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nfl_combine\"/>
    </mc:Choice>
  </mc:AlternateContent>
  <xr:revisionPtr revIDLastSave="0" documentId="13_ncr:1_{FF8C10CD-320D-4E1E-9E04-9F76ED5ACA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aw" sheetId="15" r:id="rId1"/>
    <sheet name="Snaps" sheetId="21" r:id="rId2"/>
    <sheet name="Total" sheetId="1" r:id="rId3"/>
    <sheet name="2016 Combine_uned" sheetId="12" r:id="rId4"/>
    <sheet name="Sheet1" sheetId="11" r:id="rId5"/>
    <sheet name="DB" sheetId="16" r:id="rId6"/>
    <sheet name="RB" sheetId="2" r:id="rId7"/>
    <sheet name="QB" sheetId="3" r:id="rId8"/>
    <sheet name="TE" sheetId="5" r:id="rId9"/>
    <sheet name="OL" sheetId="6" r:id="rId10"/>
    <sheet name="WR" sheetId="7" r:id="rId11"/>
    <sheet name="DL" sheetId="8" r:id="rId12"/>
    <sheet name="LB" sheetId="9" r:id="rId13"/>
    <sheet name="NFL Snap 2016" sheetId="13" r:id="rId14"/>
    <sheet name="NFL Snaps 2017" sheetId="14" r:id="rId15"/>
    <sheet name="NFL Snap 2016 (2)" sheetId="18" r:id="rId16"/>
  </sheets>
  <definedNames>
    <definedName name="_xlnm._FilterDatabase" localSheetId="11" hidden="1">DL!$Z$1:$Z$59</definedName>
    <definedName name="_xlnm._FilterDatabase" localSheetId="12" hidden="1">LB!$Z$1:$Z$38</definedName>
    <definedName name="_xlnm._FilterDatabase" localSheetId="9" hidden="1">OL!$Z$1:$Z$56</definedName>
    <definedName name="_xlnm._FilterDatabase" localSheetId="7" hidden="1">QB!$Z$1:$Z$19</definedName>
    <definedName name="_xlnm._FilterDatabase" localSheetId="6" hidden="1">RB!$Z$1:$Z$40</definedName>
    <definedName name="_xlnm._FilterDatabase" localSheetId="8" hidden="1">TE!$Z$1:$Z$23</definedName>
    <definedName name="_xlnm._FilterDatabase" localSheetId="2" hidden="1">Total!$Z$1:$Z$313</definedName>
    <definedName name="_xlnm._FilterDatabase" localSheetId="10" hidden="1">WR!$Z$1:$Z$48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2" i="18" l="1"/>
  <c r="U312" i="18"/>
  <c r="T312" i="18"/>
  <c r="S312" i="18"/>
  <c r="R312" i="18"/>
  <c r="Q312" i="18"/>
  <c r="P312" i="18"/>
  <c r="O312" i="18"/>
  <c r="V311" i="18"/>
  <c r="U311" i="18"/>
  <c r="T311" i="18"/>
  <c r="S311" i="18"/>
  <c r="R311" i="18"/>
  <c r="Q311" i="18"/>
  <c r="P311" i="18"/>
  <c r="O311" i="18"/>
  <c r="V310" i="18"/>
  <c r="U310" i="18"/>
  <c r="T310" i="18"/>
  <c r="S310" i="18"/>
  <c r="R310" i="18"/>
  <c r="Q310" i="18"/>
  <c r="P310" i="18"/>
  <c r="O310" i="18"/>
  <c r="V309" i="18"/>
  <c r="U309" i="18"/>
  <c r="T309" i="18"/>
  <c r="S309" i="18"/>
  <c r="R309" i="18"/>
  <c r="Q309" i="18"/>
  <c r="P309" i="18"/>
  <c r="O309" i="18"/>
  <c r="V308" i="18"/>
  <c r="U308" i="18"/>
  <c r="T308" i="18"/>
  <c r="S308" i="18"/>
  <c r="R308" i="18"/>
  <c r="Q308" i="18"/>
  <c r="P308" i="18"/>
  <c r="O308" i="18"/>
  <c r="V307" i="18"/>
  <c r="U307" i="18"/>
  <c r="T307" i="18"/>
  <c r="S307" i="18"/>
  <c r="R307" i="18"/>
  <c r="Q307" i="18"/>
  <c r="P307" i="18"/>
  <c r="O307" i="18"/>
  <c r="V306" i="18"/>
  <c r="U306" i="18"/>
  <c r="T306" i="18"/>
  <c r="S306" i="18"/>
  <c r="R306" i="18"/>
  <c r="Q306" i="18"/>
  <c r="P306" i="18"/>
  <c r="O306" i="18"/>
  <c r="V305" i="18"/>
  <c r="U305" i="18"/>
  <c r="T305" i="18"/>
  <c r="S305" i="18"/>
  <c r="R305" i="18"/>
  <c r="Q305" i="18"/>
  <c r="P305" i="18"/>
  <c r="O305" i="18"/>
  <c r="V304" i="18"/>
  <c r="U304" i="18"/>
  <c r="T304" i="18"/>
  <c r="S304" i="18"/>
  <c r="R304" i="18"/>
  <c r="Q304" i="18"/>
  <c r="P304" i="18"/>
  <c r="O304" i="18"/>
  <c r="V303" i="18"/>
  <c r="U303" i="18"/>
  <c r="T303" i="18"/>
  <c r="S303" i="18"/>
  <c r="R303" i="18"/>
  <c r="Q303" i="18"/>
  <c r="P303" i="18"/>
  <c r="O303" i="18"/>
  <c r="V302" i="18"/>
  <c r="U302" i="18"/>
  <c r="T302" i="18"/>
  <c r="S302" i="18"/>
  <c r="R302" i="18"/>
  <c r="Q302" i="18"/>
  <c r="P302" i="18"/>
  <c r="O302" i="18"/>
  <c r="V301" i="18"/>
  <c r="U301" i="18"/>
  <c r="T301" i="18"/>
  <c r="S301" i="18"/>
  <c r="R301" i="18"/>
  <c r="Q301" i="18"/>
  <c r="P301" i="18"/>
  <c r="O301" i="18"/>
  <c r="V300" i="18"/>
  <c r="U300" i="18"/>
  <c r="T300" i="18"/>
  <c r="S300" i="18"/>
  <c r="R300" i="18"/>
  <c r="Q300" i="18"/>
  <c r="P300" i="18"/>
  <c r="O300" i="18"/>
  <c r="V299" i="18"/>
  <c r="U299" i="18"/>
  <c r="T299" i="18"/>
  <c r="S299" i="18"/>
  <c r="R299" i="18"/>
  <c r="Q299" i="18"/>
  <c r="P299" i="18"/>
  <c r="O299" i="18"/>
  <c r="V298" i="18"/>
  <c r="U298" i="18"/>
  <c r="T298" i="18"/>
  <c r="S298" i="18"/>
  <c r="R298" i="18"/>
  <c r="Q298" i="18"/>
  <c r="P298" i="18"/>
  <c r="O298" i="18"/>
  <c r="V297" i="18"/>
  <c r="U297" i="18"/>
  <c r="T297" i="18"/>
  <c r="S297" i="18"/>
  <c r="R297" i="18"/>
  <c r="Q297" i="18"/>
  <c r="P297" i="18"/>
  <c r="O297" i="18"/>
  <c r="V296" i="18"/>
  <c r="U296" i="18"/>
  <c r="T296" i="18"/>
  <c r="S296" i="18"/>
  <c r="R296" i="18"/>
  <c r="Q296" i="18"/>
  <c r="P296" i="18"/>
  <c r="O296" i="18"/>
  <c r="V295" i="18"/>
  <c r="U295" i="18"/>
  <c r="T295" i="18"/>
  <c r="S295" i="18"/>
  <c r="R295" i="18"/>
  <c r="Q295" i="18"/>
  <c r="P295" i="18"/>
  <c r="O295" i="18"/>
  <c r="V294" i="18"/>
  <c r="U294" i="18"/>
  <c r="T294" i="18"/>
  <c r="S294" i="18"/>
  <c r="R294" i="18"/>
  <c r="Q294" i="18"/>
  <c r="P294" i="18"/>
  <c r="O294" i="18"/>
  <c r="V293" i="18"/>
  <c r="U293" i="18"/>
  <c r="T293" i="18"/>
  <c r="S293" i="18"/>
  <c r="R293" i="18"/>
  <c r="Q293" i="18"/>
  <c r="P293" i="18"/>
  <c r="O293" i="18"/>
  <c r="V292" i="18"/>
  <c r="U292" i="18"/>
  <c r="T292" i="18"/>
  <c r="S292" i="18"/>
  <c r="R292" i="18"/>
  <c r="Q292" i="18"/>
  <c r="P292" i="18"/>
  <c r="O292" i="18"/>
  <c r="V291" i="18"/>
  <c r="U291" i="18"/>
  <c r="T291" i="18"/>
  <c r="S291" i="18"/>
  <c r="R291" i="18"/>
  <c r="Q291" i="18"/>
  <c r="P291" i="18"/>
  <c r="O291" i="18"/>
  <c r="V290" i="18"/>
  <c r="U290" i="18"/>
  <c r="T290" i="18"/>
  <c r="S290" i="18"/>
  <c r="R290" i="18"/>
  <c r="Q290" i="18"/>
  <c r="P290" i="18"/>
  <c r="O290" i="18"/>
  <c r="V289" i="18"/>
  <c r="U289" i="18"/>
  <c r="T289" i="18"/>
  <c r="S289" i="18"/>
  <c r="R289" i="18"/>
  <c r="Q289" i="18"/>
  <c r="P289" i="18"/>
  <c r="O289" i="18"/>
  <c r="V288" i="18"/>
  <c r="U288" i="18"/>
  <c r="T288" i="18"/>
  <c r="S288" i="18"/>
  <c r="R288" i="18"/>
  <c r="Q288" i="18"/>
  <c r="P288" i="18"/>
  <c r="O288" i="18"/>
  <c r="V287" i="18"/>
  <c r="U287" i="18"/>
  <c r="T287" i="18"/>
  <c r="S287" i="18"/>
  <c r="R287" i="18"/>
  <c r="Q287" i="18"/>
  <c r="P287" i="18"/>
  <c r="O287" i="18"/>
  <c r="V286" i="18"/>
  <c r="U286" i="18"/>
  <c r="T286" i="18"/>
  <c r="S286" i="18"/>
  <c r="R286" i="18"/>
  <c r="Q286" i="18"/>
  <c r="P286" i="18"/>
  <c r="O286" i="18"/>
  <c r="V285" i="18"/>
  <c r="U285" i="18"/>
  <c r="T285" i="18"/>
  <c r="S285" i="18"/>
  <c r="R285" i="18"/>
  <c r="Q285" i="18"/>
  <c r="P285" i="18"/>
  <c r="O285" i="18"/>
  <c r="V284" i="18"/>
  <c r="U284" i="18"/>
  <c r="T284" i="18"/>
  <c r="S284" i="18"/>
  <c r="R284" i="18"/>
  <c r="Q284" i="18"/>
  <c r="P284" i="18"/>
  <c r="O284" i="18"/>
  <c r="V283" i="18"/>
  <c r="U283" i="18"/>
  <c r="T283" i="18"/>
  <c r="S283" i="18"/>
  <c r="R283" i="18"/>
  <c r="Q283" i="18"/>
  <c r="P283" i="18"/>
  <c r="O283" i="18"/>
  <c r="V282" i="18"/>
  <c r="U282" i="18"/>
  <c r="T282" i="18"/>
  <c r="S282" i="18"/>
  <c r="R282" i="18"/>
  <c r="Q282" i="18"/>
  <c r="P282" i="18"/>
  <c r="O282" i="18"/>
  <c r="V281" i="18"/>
  <c r="U281" i="18"/>
  <c r="T281" i="18"/>
  <c r="S281" i="18"/>
  <c r="R281" i="18"/>
  <c r="Q281" i="18"/>
  <c r="P281" i="18"/>
  <c r="O281" i="18"/>
  <c r="V280" i="18"/>
  <c r="U280" i="18"/>
  <c r="T280" i="18"/>
  <c r="S280" i="18"/>
  <c r="R280" i="18"/>
  <c r="Q280" i="18"/>
  <c r="P280" i="18"/>
  <c r="O280" i="18"/>
  <c r="V279" i="18"/>
  <c r="U279" i="18"/>
  <c r="T279" i="18"/>
  <c r="S279" i="18"/>
  <c r="R279" i="18"/>
  <c r="Q279" i="18"/>
  <c r="P279" i="18"/>
  <c r="O279" i="18"/>
  <c r="V278" i="18"/>
  <c r="U278" i="18"/>
  <c r="T278" i="18"/>
  <c r="S278" i="18"/>
  <c r="R278" i="18"/>
  <c r="Q278" i="18"/>
  <c r="P278" i="18"/>
  <c r="O278" i="18"/>
  <c r="V277" i="18"/>
  <c r="U277" i="18"/>
  <c r="T277" i="18"/>
  <c r="S277" i="18"/>
  <c r="R277" i="18"/>
  <c r="Q277" i="18"/>
  <c r="P277" i="18"/>
  <c r="O277" i="18"/>
  <c r="V276" i="18"/>
  <c r="U276" i="18"/>
  <c r="T276" i="18"/>
  <c r="S276" i="18"/>
  <c r="R276" i="18"/>
  <c r="Q276" i="18"/>
  <c r="P276" i="18"/>
  <c r="O276" i="18"/>
  <c r="V275" i="18"/>
  <c r="U275" i="18"/>
  <c r="T275" i="18"/>
  <c r="S275" i="18"/>
  <c r="R275" i="18"/>
  <c r="Q275" i="18"/>
  <c r="P275" i="18"/>
  <c r="O275" i="18"/>
  <c r="V274" i="18"/>
  <c r="U274" i="18"/>
  <c r="T274" i="18"/>
  <c r="S274" i="18"/>
  <c r="R274" i="18"/>
  <c r="Q274" i="18"/>
  <c r="P274" i="18"/>
  <c r="O274" i="18"/>
  <c r="V273" i="18"/>
  <c r="U273" i="18"/>
  <c r="T273" i="18"/>
  <c r="S273" i="18"/>
  <c r="R273" i="18"/>
  <c r="Q273" i="18"/>
  <c r="P273" i="18"/>
  <c r="O273" i="18"/>
  <c r="V272" i="18"/>
  <c r="U272" i="18"/>
  <c r="T272" i="18"/>
  <c r="S272" i="18"/>
  <c r="R272" i="18"/>
  <c r="Q272" i="18"/>
  <c r="P272" i="18"/>
  <c r="O272" i="18"/>
  <c r="V271" i="18"/>
  <c r="U271" i="18"/>
  <c r="T271" i="18"/>
  <c r="S271" i="18"/>
  <c r="R271" i="18"/>
  <c r="Q271" i="18"/>
  <c r="P271" i="18"/>
  <c r="O271" i="18"/>
  <c r="V270" i="18"/>
  <c r="U270" i="18"/>
  <c r="T270" i="18"/>
  <c r="S270" i="18"/>
  <c r="R270" i="18"/>
  <c r="Q270" i="18"/>
  <c r="P270" i="18"/>
  <c r="O270" i="18"/>
  <c r="V269" i="18"/>
  <c r="U269" i="18"/>
  <c r="T269" i="18"/>
  <c r="S269" i="18"/>
  <c r="R269" i="18"/>
  <c r="Q269" i="18"/>
  <c r="P269" i="18"/>
  <c r="O269" i="18"/>
  <c r="V268" i="18"/>
  <c r="U268" i="18"/>
  <c r="T268" i="18"/>
  <c r="S268" i="18"/>
  <c r="R268" i="18"/>
  <c r="Q268" i="18"/>
  <c r="P268" i="18"/>
  <c r="O268" i="18"/>
  <c r="V267" i="18"/>
  <c r="U267" i="18"/>
  <c r="T267" i="18"/>
  <c r="S267" i="18"/>
  <c r="R267" i="18"/>
  <c r="Q267" i="18"/>
  <c r="P267" i="18"/>
  <c r="O267" i="18"/>
  <c r="V266" i="18"/>
  <c r="U266" i="18"/>
  <c r="T266" i="18"/>
  <c r="S266" i="18"/>
  <c r="R266" i="18"/>
  <c r="Q266" i="18"/>
  <c r="P266" i="18"/>
  <c r="O266" i="18"/>
  <c r="V265" i="18"/>
  <c r="U265" i="18"/>
  <c r="T265" i="18"/>
  <c r="S265" i="18"/>
  <c r="R265" i="18"/>
  <c r="Q265" i="18"/>
  <c r="P265" i="18"/>
  <c r="O265" i="18"/>
  <c r="V264" i="18"/>
  <c r="U264" i="18"/>
  <c r="T264" i="18"/>
  <c r="S264" i="18"/>
  <c r="R264" i="18"/>
  <c r="Q264" i="18"/>
  <c r="P264" i="18"/>
  <c r="O264" i="18"/>
  <c r="V263" i="18"/>
  <c r="U263" i="18"/>
  <c r="T263" i="18"/>
  <c r="S263" i="18"/>
  <c r="R263" i="18"/>
  <c r="Q263" i="18"/>
  <c r="P263" i="18"/>
  <c r="O263" i="18"/>
  <c r="V262" i="18"/>
  <c r="U262" i="18"/>
  <c r="T262" i="18"/>
  <c r="S262" i="18"/>
  <c r="R262" i="18"/>
  <c r="Q262" i="18"/>
  <c r="P262" i="18"/>
  <c r="O262" i="18"/>
  <c r="V261" i="18"/>
  <c r="U261" i="18"/>
  <c r="T261" i="18"/>
  <c r="S261" i="18"/>
  <c r="R261" i="18"/>
  <c r="Q261" i="18"/>
  <c r="P261" i="18"/>
  <c r="O261" i="18"/>
  <c r="V260" i="18"/>
  <c r="U260" i="18"/>
  <c r="T260" i="18"/>
  <c r="S260" i="18"/>
  <c r="R260" i="18"/>
  <c r="Q260" i="18"/>
  <c r="P260" i="18"/>
  <c r="O260" i="18"/>
  <c r="V259" i="18"/>
  <c r="U259" i="18"/>
  <c r="T259" i="18"/>
  <c r="S259" i="18"/>
  <c r="R259" i="18"/>
  <c r="Q259" i="18"/>
  <c r="P259" i="18"/>
  <c r="O259" i="18"/>
  <c r="V258" i="18"/>
  <c r="U258" i="18"/>
  <c r="T258" i="18"/>
  <c r="S258" i="18"/>
  <c r="R258" i="18"/>
  <c r="Q258" i="18"/>
  <c r="P258" i="18"/>
  <c r="O258" i="18"/>
  <c r="V257" i="18"/>
  <c r="U257" i="18"/>
  <c r="T257" i="18"/>
  <c r="S257" i="18"/>
  <c r="R257" i="18"/>
  <c r="Q257" i="18"/>
  <c r="P257" i="18"/>
  <c r="O257" i="18"/>
  <c r="V256" i="18"/>
  <c r="U256" i="18"/>
  <c r="T256" i="18"/>
  <c r="S256" i="18"/>
  <c r="R256" i="18"/>
  <c r="Q256" i="18"/>
  <c r="P256" i="18"/>
  <c r="O256" i="18"/>
  <c r="V255" i="18"/>
  <c r="U255" i="18"/>
  <c r="T255" i="18"/>
  <c r="S255" i="18"/>
  <c r="R255" i="18"/>
  <c r="Q255" i="18"/>
  <c r="P255" i="18"/>
  <c r="O255" i="18"/>
  <c r="V254" i="18"/>
  <c r="U254" i="18"/>
  <c r="T254" i="18"/>
  <c r="S254" i="18"/>
  <c r="R254" i="18"/>
  <c r="Q254" i="18"/>
  <c r="P254" i="18"/>
  <c r="O254" i="18"/>
  <c r="V253" i="18"/>
  <c r="U253" i="18"/>
  <c r="T253" i="18"/>
  <c r="S253" i="18"/>
  <c r="R253" i="18"/>
  <c r="Q253" i="18"/>
  <c r="P253" i="18"/>
  <c r="O253" i="18"/>
  <c r="V252" i="18"/>
  <c r="U252" i="18"/>
  <c r="T252" i="18"/>
  <c r="S252" i="18"/>
  <c r="R252" i="18"/>
  <c r="Q252" i="18"/>
  <c r="P252" i="18"/>
  <c r="O252" i="18"/>
  <c r="V251" i="18"/>
  <c r="U251" i="18"/>
  <c r="T251" i="18"/>
  <c r="S251" i="18"/>
  <c r="R251" i="18"/>
  <c r="Q251" i="18"/>
  <c r="P251" i="18"/>
  <c r="O251" i="18"/>
  <c r="V250" i="18"/>
  <c r="U250" i="18"/>
  <c r="T250" i="18"/>
  <c r="S250" i="18"/>
  <c r="R250" i="18"/>
  <c r="Q250" i="18"/>
  <c r="P250" i="18"/>
  <c r="O250" i="18"/>
  <c r="V249" i="18"/>
  <c r="U249" i="18"/>
  <c r="T249" i="18"/>
  <c r="S249" i="18"/>
  <c r="R249" i="18"/>
  <c r="Q249" i="18"/>
  <c r="P249" i="18"/>
  <c r="O249" i="18"/>
  <c r="V248" i="18"/>
  <c r="U248" i="18"/>
  <c r="T248" i="18"/>
  <c r="S248" i="18"/>
  <c r="R248" i="18"/>
  <c r="Q248" i="18"/>
  <c r="P248" i="18"/>
  <c r="O248" i="18"/>
  <c r="V247" i="18"/>
  <c r="U247" i="18"/>
  <c r="T247" i="18"/>
  <c r="S247" i="18"/>
  <c r="R247" i="18"/>
  <c r="Q247" i="18"/>
  <c r="P247" i="18"/>
  <c r="O247" i="18"/>
  <c r="V246" i="18"/>
  <c r="U246" i="18"/>
  <c r="T246" i="18"/>
  <c r="S246" i="18"/>
  <c r="R246" i="18"/>
  <c r="Q246" i="18"/>
  <c r="P246" i="18"/>
  <c r="O246" i="18"/>
  <c r="V245" i="18"/>
  <c r="U245" i="18"/>
  <c r="T245" i="18"/>
  <c r="S245" i="18"/>
  <c r="R245" i="18"/>
  <c r="Q245" i="18"/>
  <c r="P245" i="18"/>
  <c r="O245" i="18"/>
  <c r="V244" i="18"/>
  <c r="U244" i="18"/>
  <c r="T244" i="18"/>
  <c r="S244" i="18"/>
  <c r="R244" i="18"/>
  <c r="Q244" i="18"/>
  <c r="P244" i="18"/>
  <c r="O244" i="18"/>
  <c r="V243" i="18"/>
  <c r="U243" i="18"/>
  <c r="T243" i="18"/>
  <c r="S243" i="18"/>
  <c r="R243" i="18"/>
  <c r="Q243" i="18"/>
  <c r="P243" i="18"/>
  <c r="O243" i="18"/>
  <c r="V242" i="18"/>
  <c r="U242" i="18"/>
  <c r="T242" i="18"/>
  <c r="S242" i="18"/>
  <c r="R242" i="18"/>
  <c r="Q242" i="18"/>
  <c r="P242" i="18"/>
  <c r="O242" i="18"/>
  <c r="V241" i="18"/>
  <c r="U241" i="18"/>
  <c r="T241" i="18"/>
  <c r="S241" i="18"/>
  <c r="R241" i="18"/>
  <c r="Q241" i="18"/>
  <c r="P241" i="18"/>
  <c r="O241" i="18"/>
  <c r="V240" i="18"/>
  <c r="U240" i="18"/>
  <c r="T240" i="18"/>
  <c r="S240" i="18"/>
  <c r="R240" i="18"/>
  <c r="Q240" i="18"/>
  <c r="P240" i="18"/>
  <c r="O240" i="18"/>
  <c r="V239" i="18"/>
  <c r="U239" i="18"/>
  <c r="T239" i="18"/>
  <c r="S239" i="18"/>
  <c r="R239" i="18"/>
  <c r="Q239" i="18"/>
  <c r="P239" i="18"/>
  <c r="O239" i="18"/>
  <c r="V238" i="18"/>
  <c r="U238" i="18"/>
  <c r="T238" i="18"/>
  <c r="S238" i="18"/>
  <c r="R238" i="18"/>
  <c r="Q238" i="18"/>
  <c r="P238" i="18"/>
  <c r="O238" i="18"/>
  <c r="V237" i="18"/>
  <c r="U237" i="18"/>
  <c r="T237" i="18"/>
  <c r="S237" i="18"/>
  <c r="R237" i="18"/>
  <c r="Q237" i="18"/>
  <c r="P237" i="18"/>
  <c r="O237" i="18"/>
  <c r="V236" i="18"/>
  <c r="U236" i="18"/>
  <c r="T236" i="18"/>
  <c r="S236" i="18"/>
  <c r="R236" i="18"/>
  <c r="Q236" i="18"/>
  <c r="P236" i="18"/>
  <c r="O236" i="18"/>
  <c r="V235" i="18"/>
  <c r="U235" i="18"/>
  <c r="T235" i="18"/>
  <c r="S235" i="18"/>
  <c r="R235" i="18"/>
  <c r="Q235" i="18"/>
  <c r="P235" i="18"/>
  <c r="O235" i="18"/>
  <c r="V234" i="18"/>
  <c r="U234" i="18"/>
  <c r="T234" i="18"/>
  <c r="S234" i="18"/>
  <c r="R234" i="18"/>
  <c r="Q234" i="18"/>
  <c r="P234" i="18"/>
  <c r="O234" i="18"/>
  <c r="V233" i="18"/>
  <c r="U233" i="18"/>
  <c r="T233" i="18"/>
  <c r="S233" i="18"/>
  <c r="R233" i="18"/>
  <c r="Q233" i="18"/>
  <c r="P233" i="18"/>
  <c r="O233" i="18"/>
  <c r="V232" i="18"/>
  <c r="U232" i="18"/>
  <c r="T232" i="18"/>
  <c r="S232" i="18"/>
  <c r="R232" i="18"/>
  <c r="Q232" i="18"/>
  <c r="P232" i="18"/>
  <c r="O232" i="18"/>
  <c r="V231" i="18"/>
  <c r="U231" i="18"/>
  <c r="T231" i="18"/>
  <c r="S231" i="18"/>
  <c r="R231" i="18"/>
  <c r="Q231" i="18"/>
  <c r="P231" i="18"/>
  <c r="O231" i="18"/>
  <c r="V230" i="18"/>
  <c r="U230" i="18"/>
  <c r="T230" i="18"/>
  <c r="S230" i="18"/>
  <c r="R230" i="18"/>
  <c r="Q230" i="18"/>
  <c r="P230" i="18"/>
  <c r="O230" i="18"/>
  <c r="V229" i="18"/>
  <c r="U229" i="18"/>
  <c r="T229" i="18"/>
  <c r="S229" i="18"/>
  <c r="R229" i="18"/>
  <c r="Q229" i="18"/>
  <c r="P229" i="18"/>
  <c r="O229" i="18"/>
  <c r="V228" i="18"/>
  <c r="U228" i="18"/>
  <c r="T228" i="18"/>
  <c r="S228" i="18"/>
  <c r="R228" i="18"/>
  <c r="Q228" i="18"/>
  <c r="P228" i="18"/>
  <c r="O228" i="18"/>
  <c r="V227" i="18"/>
  <c r="U227" i="18"/>
  <c r="T227" i="18"/>
  <c r="S227" i="18"/>
  <c r="R227" i="18"/>
  <c r="Q227" i="18"/>
  <c r="P227" i="18"/>
  <c r="O227" i="18"/>
  <c r="V226" i="18"/>
  <c r="U226" i="18"/>
  <c r="T226" i="18"/>
  <c r="S226" i="18"/>
  <c r="R226" i="18"/>
  <c r="Q226" i="18"/>
  <c r="P226" i="18"/>
  <c r="O226" i="18"/>
  <c r="V225" i="18"/>
  <c r="U225" i="18"/>
  <c r="T225" i="18"/>
  <c r="S225" i="18"/>
  <c r="R225" i="18"/>
  <c r="Q225" i="18"/>
  <c r="P225" i="18"/>
  <c r="O225" i="18"/>
  <c r="V224" i="18"/>
  <c r="U224" i="18"/>
  <c r="T224" i="18"/>
  <c r="S224" i="18"/>
  <c r="R224" i="18"/>
  <c r="Q224" i="18"/>
  <c r="P224" i="18"/>
  <c r="O224" i="18"/>
  <c r="V223" i="18"/>
  <c r="U223" i="18"/>
  <c r="T223" i="18"/>
  <c r="S223" i="18"/>
  <c r="R223" i="18"/>
  <c r="Q223" i="18"/>
  <c r="P223" i="18"/>
  <c r="O223" i="18"/>
  <c r="V222" i="18"/>
  <c r="U222" i="18"/>
  <c r="T222" i="18"/>
  <c r="S222" i="18"/>
  <c r="R222" i="18"/>
  <c r="Q222" i="18"/>
  <c r="P222" i="18"/>
  <c r="O222" i="18"/>
  <c r="V221" i="18"/>
  <c r="U221" i="18"/>
  <c r="T221" i="18"/>
  <c r="S221" i="18"/>
  <c r="R221" i="18"/>
  <c r="Q221" i="18"/>
  <c r="P221" i="18"/>
  <c r="O221" i="18"/>
  <c r="V220" i="18"/>
  <c r="U220" i="18"/>
  <c r="T220" i="18"/>
  <c r="S220" i="18"/>
  <c r="R220" i="18"/>
  <c r="Q220" i="18"/>
  <c r="P220" i="18"/>
  <c r="O220" i="18"/>
  <c r="V219" i="18"/>
  <c r="U219" i="18"/>
  <c r="T219" i="18"/>
  <c r="S219" i="18"/>
  <c r="R219" i="18"/>
  <c r="Q219" i="18"/>
  <c r="P219" i="18"/>
  <c r="O219" i="18"/>
  <c r="V218" i="18"/>
  <c r="U218" i="18"/>
  <c r="T218" i="18"/>
  <c r="S218" i="18"/>
  <c r="R218" i="18"/>
  <c r="Q218" i="18"/>
  <c r="P218" i="18"/>
  <c r="O218" i="18"/>
  <c r="V217" i="18"/>
  <c r="U217" i="18"/>
  <c r="T217" i="18"/>
  <c r="S217" i="18"/>
  <c r="R217" i="18"/>
  <c r="Q217" i="18"/>
  <c r="P217" i="18"/>
  <c r="O217" i="18"/>
  <c r="V216" i="18"/>
  <c r="U216" i="18"/>
  <c r="T216" i="18"/>
  <c r="S216" i="18"/>
  <c r="R216" i="18"/>
  <c r="Q216" i="18"/>
  <c r="P216" i="18"/>
  <c r="O216" i="18"/>
  <c r="V215" i="18"/>
  <c r="U215" i="18"/>
  <c r="T215" i="18"/>
  <c r="S215" i="18"/>
  <c r="R215" i="18"/>
  <c r="Q215" i="18"/>
  <c r="P215" i="18"/>
  <c r="O215" i="18"/>
  <c r="V214" i="18"/>
  <c r="U214" i="18"/>
  <c r="T214" i="18"/>
  <c r="S214" i="18"/>
  <c r="R214" i="18"/>
  <c r="Q214" i="18"/>
  <c r="P214" i="18"/>
  <c r="O214" i="18"/>
  <c r="V213" i="18"/>
  <c r="U213" i="18"/>
  <c r="T213" i="18"/>
  <c r="S213" i="18"/>
  <c r="R213" i="18"/>
  <c r="Q213" i="18"/>
  <c r="P213" i="18"/>
  <c r="O213" i="18"/>
  <c r="V212" i="18"/>
  <c r="U212" i="18"/>
  <c r="T212" i="18"/>
  <c r="S212" i="18"/>
  <c r="R212" i="18"/>
  <c r="Q212" i="18"/>
  <c r="P212" i="18"/>
  <c r="O212" i="18"/>
  <c r="V211" i="18"/>
  <c r="U211" i="18"/>
  <c r="T211" i="18"/>
  <c r="S211" i="18"/>
  <c r="R211" i="18"/>
  <c r="Q211" i="18"/>
  <c r="P211" i="18"/>
  <c r="O211" i="18"/>
  <c r="V210" i="18"/>
  <c r="U210" i="18"/>
  <c r="T210" i="18"/>
  <c r="S210" i="18"/>
  <c r="R210" i="18"/>
  <c r="Q210" i="18"/>
  <c r="P210" i="18"/>
  <c r="O210" i="18"/>
  <c r="V209" i="18"/>
  <c r="U209" i="18"/>
  <c r="T209" i="18"/>
  <c r="S209" i="18"/>
  <c r="R209" i="18"/>
  <c r="Q209" i="18"/>
  <c r="P209" i="18"/>
  <c r="O209" i="18"/>
  <c r="V208" i="18"/>
  <c r="U208" i="18"/>
  <c r="T208" i="18"/>
  <c r="S208" i="18"/>
  <c r="R208" i="18"/>
  <c r="Q208" i="18"/>
  <c r="P208" i="18"/>
  <c r="O208" i="18"/>
  <c r="V207" i="18"/>
  <c r="U207" i="18"/>
  <c r="T207" i="18"/>
  <c r="S207" i="18"/>
  <c r="R207" i="18"/>
  <c r="Q207" i="18"/>
  <c r="P207" i="18"/>
  <c r="O207" i="18"/>
  <c r="V206" i="18"/>
  <c r="U206" i="18"/>
  <c r="T206" i="18"/>
  <c r="S206" i="18"/>
  <c r="R206" i="18"/>
  <c r="Q206" i="18"/>
  <c r="P206" i="18"/>
  <c r="O206" i="18"/>
  <c r="V205" i="18"/>
  <c r="U205" i="18"/>
  <c r="T205" i="18"/>
  <c r="S205" i="18"/>
  <c r="R205" i="18"/>
  <c r="Q205" i="18"/>
  <c r="P205" i="18"/>
  <c r="O205" i="18"/>
  <c r="V204" i="18"/>
  <c r="U204" i="18"/>
  <c r="T204" i="18"/>
  <c r="S204" i="18"/>
  <c r="R204" i="18"/>
  <c r="Q204" i="18"/>
  <c r="P204" i="18"/>
  <c r="O204" i="18"/>
  <c r="V203" i="18"/>
  <c r="U203" i="18"/>
  <c r="T203" i="18"/>
  <c r="S203" i="18"/>
  <c r="R203" i="18"/>
  <c r="Q203" i="18"/>
  <c r="P203" i="18"/>
  <c r="O203" i="18"/>
  <c r="V202" i="18"/>
  <c r="U202" i="18"/>
  <c r="T202" i="18"/>
  <c r="S202" i="18"/>
  <c r="R202" i="18"/>
  <c r="Q202" i="18"/>
  <c r="P202" i="18"/>
  <c r="O202" i="18"/>
  <c r="V201" i="18"/>
  <c r="U201" i="18"/>
  <c r="T201" i="18"/>
  <c r="S201" i="18"/>
  <c r="R201" i="18"/>
  <c r="Q201" i="18"/>
  <c r="P201" i="18"/>
  <c r="O201" i="18"/>
  <c r="V200" i="18"/>
  <c r="U200" i="18"/>
  <c r="T200" i="18"/>
  <c r="S200" i="18"/>
  <c r="R200" i="18"/>
  <c r="Q200" i="18"/>
  <c r="P200" i="18"/>
  <c r="O200" i="18"/>
  <c r="V199" i="18"/>
  <c r="U199" i="18"/>
  <c r="T199" i="18"/>
  <c r="S199" i="18"/>
  <c r="R199" i="18"/>
  <c r="Q199" i="18"/>
  <c r="P199" i="18"/>
  <c r="O199" i="18"/>
  <c r="V198" i="18"/>
  <c r="U198" i="18"/>
  <c r="T198" i="18"/>
  <c r="S198" i="18"/>
  <c r="R198" i="18"/>
  <c r="Q198" i="18"/>
  <c r="P198" i="18"/>
  <c r="O198" i="18"/>
  <c r="V197" i="18"/>
  <c r="U197" i="18"/>
  <c r="T197" i="18"/>
  <c r="S197" i="18"/>
  <c r="R197" i="18"/>
  <c r="Q197" i="18"/>
  <c r="P197" i="18"/>
  <c r="O197" i="18"/>
  <c r="V196" i="18"/>
  <c r="U196" i="18"/>
  <c r="T196" i="18"/>
  <c r="S196" i="18"/>
  <c r="R196" i="18"/>
  <c r="Q196" i="18"/>
  <c r="P196" i="18"/>
  <c r="O196" i="18"/>
  <c r="V195" i="18"/>
  <c r="U195" i="18"/>
  <c r="T195" i="18"/>
  <c r="S195" i="18"/>
  <c r="R195" i="18"/>
  <c r="Q195" i="18"/>
  <c r="P195" i="18"/>
  <c r="O195" i="18"/>
  <c r="V194" i="18"/>
  <c r="U194" i="18"/>
  <c r="T194" i="18"/>
  <c r="S194" i="18"/>
  <c r="R194" i="18"/>
  <c r="Q194" i="18"/>
  <c r="P194" i="18"/>
  <c r="O194" i="18"/>
  <c r="V193" i="18"/>
  <c r="U193" i="18"/>
  <c r="T193" i="18"/>
  <c r="S193" i="18"/>
  <c r="R193" i="18"/>
  <c r="Q193" i="18"/>
  <c r="P193" i="18"/>
  <c r="O193" i="18"/>
  <c r="V192" i="18"/>
  <c r="U192" i="18"/>
  <c r="T192" i="18"/>
  <c r="S192" i="18"/>
  <c r="R192" i="18"/>
  <c r="Q192" i="18"/>
  <c r="P192" i="18"/>
  <c r="O192" i="18"/>
  <c r="V191" i="18"/>
  <c r="U191" i="18"/>
  <c r="T191" i="18"/>
  <c r="S191" i="18"/>
  <c r="R191" i="18"/>
  <c r="Q191" i="18"/>
  <c r="P191" i="18"/>
  <c r="O191" i="18"/>
  <c r="V189" i="18"/>
  <c r="U189" i="18"/>
  <c r="T189" i="18"/>
  <c r="S189" i="18"/>
  <c r="R189" i="18"/>
  <c r="Q189" i="18"/>
  <c r="P189" i="18"/>
  <c r="O189" i="18"/>
  <c r="V188" i="18"/>
  <c r="U188" i="18"/>
  <c r="T188" i="18"/>
  <c r="S188" i="18"/>
  <c r="R188" i="18"/>
  <c r="Q188" i="18"/>
  <c r="P188" i="18"/>
  <c r="O188" i="18"/>
  <c r="V187" i="18"/>
  <c r="U187" i="18"/>
  <c r="T187" i="18"/>
  <c r="S187" i="18"/>
  <c r="R187" i="18"/>
  <c r="Q187" i="18"/>
  <c r="P187" i="18"/>
  <c r="O187" i="18"/>
  <c r="V186" i="18"/>
  <c r="U186" i="18"/>
  <c r="T186" i="18"/>
  <c r="S186" i="18"/>
  <c r="R186" i="18"/>
  <c r="Q186" i="18"/>
  <c r="P186" i="18"/>
  <c r="O186" i="18"/>
  <c r="V185" i="18"/>
  <c r="U185" i="18"/>
  <c r="T185" i="18"/>
  <c r="S185" i="18"/>
  <c r="R185" i="18"/>
  <c r="Q185" i="18"/>
  <c r="P185" i="18"/>
  <c r="O185" i="18"/>
  <c r="V184" i="18"/>
  <c r="U184" i="18"/>
  <c r="T184" i="18"/>
  <c r="S184" i="18"/>
  <c r="R184" i="18"/>
  <c r="Q184" i="18"/>
  <c r="P184" i="18"/>
  <c r="O184" i="18"/>
  <c r="V183" i="18"/>
  <c r="U183" i="18"/>
  <c r="T183" i="18"/>
  <c r="S183" i="18"/>
  <c r="R183" i="18"/>
  <c r="Q183" i="18"/>
  <c r="P183" i="18"/>
  <c r="O183" i="18"/>
  <c r="V182" i="18"/>
  <c r="U182" i="18"/>
  <c r="T182" i="18"/>
  <c r="S182" i="18"/>
  <c r="R182" i="18"/>
  <c r="Q182" i="18"/>
  <c r="P182" i="18"/>
  <c r="O182" i="18"/>
  <c r="V181" i="18"/>
  <c r="U181" i="18"/>
  <c r="T181" i="18"/>
  <c r="S181" i="18"/>
  <c r="R181" i="18"/>
  <c r="Q181" i="18"/>
  <c r="P181" i="18"/>
  <c r="O181" i="18"/>
  <c r="V180" i="18"/>
  <c r="U180" i="18"/>
  <c r="T180" i="18"/>
  <c r="S180" i="18"/>
  <c r="R180" i="18"/>
  <c r="Q180" i="18"/>
  <c r="P180" i="18"/>
  <c r="O180" i="18"/>
  <c r="V179" i="18"/>
  <c r="U179" i="18"/>
  <c r="T179" i="18"/>
  <c r="S179" i="18"/>
  <c r="R179" i="18"/>
  <c r="Q179" i="18"/>
  <c r="P179" i="18"/>
  <c r="O179" i="18"/>
  <c r="V178" i="18"/>
  <c r="U178" i="18"/>
  <c r="T178" i="18"/>
  <c r="S178" i="18"/>
  <c r="R178" i="18"/>
  <c r="Q178" i="18"/>
  <c r="P178" i="18"/>
  <c r="O178" i="18"/>
  <c r="V177" i="18"/>
  <c r="U177" i="18"/>
  <c r="T177" i="18"/>
  <c r="S177" i="18"/>
  <c r="R177" i="18"/>
  <c r="Q177" i="18"/>
  <c r="P177" i="18"/>
  <c r="O177" i="18"/>
  <c r="V176" i="18"/>
  <c r="U176" i="18"/>
  <c r="T176" i="18"/>
  <c r="S176" i="18"/>
  <c r="R176" i="18"/>
  <c r="Q176" i="18"/>
  <c r="P176" i="18"/>
  <c r="O176" i="18"/>
  <c r="V175" i="18"/>
  <c r="U175" i="18"/>
  <c r="T175" i="18"/>
  <c r="S175" i="18"/>
  <c r="R175" i="18"/>
  <c r="Q175" i="18"/>
  <c r="P175" i="18"/>
  <c r="O175" i="18"/>
  <c r="V174" i="18"/>
  <c r="U174" i="18"/>
  <c r="T174" i="18"/>
  <c r="S174" i="18"/>
  <c r="R174" i="18"/>
  <c r="Q174" i="18"/>
  <c r="P174" i="18"/>
  <c r="O174" i="18"/>
  <c r="V173" i="18"/>
  <c r="U173" i="18"/>
  <c r="T173" i="18"/>
  <c r="S173" i="18"/>
  <c r="R173" i="18"/>
  <c r="Q173" i="18"/>
  <c r="P173" i="18"/>
  <c r="O173" i="18"/>
  <c r="V172" i="18"/>
  <c r="U172" i="18"/>
  <c r="T172" i="18"/>
  <c r="S172" i="18"/>
  <c r="R172" i="18"/>
  <c r="Q172" i="18"/>
  <c r="P172" i="18"/>
  <c r="O172" i="18"/>
  <c r="V171" i="18"/>
  <c r="U171" i="18"/>
  <c r="T171" i="18"/>
  <c r="S171" i="18"/>
  <c r="R171" i="18"/>
  <c r="Q171" i="18"/>
  <c r="P171" i="18"/>
  <c r="O171" i="18"/>
  <c r="V170" i="18"/>
  <c r="U170" i="18"/>
  <c r="T170" i="18"/>
  <c r="S170" i="18"/>
  <c r="R170" i="18"/>
  <c r="Q170" i="18"/>
  <c r="P170" i="18"/>
  <c r="O170" i="18"/>
  <c r="V169" i="18"/>
  <c r="U169" i="18"/>
  <c r="T169" i="18"/>
  <c r="S169" i="18"/>
  <c r="R169" i="18"/>
  <c r="Q169" i="18"/>
  <c r="P169" i="18"/>
  <c r="O169" i="18"/>
  <c r="V168" i="18"/>
  <c r="U168" i="18"/>
  <c r="T168" i="18"/>
  <c r="S168" i="18"/>
  <c r="R168" i="18"/>
  <c r="Q168" i="18"/>
  <c r="P168" i="18"/>
  <c r="O168" i="18"/>
  <c r="V167" i="18"/>
  <c r="U167" i="18"/>
  <c r="T167" i="18"/>
  <c r="S167" i="18"/>
  <c r="R167" i="18"/>
  <c r="Q167" i="18"/>
  <c r="P167" i="18"/>
  <c r="O167" i="18"/>
  <c r="V166" i="18"/>
  <c r="U166" i="18"/>
  <c r="T166" i="18"/>
  <c r="S166" i="18"/>
  <c r="R166" i="18"/>
  <c r="Q166" i="18"/>
  <c r="P166" i="18"/>
  <c r="O166" i="18"/>
  <c r="V165" i="18"/>
  <c r="U165" i="18"/>
  <c r="T165" i="18"/>
  <c r="S165" i="18"/>
  <c r="R165" i="18"/>
  <c r="Q165" i="18"/>
  <c r="P165" i="18"/>
  <c r="O165" i="18"/>
  <c r="V164" i="18"/>
  <c r="U164" i="18"/>
  <c r="T164" i="18"/>
  <c r="S164" i="18"/>
  <c r="R164" i="18"/>
  <c r="Q164" i="18"/>
  <c r="P164" i="18"/>
  <c r="O164" i="18"/>
  <c r="V163" i="18"/>
  <c r="U163" i="18"/>
  <c r="T163" i="18"/>
  <c r="S163" i="18"/>
  <c r="R163" i="18"/>
  <c r="Q163" i="18"/>
  <c r="P163" i="18"/>
  <c r="O163" i="18"/>
  <c r="V162" i="18"/>
  <c r="U162" i="18"/>
  <c r="T162" i="18"/>
  <c r="S162" i="18"/>
  <c r="R162" i="18"/>
  <c r="Q162" i="18"/>
  <c r="P162" i="18"/>
  <c r="O162" i="18"/>
  <c r="V161" i="18"/>
  <c r="U161" i="18"/>
  <c r="T161" i="18"/>
  <c r="S161" i="18"/>
  <c r="R161" i="18"/>
  <c r="Q161" i="18"/>
  <c r="P161" i="18"/>
  <c r="O161" i="18"/>
  <c r="V160" i="18"/>
  <c r="U160" i="18"/>
  <c r="T160" i="18"/>
  <c r="S160" i="18"/>
  <c r="R160" i="18"/>
  <c r="Q160" i="18"/>
  <c r="P160" i="18"/>
  <c r="O160" i="18"/>
  <c r="V159" i="18"/>
  <c r="U159" i="18"/>
  <c r="T159" i="18"/>
  <c r="S159" i="18"/>
  <c r="R159" i="18"/>
  <c r="Q159" i="18"/>
  <c r="P159" i="18"/>
  <c r="O159" i="18"/>
  <c r="V158" i="18"/>
  <c r="U158" i="18"/>
  <c r="T158" i="18"/>
  <c r="S158" i="18"/>
  <c r="R158" i="18"/>
  <c r="Q158" i="18"/>
  <c r="P158" i="18"/>
  <c r="O158" i="18"/>
  <c r="V157" i="18"/>
  <c r="U157" i="18"/>
  <c r="T157" i="18"/>
  <c r="S157" i="18"/>
  <c r="R157" i="18"/>
  <c r="Q157" i="18"/>
  <c r="P157" i="18"/>
  <c r="O157" i="18"/>
  <c r="V156" i="18"/>
  <c r="U156" i="18"/>
  <c r="T156" i="18"/>
  <c r="S156" i="18"/>
  <c r="R156" i="18"/>
  <c r="Q156" i="18"/>
  <c r="P156" i="18"/>
  <c r="O156" i="18"/>
  <c r="V155" i="18"/>
  <c r="U155" i="18"/>
  <c r="T155" i="18"/>
  <c r="S155" i="18"/>
  <c r="R155" i="18"/>
  <c r="Q155" i="18"/>
  <c r="P155" i="18"/>
  <c r="O155" i="18"/>
  <c r="V154" i="18"/>
  <c r="U154" i="18"/>
  <c r="T154" i="18"/>
  <c r="S154" i="18"/>
  <c r="R154" i="18"/>
  <c r="Q154" i="18"/>
  <c r="P154" i="18"/>
  <c r="O154" i="18"/>
  <c r="V153" i="18"/>
  <c r="U153" i="18"/>
  <c r="T153" i="18"/>
  <c r="S153" i="18"/>
  <c r="R153" i="18"/>
  <c r="Q153" i="18"/>
  <c r="P153" i="18"/>
  <c r="O153" i="18"/>
  <c r="V152" i="18"/>
  <c r="U152" i="18"/>
  <c r="T152" i="18"/>
  <c r="S152" i="18"/>
  <c r="R152" i="18"/>
  <c r="Q152" i="18"/>
  <c r="P152" i="18"/>
  <c r="O152" i="18"/>
  <c r="V151" i="18"/>
  <c r="U151" i="18"/>
  <c r="T151" i="18"/>
  <c r="S151" i="18"/>
  <c r="R151" i="18"/>
  <c r="Q151" i="18"/>
  <c r="P151" i="18"/>
  <c r="O151" i="18"/>
  <c r="V150" i="18"/>
  <c r="U150" i="18"/>
  <c r="T150" i="18"/>
  <c r="S150" i="18"/>
  <c r="R150" i="18"/>
  <c r="Q150" i="18"/>
  <c r="P150" i="18"/>
  <c r="O150" i="18"/>
  <c r="V149" i="18"/>
  <c r="U149" i="18"/>
  <c r="T149" i="18"/>
  <c r="S149" i="18"/>
  <c r="R149" i="18"/>
  <c r="Q149" i="18"/>
  <c r="P149" i="18"/>
  <c r="O149" i="18"/>
  <c r="V148" i="18"/>
  <c r="U148" i="18"/>
  <c r="T148" i="18"/>
  <c r="S148" i="18"/>
  <c r="R148" i="18"/>
  <c r="Q148" i="18"/>
  <c r="P148" i="18"/>
  <c r="O148" i="18"/>
  <c r="V147" i="18"/>
  <c r="U147" i="18"/>
  <c r="T147" i="18"/>
  <c r="S147" i="18"/>
  <c r="R147" i="18"/>
  <c r="Q147" i="18"/>
  <c r="P147" i="18"/>
  <c r="O147" i="18"/>
  <c r="V146" i="18"/>
  <c r="U146" i="18"/>
  <c r="T146" i="18"/>
  <c r="S146" i="18"/>
  <c r="R146" i="18"/>
  <c r="Q146" i="18"/>
  <c r="P146" i="18"/>
  <c r="O146" i="18"/>
  <c r="V145" i="18"/>
  <c r="U145" i="18"/>
  <c r="T145" i="18"/>
  <c r="S145" i="18"/>
  <c r="R145" i="18"/>
  <c r="Q145" i="18"/>
  <c r="P145" i="18"/>
  <c r="O145" i="18"/>
  <c r="V144" i="18"/>
  <c r="U144" i="18"/>
  <c r="T144" i="18"/>
  <c r="S144" i="18"/>
  <c r="R144" i="18"/>
  <c r="Q144" i="18"/>
  <c r="P144" i="18"/>
  <c r="O144" i="18"/>
  <c r="V143" i="18"/>
  <c r="U143" i="18"/>
  <c r="T143" i="18"/>
  <c r="S143" i="18"/>
  <c r="R143" i="18"/>
  <c r="Q143" i="18"/>
  <c r="P143" i="18"/>
  <c r="O143" i="18"/>
  <c r="V142" i="18"/>
  <c r="U142" i="18"/>
  <c r="T142" i="18"/>
  <c r="S142" i="18"/>
  <c r="R142" i="18"/>
  <c r="Q142" i="18"/>
  <c r="P142" i="18"/>
  <c r="O142" i="18"/>
  <c r="V141" i="18"/>
  <c r="U141" i="18"/>
  <c r="T141" i="18"/>
  <c r="S141" i="18"/>
  <c r="R141" i="18"/>
  <c r="Q141" i="18"/>
  <c r="P141" i="18"/>
  <c r="O141" i="18"/>
  <c r="V140" i="18"/>
  <c r="U140" i="18"/>
  <c r="T140" i="18"/>
  <c r="S140" i="18"/>
  <c r="R140" i="18"/>
  <c r="Q140" i="18"/>
  <c r="P140" i="18"/>
  <c r="O140" i="18"/>
  <c r="V139" i="18"/>
  <c r="U139" i="18"/>
  <c r="T139" i="18"/>
  <c r="S139" i="18"/>
  <c r="R139" i="18"/>
  <c r="Q139" i="18"/>
  <c r="P139" i="18"/>
  <c r="O139" i="18"/>
  <c r="V138" i="18"/>
  <c r="U138" i="18"/>
  <c r="T138" i="18"/>
  <c r="S138" i="18"/>
  <c r="R138" i="18"/>
  <c r="Q138" i="18"/>
  <c r="P138" i="18"/>
  <c r="O138" i="18"/>
  <c r="V137" i="18"/>
  <c r="U137" i="18"/>
  <c r="T137" i="18"/>
  <c r="S137" i="18"/>
  <c r="R137" i="18"/>
  <c r="Q137" i="18"/>
  <c r="P137" i="18"/>
  <c r="O137" i="18"/>
  <c r="V136" i="18"/>
  <c r="U136" i="18"/>
  <c r="T136" i="18"/>
  <c r="S136" i="18"/>
  <c r="R136" i="18"/>
  <c r="Q136" i="18"/>
  <c r="P136" i="18"/>
  <c r="O136" i="18"/>
  <c r="V135" i="18"/>
  <c r="U135" i="18"/>
  <c r="T135" i="18"/>
  <c r="S135" i="18"/>
  <c r="R135" i="18"/>
  <c r="Q135" i="18"/>
  <c r="P135" i="18"/>
  <c r="O135" i="18"/>
  <c r="V134" i="18"/>
  <c r="U134" i="18"/>
  <c r="T134" i="18"/>
  <c r="S134" i="18"/>
  <c r="R134" i="18"/>
  <c r="Q134" i="18"/>
  <c r="P134" i="18"/>
  <c r="O134" i="18"/>
  <c r="V133" i="18"/>
  <c r="U133" i="18"/>
  <c r="T133" i="18"/>
  <c r="S133" i="18"/>
  <c r="R133" i="18"/>
  <c r="Q133" i="18"/>
  <c r="P133" i="18"/>
  <c r="O133" i="18"/>
  <c r="V132" i="18"/>
  <c r="U132" i="18"/>
  <c r="T132" i="18"/>
  <c r="S132" i="18"/>
  <c r="R132" i="18"/>
  <c r="Q132" i="18"/>
  <c r="P132" i="18"/>
  <c r="O132" i="18"/>
  <c r="V131" i="18"/>
  <c r="U131" i="18"/>
  <c r="T131" i="18"/>
  <c r="S131" i="18"/>
  <c r="R131" i="18"/>
  <c r="Q131" i="18"/>
  <c r="P131" i="18"/>
  <c r="O131" i="18"/>
  <c r="V130" i="18"/>
  <c r="U130" i="18"/>
  <c r="T130" i="18"/>
  <c r="S130" i="18"/>
  <c r="R130" i="18"/>
  <c r="Q130" i="18"/>
  <c r="P130" i="18"/>
  <c r="O130" i="18"/>
  <c r="V129" i="18"/>
  <c r="U129" i="18"/>
  <c r="T129" i="18"/>
  <c r="S129" i="18"/>
  <c r="R129" i="18"/>
  <c r="Q129" i="18"/>
  <c r="P129" i="18"/>
  <c r="O129" i="18"/>
  <c r="V128" i="18"/>
  <c r="U128" i="18"/>
  <c r="T128" i="18"/>
  <c r="S128" i="18"/>
  <c r="R128" i="18"/>
  <c r="Q128" i="18"/>
  <c r="P128" i="18"/>
  <c r="O128" i="18"/>
  <c r="V127" i="18"/>
  <c r="U127" i="18"/>
  <c r="T127" i="18"/>
  <c r="S127" i="18"/>
  <c r="R127" i="18"/>
  <c r="Q127" i="18"/>
  <c r="P127" i="18"/>
  <c r="O127" i="18"/>
  <c r="V126" i="18"/>
  <c r="U126" i="18"/>
  <c r="T126" i="18"/>
  <c r="S126" i="18"/>
  <c r="R126" i="18"/>
  <c r="Q126" i="18"/>
  <c r="P126" i="18"/>
  <c r="O126" i="18"/>
  <c r="V125" i="18"/>
  <c r="U125" i="18"/>
  <c r="T125" i="18"/>
  <c r="S125" i="18"/>
  <c r="R125" i="18"/>
  <c r="Q125" i="18"/>
  <c r="P125" i="18"/>
  <c r="O125" i="18"/>
  <c r="V124" i="18"/>
  <c r="U124" i="18"/>
  <c r="T124" i="18"/>
  <c r="S124" i="18"/>
  <c r="R124" i="18"/>
  <c r="Q124" i="18"/>
  <c r="P124" i="18"/>
  <c r="O124" i="18"/>
  <c r="V123" i="18"/>
  <c r="U123" i="18"/>
  <c r="T123" i="18"/>
  <c r="S123" i="18"/>
  <c r="R123" i="18"/>
  <c r="Q123" i="18"/>
  <c r="P123" i="18"/>
  <c r="O123" i="18"/>
  <c r="V122" i="18"/>
  <c r="U122" i="18"/>
  <c r="T122" i="18"/>
  <c r="S122" i="18"/>
  <c r="R122" i="18"/>
  <c r="Q122" i="18"/>
  <c r="P122" i="18"/>
  <c r="O122" i="18"/>
  <c r="V121" i="18"/>
  <c r="U121" i="18"/>
  <c r="T121" i="18"/>
  <c r="S121" i="18"/>
  <c r="R121" i="18"/>
  <c r="Q121" i="18"/>
  <c r="P121" i="18"/>
  <c r="O121" i="18"/>
  <c r="V120" i="18"/>
  <c r="U120" i="18"/>
  <c r="T120" i="18"/>
  <c r="S120" i="18"/>
  <c r="R120" i="18"/>
  <c r="Q120" i="18"/>
  <c r="P120" i="18"/>
  <c r="O120" i="18"/>
  <c r="V119" i="18"/>
  <c r="U119" i="18"/>
  <c r="T119" i="18"/>
  <c r="S119" i="18"/>
  <c r="R119" i="18"/>
  <c r="Q119" i="18"/>
  <c r="P119" i="18"/>
  <c r="O119" i="18"/>
  <c r="V118" i="18"/>
  <c r="U118" i="18"/>
  <c r="T118" i="18"/>
  <c r="S118" i="18"/>
  <c r="R118" i="18"/>
  <c r="Q118" i="18"/>
  <c r="P118" i="18"/>
  <c r="O118" i="18"/>
  <c r="V117" i="18"/>
  <c r="U117" i="18"/>
  <c r="T117" i="18"/>
  <c r="S117" i="18"/>
  <c r="R117" i="18"/>
  <c r="Q117" i="18"/>
  <c r="P117" i="18"/>
  <c r="O117" i="18"/>
  <c r="V116" i="18"/>
  <c r="U116" i="18"/>
  <c r="T116" i="18"/>
  <c r="S116" i="18"/>
  <c r="R116" i="18"/>
  <c r="Q116" i="18"/>
  <c r="P116" i="18"/>
  <c r="O116" i="18"/>
  <c r="V115" i="18"/>
  <c r="U115" i="18"/>
  <c r="T115" i="18"/>
  <c r="S115" i="18"/>
  <c r="R115" i="18"/>
  <c r="Q115" i="18"/>
  <c r="P115" i="18"/>
  <c r="O115" i="18"/>
  <c r="V114" i="18"/>
  <c r="U114" i="18"/>
  <c r="T114" i="18"/>
  <c r="S114" i="18"/>
  <c r="R114" i="18"/>
  <c r="Q114" i="18"/>
  <c r="P114" i="18"/>
  <c r="O114" i="18"/>
  <c r="V113" i="18"/>
  <c r="U113" i="18"/>
  <c r="T113" i="18"/>
  <c r="S113" i="18"/>
  <c r="R113" i="18"/>
  <c r="Q113" i="18"/>
  <c r="P113" i="18"/>
  <c r="O113" i="18"/>
  <c r="V112" i="18"/>
  <c r="U112" i="18"/>
  <c r="T112" i="18"/>
  <c r="S112" i="18"/>
  <c r="R112" i="18"/>
  <c r="Q112" i="18"/>
  <c r="P112" i="18"/>
  <c r="O112" i="18"/>
  <c r="V111" i="18"/>
  <c r="U111" i="18"/>
  <c r="T111" i="18"/>
  <c r="S111" i="18"/>
  <c r="R111" i="18"/>
  <c r="Q111" i="18"/>
  <c r="P111" i="18"/>
  <c r="O111" i="18"/>
  <c r="V110" i="18"/>
  <c r="U110" i="18"/>
  <c r="T110" i="18"/>
  <c r="S110" i="18"/>
  <c r="R110" i="18"/>
  <c r="Q110" i="18"/>
  <c r="P110" i="18"/>
  <c r="O110" i="18"/>
  <c r="V109" i="18"/>
  <c r="U109" i="18"/>
  <c r="T109" i="18"/>
  <c r="S109" i="18"/>
  <c r="R109" i="18"/>
  <c r="Q109" i="18"/>
  <c r="P109" i="18"/>
  <c r="O109" i="18"/>
  <c r="V108" i="18"/>
  <c r="U108" i="18"/>
  <c r="T108" i="18"/>
  <c r="S108" i="18"/>
  <c r="R108" i="18"/>
  <c r="Q108" i="18"/>
  <c r="P108" i="18"/>
  <c r="O108" i="18"/>
  <c r="V107" i="18"/>
  <c r="U107" i="18"/>
  <c r="T107" i="18"/>
  <c r="S107" i="18"/>
  <c r="R107" i="18"/>
  <c r="Q107" i="18"/>
  <c r="P107" i="18"/>
  <c r="O107" i="18"/>
  <c r="V106" i="18"/>
  <c r="U106" i="18"/>
  <c r="T106" i="18"/>
  <c r="S106" i="18"/>
  <c r="R106" i="18"/>
  <c r="Q106" i="18"/>
  <c r="P106" i="18"/>
  <c r="O106" i="18"/>
  <c r="V105" i="18"/>
  <c r="U105" i="18"/>
  <c r="T105" i="18"/>
  <c r="S105" i="18"/>
  <c r="R105" i="18"/>
  <c r="Q105" i="18"/>
  <c r="P105" i="18"/>
  <c r="O105" i="18"/>
  <c r="V104" i="18"/>
  <c r="U104" i="18"/>
  <c r="T104" i="18"/>
  <c r="S104" i="18"/>
  <c r="R104" i="18"/>
  <c r="Q104" i="18"/>
  <c r="P104" i="18"/>
  <c r="O104" i="18"/>
  <c r="V103" i="18"/>
  <c r="U103" i="18"/>
  <c r="T103" i="18"/>
  <c r="S103" i="18"/>
  <c r="R103" i="18"/>
  <c r="Q103" i="18"/>
  <c r="P103" i="18"/>
  <c r="O103" i="18"/>
  <c r="V102" i="18"/>
  <c r="U102" i="18"/>
  <c r="T102" i="18"/>
  <c r="S102" i="18"/>
  <c r="R102" i="18"/>
  <c r="Q102" i="18"/>
  <c r="P102" i="18"/>
  <c r="O102" i="18"/>
  <c r="V101" i="18"/>
  <c r="U101" i="18"/>
  <c r="T101" i="18"/>
  <c r="S101" i="18"/>
  <c r="R101" i="18"/>
  <c r="Q101" i="18"/>
  <c r="P101" i="18"/>
  <c r="O101" i="18"/>
  <c r="V100" i="18"/>
  <c r="U100" i="18"/>
  <c r="T100" i="18"/>
  <c r="S100" i="18"/>
  <c r="R100" i="18"/>
  <c r="Q100" i="18"/>
  <c r="P100" i="18"/>
  <c r="O100" i="18"/>
  <c r="V99" i="18"/>
  <c r="U99" i="18"/>
  <c r="T99" i="18"/>
  <c r="S99" i="18"/>
  <c r="R99" i="18"/>
  <c r="Q99" i="18"/>
  <c r="P99" i="18"/>
  <c r="O99" i="18"/>
  <c r="V98" i="18"/>
  <c r="U98" i="18"/>
  <c r="T98" i="18"/>
  <c r="S98" i="18"/>
  <c r="R98" i="18"/>
  <c r="Q98" i="18"/>
  <c r="P98" i="18"/>
  <c r="O98" i="18"/>
  <c r="V97" i="18"/>
  <c r="U97" i="18"/>
  <c r="T97" i="18"/>
  <c r="S97" i="18"/>
  <c r="R97" i="18"/>
  <c r="Q97" i="18"/>
  <c r="P97" i="18"/>
  <c r="O97" i="18"/>
  <c r="V96" i="18"/>
  <c r="U96" i="18"/>
  <c r="T96" i="18"/>
  <c r="S96" i="18"/>
  <c r="R96" i="18"/>
  <c r="Q96" i="18"/>
  <c r="P96" i="18"/>
  <c r="O96" i="18"/>
  <c r="V95" i="18"/>
  <c r="U95" i="18"/>
  <c r="T95" i="18"/>
  <c r="S95" i="18"/>
  <c r="R95" i="18"/>
  <c r="Q95" i="18"/>
  <c r="P95" i="18"/>
  <c r="O95" i="18"/>
  <c r="V94" i="18"/>
  <c r="U94" i="18"/>
  <c r="T94" i="18"/>
  <c r="S94" i="18"/>
  <c r="R94" i="18"/>
  <c r="Q94" i="18"/>
  <c r="P94" i="18"/>
  <c r="O94" i="18"/>
  <c r="V93" i="18"/>
  <c r="U93" i="18"/>
  <c r="T93" i="18"/>
  <c r="S93" i="18"/>
  <c r="R93" i="18"/>
  <c r="Q93" i="18"/>
  <c r="P93" i="18"/>
  <c r="O93" i="18"/>
  <c r="V92" i="18"/>
  <c r="U92" i="18"/>
  <c r="T92" i="18"/>
  <c r="S92" i="18"/>
  <c r="R92" i="18"/>
  <c r="Q92" i="18"/>
  <c r="P92" i="18"/>
  <c r="O92" i="18"/>
  <c r="V91" i="18"/>
  <c r="U91" i="18"/>
  <c r="T91" i="18"/>
  <c r="S91" i="18"/>
  <c r="R91" i="18"/>
  <c r="Q91" i="18"/>
  <c r="P91" i="18"/>
  <c r="O91" i="18"/>
  <c r="V90" i="18"/>
  <c r="U90" i="18"/>
  <c r="T90" i="18"/>
  <c r="S90" i="18"/>
  <c r="R90" i="18"/>
  <c r="Q90" i="18"/>
  <c r="P90" i="18"/>
  <c r="O90" i="18"/>
  <c r="V89" i="18"/>
  <c r="U89" i="18"/>
  <c r="T89" i="18"/>
  <c r="S89" i="18"/>
  <c r="R89" i="18"/>
  <c r="Q89" i="18"/>
  <c r="P89" i="18"/>
  <c r="O89" i="18"/>
  <c r="V88" i="18"/>
  <c r="U88" i="18"/>
  <c r="T88" i="18"/>
  <c r="S88" i="18"/>
  <c r="R88" i="18"/>
  <c r="Q88" i="18"/>
  <c r="P88" i="18"/>
  <c r="O88" i="18"/>
  <c r="V87" i="18"/>
  <c r="U87" i="18"/>
  <c r="T87" i="18"/>
  <c r="S87" i="18"/>
  <c r="R87" i="18"/>
  <c r="Q87" i="18"/>
  <c r="P87" i="18"/>
  <c r="O87" i="18"/>
  <c r="V86" i="18"/>
  <c r="U86" i="18"/>
  <c r="T86" i="18"/>
  <c r="S86" i="18"/>
  <c r="R86" i="18"/>
  <c r="Q86" i="18"/>
  <c r="P86" i="18"/>
  <c r="O86" i="18"/>
  <c r="V85" i="18"/>
  <c r="U85" i="18"/>
  <c r="T85" i="18"/>
  <c r="S85" i="18"/>
  <c r="R85" i="18"/>
  <c r="Q85" i="18"/>
  <c r="P85" i="18"/>
  <c r="O85" i="18"/>
  <c r="V84" i="18"/>
  <c r="U84" i="18"/>
  <c r="T84" i="18"/>
  <c r="S84" i="18"/>
  <c r="R84" i="18"/>
  <c r="Q84" i="18"/>
  <c r="P84" i="18"/>
  <c r="O84" i="18"/>
  <c r="V83" i="18"/>
  <c r="U83" i="18"/>
  <c r="T83" i="18"/>
  <c r="S83" i="18"/>
  <c r="R83" i="18"/>
  <c r="Q83" i="18"/>
  <c r="P83" i="18"/>
  <c r="O83" i="18"/>
  <c r="V82" i="18"/>
  <c r="U82" i="18"/>
  <c r="T82" i="18"/>
  <c r="S82" i="18"/>
  <c r="R82" i="18"/>
  <c r="Q82" i="18"/>
  <c r="P82" i="18"/>
  <c r="O82" i="18"/>
  <c r="V81" i="18"/>
  <c r="U81" i="18"/>
  <c r="T81" i="18"/>
  <c r="S81" i="18"/>
  <c r="R81" i="18"/>
  <c r="Q81" i="18"/>
  <c r="P81" i="18"/>
  <c r="O81" i="18"/>
  <c r="V80" i="18"/>
  <c r="U80" i="18"/>
  <c r="T80" i="18"/>
  <c r="S80" i="18"/>
  <c r="R80" i="18"/>
  <c r="Q80" i="18"/>
  <c r="P80" i="18"/>
  <c r="O80" i="18"/>
  <c r="V79" i="18"/>
  <c r="U79" i="18"/>
  <c r="T79" i="18"/>
  <c r="S79" i="18"/>
  <c r="R79" i="18"/>
  <c r="Q79" i="18"/>
  <c r="P79" i="18"/>
  <c r="O79" i="18"/>
  <c r="V78" i="18"/>
  <c r="U78" i="18"/>
  <c r="T78" i="18"/>
  <c r="S78" i="18"/>
  <c r="R78" i="18"/>
  <c r="Q78" i="18"/>
  <c r="P78" i="18"/>
  <c r="O78" i="18"/>
  <c r="V77" i="18"/>
  <c r="U77" i="18"/>
  <c r="T77" i="18"/>
  <c r="S77" i="18"/>
  <c r="R77" i="18"/>
  <c r="Q77" i="18"/>
  <c r="P77" i="18"/>
  <c r="O77" i="18"/>
  <c r="V76" i="18"/>
  <c r="U76" i="18"/>
  <c r="T76" i="18"/>
  <c r="S76" i="18"/>
  <c r="R76" i="18"/>
  <c r="Q76" i="18"/>
  <c r="P76" i="18"/>
  <c r="O76" i="18"/>
  <c r="V75" i="18"/>
  <c r="U75" i="18"/>
  <c r="T75" i="18"/>
  <c r="S75" i="18"/>
  <c r="R75" i="18"/>
  <c r="Q75" i="18"/>
  <c r="P75" i="18"/>
  <c r="O75" i="18"/>
  <c r="V74" i="18"/>
  <c r="U74" i="18"/>
  <c r="T74" i="18"/>
  <c r="S74" i="18"/>
  <c r="R74" i="18"/>
  <c r="Q74" i="18"/>
  <c r="P74" i="18"/>
  <c r="O74" i="18"/>
  <c r="V73" i="18"/>
  <c r="U73" i="18"/>
  <c r="T73" i="18"/>
  <c r="S73" i="18"/>
  <c r="R73" i="18"/>
  <c r="Q73" i="18"/>
  <c r="P73" i="18"/>
  <c r="O73" i="18"/>
  <c r="V72" i="18"/>
  <c r="U72" i="18"/>
  <c r="T72" i="18"/>
  <c r="S72" i="18"/>
  <c r="R72" i="18"/>
  <c r="Q72" i="18"/>
  <c r="P72" i="18"/>
  <c r="O72" i="18"/>
  <c r="V71" i="18"/>
  <c r="U71" i="18"/>
  <c r="T71" i="18"/>
  <c r="S71" i="18"/>
  <c r="R71" i="18"/>
  <c r="Q71" i="18"/>
  <c r="P71" i="18"/>
  <c r="O71" i="18"/>
  <c r="V70" i="18"/>
  <c r="U70" i="18"/>
  <c r="T70" i="18"/>
  <c r="S70" i="18"/>
  <c r="R70" i="18"/>
  <c r="Q70" i="18"/>
  <c r="P70" i="18"/>
  <c r="O70" i="18"/>
  <c r="V69" i="18"/>
  <c r="U69" i="18"/>
  <c r="T69" i="18"/>
  <c r="S69" i="18"/>
  <c r="R69" i="18"/>
  <c r="Q69" i="18"/>
  <c r="P69" i="18"/>
  <c r="O69" i="18"/>
  <c r="V68" i="18"/>
  <c r="U68" i="18"/>
  <c r="T68" i="18"/>
  <c r="S68" i="18"/>
  <c r="R68" i="18"/>
  <c r="Q68" i="18"/>
  <c r="P68" i="18"/>
  <c r="O68" i="18"/>
  <c r="V67" i="18"/>
  <c r="U67" i="18"/>
  <c r="T67" i="18"/>
  <c r="S67" i="18"/>
  <c r="R67" i="18"/>
  <c r="Q67" i="18"/>
  <c r="P67" i="18"/>
  <c r="O67" i="18"/>
  <c r="V66" i="18"/>
  <c r="U66" i="18"/>
  <c r="T66" i="18"/>
  <c r="S66" i="18"/>
  <c r="R66" i="18"/>
  <c r="Q66" i="18"/>
  <c r="P66" i="18"/>
  <c r="O66" i="18"/>
  <c r="V65" i="18"/>
  <c r="U65" i="18"/>
  <c r="T65" i="18"/>
  <c r="S65" i="18"/>
  <c r="R65" i="18"/>
  <c r="Q65" i="18"/>
  <c r="P65" i="18"/>
  <c r="O65" i="18"/>
  <c r="V64" i="18"/>
  <c r="U64" i="18"/>
  <c r="T64" i="18"/>
  <c r="S64" i="18"/>
  <c r="R64" i="18"/>
  <c r="Q64" i="18"/>
  <c r="P64" i="18"/>
  <c r="O64" i="18"/>
  <c r="V63" i="18"/>
  <c r="U63" i="18"/>
  <c r="T63" i="18"/>
  <c r="S63" i="18"/>
  <c r="R63" i="18"/>
  <c r="Q63" i="18"/>
  <c r="P63" i="18"/>
  <c r="O63" i="18"/>
  <c r="V62" i="18"/>
  <c r="U62" i="18"/>
  <c r="T62" i="18"/>
  <c r="S62" i="18"/>
  <c r="R62" i="18"/>
  <c r="Q62" i="18"/>
  <c r="P62" i="18"/>
  <c r="O62" i="18"/>
  <c r="V61" i="18"/>
  <c r="U61" i="18"/>
  <c r="T61" i="18"/>
  <c r="S61" i="18"/>
  <c r="R61" i="18"/>
  <c r="Q61" i="18"/>
  <c r="P61" i="18"/>
  <c r="O61" i="18"/>
  <c r="V60" i="18"/>
  <c r="U60" i="18"/>
  <c r="T60" i="18"/>
  <c r="S60" i="18"/>
  <c r="R60" i="18"/>
  <c r="Q60" i="18"/>
  <c r="P60" i="18"/>
  <c r="O60" i="18"/>
  <c r="V59" i="18"/>
  <c r="U59" i="18"/>
  <c r="T59" i="18"/>
  <c r="S59" i="18"/>
  <c r="R59" i="18"/>
  <c r="Q59" i="18"/>
  <c r="P59" i="18"/>
  <c r="O59" i="18"/>
  <c r="V58" i="18"/>
  <c r="U58" i="18"/>
  <c r="T58" i="18"/>
  <c r="S58" i="18"/>
  <c r="R58" i="18"/>
  <c r="Q58" i="18"/>
  <c r="P58" i="18"/>
  <c r="O58" i="18"/>
  <c r="V57" i="18"/>
  <c r="U57" i="18"/>
  <c r="T57" i="18"/>
  <c r="S57" i="18"/>
  <c r="R57" i="18"/>
  <c r="Q57" i="18"/>
  <c r="P57" i="18"/>
  <c r="O57" i="18"/>
  <c r="V56" i="18"/>
  <c r="U56" i="18"/>
  <c r="T56" i="18"/>
  <c r="S56" i="18"/>
  <c r="R56" i="18"/>
  <c r="Q56" i="18"/>
  <c r="P56" i="18"/>
  <c r="O56" i="18"/>
  <c r="V55" i="18"/>
  <c r="U55" i="18"/>
  <c r="T55" i="18"/>
  <c r="S55" i="18"/>
  <c r="R55" i="18"/>
  <c r="Q55" i="18"/>
  <c r="P55" i="18"/>
  <c r="O55" i="18"/>
  <c r="V54" i="18"/>
  <c r="U54" i="18"/>
  <c r="T54" i="18"/>
  <c r="S54" i="18"/>
  <c r="R54" i="18"/>
  <c r="Q54" i="18"/>
  <c r="P54" i="18"/>
  <c r="O54" i="18"/>
  <c r="V53" i="18"/>
  <c r="U53" i="18"/>
  <c r="T53" i="18"/>
  <c r="S53" i="18"/>
  <c r="R53" i="18"/>
  <c r="Q53" i="18"/>
  <c r="P53" i="18"/>
  <c r="O53" i="18"/>
  <c r="V52" i="18"/>
  <c r="U52" i="18"/>
  <c r="T52" i="18"/>
  <c r="S52" i="18"/>
  <c r="R52" i="18"/>
  <c r="Q52" i="18"/>
  <c r="P52" i="18"/>
  <c r="O52" i="18"/>
  <c r="V51" i="18"/>
  <c r="U51" i="18"/>
  <c r="T51" i="18"/>
  <c r="S51" i="18"/>
  <c r="R51" i="18"/>
  <c r="Q51" i="18"/>
  <c r="P51" i="18"/>
  <c r="O51" i="18"/>
  <c r="V50" i="18"/>
  <c r="U50" i="18"/>
  <c r="T50" i="18"/>
  <c r="S50" i="18"/>
  <c r="R50" i="18"/>
  <c r="Q50" i="18"/>
  <c r="P50" i="18"/>
  <c r="O50" i="18"/>
  <c r="V49" i="18"/>
  <c r="U49" i="18"/>
  <c r="T49" i="18"/>
  <c r="S49" i="18"/>
  <c r="R49" i="18"/>
  <c r="Q49" i="18"/>
  <c r="P49" i="18"/>
  <c r="O49" i="18"/>
  <c r="V48" i="18"/>
  <c r="U48" i="18"/>
  <c r="T48" i="18"/>
  <c r="S48" i="18"/>
  <c r="R48" i="18"/>
  <c r="Q48" i="18"/>
  <c r="P48" i="18"/>
  <c r="O48" i="18"/>
  <c r="V47" i="18"/>
  <c r="U47" i="18"/>
  <c r="T47" i="18"/>
  <c r="S47" i="18"/>
  <c r="R47" i="18"/>
  <c r="Q47" i="18"/>
  <c r="P47" i="18"/>
  <c r="O47" i="18"/>
  <c r="V46" i="18"/>
  <c r="U46" i="18"/>
  <c r="T46" i="18"/>
  <c r="S46" i="18"/>
  <c r="R46" i="18"/>
  <c r="Q46" i="18"/>
  <c r="P46" i="18"/>
  <c r="O46" i="18"/>
  <c r="V45" i="18"/>
  <c r="U45" i="18"/>
  <c r="T45" i="18"/>
  <c r="S45" i="18"/>
  <c r="R45" i="18"/>
  <c r="Q45" i="18"/>
  <c r="P45" i="18"/>
  <c r="O45" i="18"/>
  <c r="V44" i="18"/>
  <c r="U44" i="18"/>
  <c r="T44" i="18"/>
  <c r="S44" i="18"/>
  <c r="R44" i="18"/>
  <c r="Q44" i="18"/>
  <c r="P44" i="18"/>
  <c r="O44" i="18"/>
  <c r="V43" i="18"/>
  <c r="U43" i="18"/>
  <c r="T43" i="18"/>
  <c r="S43" i="18"/>
  <c r="R43" i="18"/>
  <c r="Q43" i="18"/>
  <c r="P43" i="18"/>
  <c r="O43" i="18"/>
  <c r="V42" i="18"/>
  <c r="U42" i="18"/>
  <c r="T42" i="18"/>
  <c r="S42" i="18"/>
  <c r="R42" i="18"/>
  <c r="Q42" i="18"/>
  <c r="P42" i="18"/>
  <c r="O42" i="18"/>
  <c r="V41" i="18"/>
  <c r="U41" i="18"/>
  <c r="T41" i="18"/>
  <c r="S41" i="18"/>
  <c r="R41" i="18"/>
  <c r="Q41" i="18"/>
  <c r="P41" i="18"/>
  <c r="O41" i="18"/>
  <c r="V40" i="18"/>
  <c r="U40" i="18"/>
  <c r="T40" i="18"/>
  <c r="S40" i="18"/>
  <c r="R40" i="18"/>
  <c r="Q40" i="18"/>
  <c r="P40" i="18"/>
  <c r="O40" i="18"/>
  <c r="V39" i="18"/>
  <c r="U39" i="18"/>
  <c r="T39" i="18"/>
  <c r="S39" i="18"/>
  <c r="R39" i="18"/>
  <c r="Q39" i="18"/>
  <c r="P39" i="18"/>
  <c r="O39" i="18"/>
  <c r="V38" i="18"/>
  <c r="U38" i="18"/>
  <c r="T38" i="18"/>
  <c r="S38" i="18"/>
  <c r="R38" i="18"/>
  <c r="Q38" i="18"/>
  <c r="P38" i="18"/>
  <c r="O38" i="18"/>
  <c r="V37" i="18"/>
  <c r="U37" i="18"/>
  <c r="T37" i="18"/>
  <c r="S37" i="18"/>
  <c r="R37" i="18"/>
  <c r="Q37" i="18"/>
  <c r="P37" i="18"/>
  <c r="O37" i="18"/>
  <c r="V36" i="18"/>
  <c r="U36" i="18"/>
  <c r="T36" i="18"/>
  <c r="S36" i="18"/>
  <c r="R36" i="18"/>
  <c r="Q36" i="18"/>
  <c r="P36" i="18"/>
  <c r="O36" i="18"/>
  <c r="V35" i="18"/>
  <c r="U35" i="18"/>
  <c r="T35" i="18"/>
  <c r="S35" i="18"/>
  <c r="R35" i="18"/>
  <c r="Q35" i="18"/>
  <c r="P35" i="18"/>
  <c r="O35" i="18"/>
  <c r="V34" i="18"/>
  <c r="U34" i="18"/>
  <c r="T34" i="18"/>
  <c r="S34" i="18"/>
  <c r="R34" i="18"/>
  <c r="Q34" i="18"/>
  <c r="P34" i="18"/>
  <c r="O34" i="18"/>
  <c r="V33" i="18"/>
  <c r="U33" i="18"/>
  <c r="T33" i="18"/>
  <c r="S33" i="18"/>
  <c r="R33" i="18"/>
  <c r="Q33" i="18"/>
  <c r="P33" i="18"/>
  <c r="O33" i="18"/>
  <c r="V32" i="18"/>
  <c r="U32" i="18"/>
  <c r="T32" i="18"/>
  <c r="S32" i="18"/>
  <c r="R32" i="18"/>
  <c r="Q32" i="18"/>
  <c r="P32" i="18"/>
  <c r="O32" i="18"/>
  <c r="V31" i="18"/>
  <c r="U31" i="18"/>
  <c r="T31" i="18"/>
  <c r="S31" i="18"/>
  <c r="R31" i="18"/>
  <c r="Q31" i="18"/>
  <c r="P31" i="18"/>
  <c r="O31" i="18"/>
  <c r="V30" i="18"/>
  <c r="U30" i="18"/>
  <c r="T30" i="18"/>
  <c r="S30" i="18"/>
  <c r="R30" i="18"/>
  <c r="Q30" i="18"/>
  <c r="P30" i="18"/>
  <c r="O30" i="18"/>
  <c r="V29" i="18"/>
  <c r="U29" i="18"/>
  <c r="T29" i="18"/>
  <c r="S29" i="18"/>
  <c r="R29" i="18"/>
  <c r="Q29" i="18"/>
  <c r="P29" i="18"/>
  <c r="O29" i="18"/>
  <c r="V28" i="18"/>
  <c r="U28" i="18"/>
  <c r="T28" i="18"/>
  <c r="S28" i="18"/>
  <c r="R28" i="18"/>
  <c r="Q28" i="18"/>
  <c r="P28" i="18"/>
  <c r="O28" i="18"/>
  <c r="V27" i="18"/>
  <c r="U27" i="18"/>
  <c r="T27" i="18"/>
  <c r="S27" i="18"/>
  <c r="R27" i="18"/>
  <c r="Q27" i="18"/>
  <c r="P27" i="18"/>
  <c r="O27" i="18"/>
  <c r="V26" i="18"/>
  <c r="U26" i="18"/>
  <c r="T26" i="18"/>
  <c r="S26" i="18"/>
  <c r="R26" i="18"/>
  <c r="Q26" i="18"/>
  <c r="P26" i="18"/>
  <c r="O26" i="18"/>
  <c r="V25" i="18"/>
  <c r="U25" i="18"/>
  <c r="T25" i="18"/>
  <c r="S25" i="18"/>
  <c r="R25" i="18"/>
  <c r="Q25" i="18"/>
  <c r="P25" i="18"/>
  <c r="O25" i="18"/>
  <c r="V24" i="18"/>
  <c r="U24" i="18"/>
  <c r="T24" i="18"/>
  <c r="S24" i="18"/>
  <c r="R24" i="18"/>
  <c r="Q24" i="18"/>
  <c r="P24" i="18"/>
  <c r="O24" i="18"/>
  <c r="V23" i="18"/>
  <c r="U23" i="18"/>
  <c r="T23" i="18"/>
  <c r="S23" i="18"/>
  <c r="R23" i="18"/>
  <c r="Q23" i="18"/>
  <c r="P23" i="18"/>
  <c r="O23" i="18"/>
  <c r="V22" i="18"/>
  <c r="U22" i="18"/>
  <c r="T22" i="18"/>
  <c r="S22" i="18"/>
  <c r="R22" i="18"/>
  <c r="Q22" i="18"/>
  <c r="P22" i="18"/>
  <c r="O22" i="18"/>
  <c r="V21" i="18"/>
  <c r="U21" i="18"/>
  <c r="T21" i="18"/>
  <c r="S21" i="18"/>
  <c r="R21" i="18"/>
  <c r="Q21" i="18"/>
  <c r="P21" i="18"/>
  <c r="O21" i="18"/>
  <c r="V20" i="18"/>
  <c r="U20" i="18"/>
  <c r="T20" i="18"/>
  <c r="S20" i="18"/>
  <c r="R20" i="18"/>
  <c r="Q20" i="18"/>
  <c r="P20" i="18"/>
  <c r="O20" i="18"/>
  <c r="V19" i="18"/>
  <c r="U19" i="18"/>
  <c r="T19" i="18"/>
  <c r="S19" i="18"/>
  <c r="R19" i="18"/>
  <c r="Q19" i="18"/>
  <c r="P19" i="18"/>
  <c r="O19" i="18"/>
  <c r="V18" i="18"/>
  <c r="U18" i="18"/>
  <c r="T18" i="18"/>
  <c r="S18" i="18"/>
  <c r="R18" i="18"/>
  <c r="Q18" i="18"/>
  <c r="P18" i="18"/>
  <c r="O18" i="18"/>
  <c r="V17" i="18"/>
  <c r="U17" i="18"/>
  <c r="T17" i="18"/>
  <c r="S17" i="18"/>
  <c r="R17" i="18"/>
  <c r="Q17" i="18"/>
  <c r="P17" i="18"/>
  <c r="O17" i="18"/>
  <c r="V16" i="18"/>
  <c r="U16" i="18"/>
  <c r="T16" i="18"/>
  <c r="S16" i="18"/>
  <c r="R16" i="18"/>
  <c r="Q16" i="18"/>
  <c r="P16" i="18"/>
  <c r="O16" i="18"/>
  <c r="V15" i="18"/>
  <c r="U15" i="18"/>
  <c r="T15" i="18"/>
  <c r="S15" i="18"/>
  <c r="R15" i="18"/>
  <c r="Q15" i="18"/>
  <c r="P15" i="18"/>
  <c r="O15" i="18"/>
  <c r="V14" i="18"/>
  <c r="U14" i="18"/>
  <c r="T14" i="18"/>
  <c r="S14" i="18"/>
  <c r="R14" i="18"/>
  <c r="Q14" i="18"/>
  <c r="P14" i="18"/>
  <c r="O14" i="18"/>
  <c r="V13" i="18"/>
  <c r="U13" i="18"/>
  <c r="T13" i="18"/>
  <c r="S13" i="18"/>
  <c r="R13" i="18"/>
  <c r="Q13" i="18"/>
  <c r="P13" i="18"/>
  <c r="O13" i="18"/>
  <c r="V12" i="18"/>
  <c r="U12" i="18"/>
  <c r="T12" i="18"/>
  <c r="S12" i="18"/>
  <c r="R12" i="18"/>
  <c r="Q12" i="18"/>
  <c r="P12" i="18"/>
  <c r="O12" i="18"/>
  <c r="V11" i="18"/>
  <c r="U11" i="18"/>
  <c r="T11" i="18"/>
  <c r="S11" i="18"/>
  <c r="R11" i="18"/>
  <c r="Q11" i="18"/>
  <c r="P11" i="18"/>
  <c r="O11" i="18"/>
  <c r="V10" i="18"/>
  <c r="U10" i="18"/>
  <c r="T10" i="18"/>
  <c r="S10" i="18"/>
  <c r="R10" i="18"/>
  <c r="Q10" i="18"/>
  <c r="P10" i="18"/>
  <c r="O10" i="18"/>
  <c r="V9" i="18"/>
  <c r="U9" i="18"/>
  <c r="T9" i="18"/>
  <c r="S9" i="18"/>
  <c r="R9" i="18"/>
  <c r="Q9" i="18"/>
  <c r="P9" i="18"/>
  <c r="O9" i="18"/>
  <c r="V8" i="18"/>
  <c r="U8" i="18"/>
  <c r="T8" i="18"/>
  <c r="S8" i="18"/>
  <c r="R8" i="18"/>
  <c r="Q8" i="18"/>
  <c r="P8" i="18"/>
  <c r="O8" i="18"/>
  <c r="V7" i="18"/>
  <c r="U7" i="18"/>
  <c r="T7" i="18"/>
  <c r="S7" i="18"/>
  <c r="R7" i="18"/>
  <c r="Q7" i="18"/>
  <c r="P7" i="18"/>
  <c r="O7" i="18"/>
  <c r="V6" i="18"/>
  <c r="U6" i="18"/>
  <c r="T6" i="18"/>
  <c r="S6" i="18"/>
  <c r="R6" i="18"/>
  <c r="Q6" i="18"/>
  <c r="P6" i="18"/>
  <c r="O6" i="18"/>
  <c r="V5" i="18"/>
  <c r="U5" i="18"/>
  <c r="T5" i="18"/>
  <c r="S5" i="18"/>
  <c r="R5" i="18"/>
  <c r="Q5" i="18"/>
  <c r="P5" i="18"/>
  <c r="O5" i="18"/>
  <c r="V4" i="18"/>
  <c r="U4" i="18"/>
  <c r="T4" i="18"/>
  <c r="S4" i="18"/>
  <c r="R4" i="18"/>
  <c r="Q4" i="18"/>
  <c r="P4" i="18"/>
  <c r="O4" i="18"/>
  <c r="N4" i="14" l="1"/>
  <c r="O4" i="14"/>
  <c r="P4" i="14"/>
  <c r="Q4" i="14"/>
  <c r="R4" i="14"/>
  <c r="S4" i="14"/>
  <c r="T4" i="14"/>
  <c r="U4" i="14"/>
  <c r="N5" i="14"/>
  <c r="O5" i="14"/>
  <c r="P5" i="14"/>
  <c r="Q5" i="14"/>
  <c r="R5" i="14"/>
  <c r="S5" i="14"/>
  <c r="T5" i="14"/>
  <c r="U5" i="14"/>
  <c r="N6" i="14"/>
  <c r="O6" i="14"/>
  <c r="P6" i="14"/>
  <c r="Q6" i="14"/>
  <c r="R6" i="14"/>
  <c r="S6" i="14"/>
  <c r="T6" i="14"/>
  <c r="U6" i="14"/>
  <c r="N7" i="14"/>
  <c r="O7" i="14"/>
  <c r="P7" i="14"/>
  <c r="Q7" i="14"/>
  <c r="R7" i="14"/>
  <c r="S7" i="14"/>
  <c r="T7" i="14"/>
  <c r="U7" i="14"/>
  <c r="N8" i="14"/>
  <c r="O8" i="14"/>
  <c r="P8" i="14"/>
  <c r="Q8" i="14"/>
  <c r="R8" i="14"/>
  <c r="S8" i="14"/>
  <c r="T8" i="14"/>
  <c r="U8" i="14"/>
  <c r="N9" i="14"/>
  <c r="O9" i="14"/>
  <c r="P9" i="14"/>
  <c r="Q9" i="14"/>
  <c r="R9" i="14"/>
  <c r="S9" i="14"/>
  <c r="T9" i="14"/>
  <c r="U9" i="14"/>
  <c r="N10" i="14"/>
  <c r="O10" i="14"/>
  <c r="P10" i="14"/>
  <c r="Q10" i="14"/>
  <c r="R10" i="14"/>
  <c r="S10" i="14"/>
  <c r="T10" i="14"/>
  <c r="U10" i="14"/>
  <c r="N11" i="14"/>
  <c r="O11" i="14"/>
  <c r="P11" i="14"/>
  <c r="Q11" i="14"/>
  <c r="R11" i="14"/>
  <c r="S11" i="14"/>
  <c r="T11" i="14"/>
  <c r="U11" i="14"/>
  <c r="N12" i="14"/>
  <c r="O12" i="14"/>
  <c r="P12" i="14"/>
  <c r="Q12" i="14"/>
  <c r="R12" i="14"/>
  <c r="S12" i="14"/>
  <c r="T12" i="14"/>
  <c r="U12" i="14"/>
  <c r="N13" i="14"/>
  <c r="O13" i="14"/>
  <c r="P13" i="14"/>
  <c r="Q13" i="14"/>
  <c r="R13" i="14"/>
  <c r="S13" i="14"/>
  <c r="T13" i="14"/>
  <c r="U13" i="14"/>
  <c r="N14" i="14"/>
  <c r="O14" i="14"/>
  <c r="P14" i="14"/>
  <c r="Q14" i="14"/>
  <c r="R14" i="14"/>
  <c r="S14" i="14"/>
  <c r="T14" i="14"/>
  <c r="U14" i="14"/>
  <c r="N15" i="14"/>
  <c r="O15" i="14"/>
  <c r="P15" i="14"/>
  <c r="Q15" i="14"/>
  <c r="R15" i="14"/>
  <c r="S15" i="14"/>
  <c r="T15" i="14"/>
  <c r="U15" i="14"/>
  <c r="N16" i="14"/>
  <c r="O16" i="14"/>
  <c r="P16" i="14"/>
  <c r="Q16" i="14"/>
  <c r="R16" i="14"/>
  <c r="S16" i="14"/>
  <c r="T16" i="14"/>
  <c r="U16" i="14"/>
  <c r="N17" i="14"/>
  <c r="O17" i="14"/>
  <c r="P17" i="14"/>
  <c r="Q17" i="14"/>
  <c r="R17" i="14"/>
  <c r="S17" i="14"/>
  <c r="T17" i="14"/>
  <c r="U17" i="14"/>
  <c r="N18" i="14"/>
  <c r="O18" i="14"/>
  <c r="P18" i="14"/>
  <c r="Q18" i="14"/>
  <c r="R18" i="14"/>
  <c r="S18" i="14"/>
  <c r="T18" i="14"/>
  <c r="U18" i="14"/>
  <c r="N19" i="14"/>
  <c r="O19" i="14"/>
  <c r="P19" i="14"/>
  <c r="Q19" i="14"/>
  <c r="R19" i="14"/>
  <c r="S19" i="14"/>
  <c r="T19" i="14"/>
  <c r="U19" i="14"/>
  <c r="N20" i="14"/>
  <c r="O20" i="14"/>
  <c r="P20" i="14"/>
  <c r="Q20" i="14"/>
  <c r="R20" i="14"/>
  <c r="S20" i="14"/>
  <c r="T20" i="14"/>
  <c r="U20" i="14"/>
  <c r="N21" i="14"/>
  <c r="O21" i="14"/>
  <c r="P21" i="14"/>
  <c r="Q21" i="14"/>
  <c r="R21" i="14"/>
  <c r="S21" i="14"/>
  <c r="T21" i="14"/>
  <c r="U21" i="14"/>
  <c r="N22" i="14"/>
  <c r="O22" i="14"/>
  <c r="P22" i="14"/>
  <c r="Q22" i="14"/>
  <c r="R22" i="14"/>
  <c r="S22" i="14"/>
  <c r="T22" i="14"/>
  <c r="U22" i="14"/>
  <c r="N23" i="14"/>
  <c r="O23" i="14"/>
  <c r="P23" i="14"/>
  <c r="Q23" i="14"/>
  <c r="R23" i="14"/>
  <c r="S23" i="14"/>
  <c r="T23" i="14"/>
  <c r="U23" i="14"/>
  <c r="N24" i="14"/>
  <c r="O24" i="14"/>
  <c r="P24" i="14"/>
  <c r="Q24" i="14"/>
  <c r="R24" i="14"/>
  <c r="S24" i="14"/>
  <c r="T24" i="14"/>
  <c r="U24" i="14"/>
  <c r="N25" i="14"/>
  <c r="O25" i="14"/>
  <c r="P25" i="14"/>
  <c r="Q25" i="14"/>
  <c r="R25" i="14"/>
  <c r="S25" i="14"/>
  <c r="T25" i="14"/>
  <c r="U25" i="14"/>
  <c r="N26" i="14"/>
  <c r="O26" i="14"/>
  <c r="P26" i="14"/>
  <c r="Q26" i="14"/>
  <c r="R26" i="14"/>
  <c r="S26" i="14"/>
  <c r="T26" i="14"/>
  <c r="U26" i="14"/>
  <c r="N27" i="14"/>
  <c r="O27" i="14"/>
  <c r="P27" i="14"/>
  <c r="Q27" i="14"/>
  <c r="R27" i="14"/>
  <c r="S27" i="14"/>
  <c r="T27" i="14"/>
  <c r="U27" i="14"/>
  <c r="N28" i="14"/>
  <c r="O28" i="14"/>
  <c r="P28" i="14"/>
  <c r="Q28" i="14"/>
  <c r="R28" i="14"/>
  <c r="S28" i="14"/>
  <c r="T28" i="14"/>
  <c r="U28" i="14"/>
  <c r="N29" i="14"/>
  <c r="O29" i="14"/>
  <c r="P29" i="14"/>
  <c r="Q29" i="14"/>
  <c r="R29" i="14"/>
  <c r="S29" i="14"/>
  <c r="T29" i="14"/>
  <c r="U29" i="14"/>
  <c r="N30" i="14"/>
  <c r="O30" i="14"/>
  <c r="P30" i="14"/>
  <c r="Q30" i="14"/>
  <c r="R30" i="14"/>
  <c r="S30" i="14"/>
  <c r="T30" i="14"/>
  <c r="U30" i="14"/>
  <c r="N31" i="14"/>
  <c r="O31" i="14"/>
  <c r="P31" i="14"/>
  <c r="Q31" i="14"/>
  <c r="R31" i="14"/>
  <c r="S31" i="14"/>
  <c r="T31" i="14"/>
  <c r="U31" i="14"/>
  <c r="N32" i="14"/>
  <c r="O32" i="14"/>
  <c r="P32" i="14"/>
  <c r="Q32" i="14"/>
  <c r="R32" i="14"/>
  <c r="S32" i="14"/>
  <c r="T32" i="14"/>
  <c r="U32" i="14"/>
  <c r="N33" i="14"/>
  <c r="O33" i="14"/>
  <c r="P33" i="14"/>
  <c r="Q33" i="14"/>
  <c r="R33" i="14"/>
  <c r="S33" i="14"/>
  <c r="T33" i="14"/>
  <c r="U33" i="14"/>
  <c r="N34" i="14"/>
  <c r="O34" i="14"/>
  <c r="P34" i="14"/>
  <c r="Q34" i="14"/>
  <c r="R34" i="14"/>
  <c r="S34" i="14"/>
  <c r="T34" i="14"/>
  <c r="U34" i="14"/>
  <c r="N35" i="14"/>
  <c r="O35" i="14"/>
  <c r="P35" i="14"/>
  <c r="Q35" i="14"/>
  <c r="R35" i="14"/>
  <c r="S35" i="14"/>
  <c r="T35" i="14"/>
  <c r="U35" i="14"/>
  <c r="N36" i="14"/>
  <c r="O36" i="14"/>
  <c r="P36" i="14"/>
  <c r="Q36" i="14"/>
  <c r="R36" i="14"/>
  <c r="S36" i="14"/>
  <c r="T36" i="14"/>
  <c r="U36" i="14"/>
  <c r="N37" i="14"/>
  <c r="O37" i="14"/>
  <c r="P37" i="14"/>
  <c r="Q37" i="14"/>
  <c r="R37" i="14"/>
  <c r="S37" i="14"/>
  <c r="T37" i="14"/>
  <c r="U37" i="14"/>
  <c r="N38" i="14"/>
  <c r="O38" i="14"/>
  <c r="P38" i="14"/>
  <c r="Q38" i="14"/>
  <c r="R38" i="14"/>
  <c r="S38" i="14"/>
  <c r="T38" i="14"/>
  <c r="U38" i="14"/>
  <c r="N39" i="14"/>
  <c r="O39" i="14"/>
  <c r="P39" i="14"/>
  <c r="Q39" i="14"/>
  <c r="R39" i="14"/>
  <c r="S39" i="14"/>
  <c r="T39" i="14"/>
  <c r="U39" i="14"/>
  <c r="N40" i="14"/>
  <c r="O40" i="14"/>
  <c r="P40" i="14"/>
  <c r="Q40" i="14"/>
  <c r="R40" i="14"/>
  <c r="S40" i="14"/>
  <c r="T40" i="14"/>
  <c r="U40" i="14"/>
  <c r="N41" i="14"/>
  <c r="O41" i="14"/>
  <c r="P41" i="14"/>
  <c r="Q41" i="14"/>
  <c r="R41" i="14"/>
  <c r="S41" i="14"/>
  <c r="T41" i="14"/>
  <c r="U41" i="14"/>
  <c r="N42" i="14"/>
  <c r="O42" i="14"/>
  <c r="P42" i="14"/>
  <c r="Q42" i="14"/>
  <c r="R42" i="14"/>
  <c r="S42" i="14"/>
  <c r="T42" i="14"/>
  <c r="U42" i="14"/>
  <c r="N43" i="14"/>
  <c r="O43" i="14"/>
  <c r="P43" i="14"/>
  <c r="Q43" i="14"/>
  <c r="R43" i="14"/>
  <c r="S43" i="14"/>
  <c r="T43" i="14"/>
  <c r="U43" i="14"/>
  <c r="N44" i="14"/>
  <c r="O44" i="14"/>
  <c r="P44" i="14"/>
  <c r="Q44" i="14"/>
  <c r="R44" i="14"/>
  <c r="S44" i="14"/>
  <c r="T44" i="14"/>
  <c r="U44" i="14"/>
  <c r="N45" i="14"/>
  <c r="O45" i="14"/>
  <c r="P45" i="14"/>
  <c r="Q45" i="14"/>
  <c r="R45" i="14"/>
  <c r="S45" i="14"/>
  <c r="T45" i="14"/>
  <c r="U45" i="14"/>
  <c r="N46" i="14"/>
  <c r="O46" i="14"/>
  <c r="P46" i="14"/>
  <c r="Q46" i="14"/>
  <c r="R46" i="14"/>
  <c r="S46" i="14"/>
  <c r="T46" i="14"/>
  <c r="U46" i="14"/>
  <c r="N47" i="14"/>
  <c r="O47" i="14"/>
  <c r="P47" i="14"/>
  <c r="Q47" i="14"/>
  <c r="R47" i="14"/>
  <c r="S47" i="14"/>
  <c r="T47" i="14"/>
  <c r="U47" i="14"/>
  <c r="N48" i="14"/>
  <c r="O48" i="14"/>
  <c r="P48" i="14"/>
  <c r="Q48" i="14"/>
  <c r="R48" i="14"/>
  <c r="S48" i="14"/>
  <c r="T48" i="14"/>
  <c r="U48" i="14"/>
  <c r="N49" i="14"/>
  <c r="O49" i="14"/>
  <c r="P49" i="14"/>
  <c r="Q49" i="14"/>
  <c r="R49" i="14"/>
  <c r="S49" i="14"/>
  <c r="T49" i="14"/>
  <c r="U49" i="14"/>
  <c r="N50" i="14"/>
  <c r="O50" i="14"/>
  <c r="P50" i="14"/>
  <c r="Q50" i="14"/>
  <c r="R50" i="14"/>
  <c r="S50" i="14"/>
  <c r="T50" i="14"/>
  <c r="U50" i="14"/>
  <c r="N51" i="14"/>
  <c r="O51" i="14"/>
  <c r="P51" i="14"/>
  <c r="Q51" i="14"/>
  <c r="R51" i="14"/>
  <c r="S51" i="14"/>
  <c r="T51" i="14"/>
  <c r="U51" i="14"/>
  <c r="N52" i="14"/>
  <c r="O52" i="14"/>
  <c r="P52" i="14"/>
  <c r="Q52" i="14"/>
  <c r="R52" i="14"/>
  <c r="S52" i="14"/>
  <c r="T52" i="14"/>
  <c r="U52" i="14"/>
  <c r="N53" i="14"/>
  <c r="O53" i="14"/>
  <c r="P53" i="14"/>
  <c r="Q53" i="14"/>
  <c r="R53" i="14"/>
  <c r="S53" i="14"/>
  <c r="T53" i="14"/>
  <c r="U53" i="14"/>
  <c r="N54" i="14"/>
  <c r="O54" i="14"/>
  <c r="P54" i="14"/>
  <c r="Q54" i="14"/>
  <c r="R54" i="14"/>
  <c r="S54" i="14"/>
  <c r="T54" i="14"/>
  <c r="U54" i="14"/>
  <c r="N55" i="14"/>
  <c r="O55" i="14"/>
  <c r="P55" i="14"/>
  <c r="Q55" i="14"/>
  <c r="R55" i="14"/>
  <c r="S55" i="14"/>
  <c r="T55" i="14"/>
  <c r="U55" i="14"/>
  <c r="N56" i="14"/>
  <c r="O56" i="14"/>
  <c r="P56" i="14"/>
  <c r="Q56" i="14"/>
  <c r="R56" i="14"/>
  <c r="S56" i="14"/>
  <c r="T56" i="14"/>
  <c r="U56" i="14"/>
  <c r="N57" i="14"/>
  <c r="O57" i="14"/>
  <c r="P57" i="14"/>
  <c r="Q57" i="14"/>
  <c r="R57" i="14"/>
  <c r="S57" i="14"/>
  <c r="T57" i="14"/>
  <c r="U57" i="14"/>
  <c r="N58" i="14"/>
  <c r="O58" i="14"/>
  <c r="P58" i="14"/>
  <c r="Q58" i="14"/>
  <c r="R58" i="14"/>
  <c r="S58" i="14"/>
  <c r="T58" i="14"/>
  <c r="U58" i="14"/>
  <c r="N59" i="14"/>
  <c r="O59" i="14"/>
  <c r="P59" i="14"/>
  <c r="Q59" i="14"/>
  <c r="R59" i="14"/>
  <c r="S59" i="14"/>
  <c r="T59" i="14"/>
  <c r="U59" i="14"/>
  <c r="N60" i="14"/>
  <c r="O60" i="14"/>
  <c r="P60" i="14"/>
  <c r="Q60" i="14"/>
  <c r="R60" i="14"/>
  <c r="S60" i="14"/>
  <c r="T60" i="14"/>
  <c r="U60" i="14"/>
  <c r="N61" i="14"/>
  <c r="O61" i="14"/>
  <c r="P61" i="14"/>
  <c r="Q61" i="14"/>
  <c r="R61" i="14"/>
  <c r="S61" i="14"/>
  <c r="T61" i="14"/>
  <c r="U61" i="14"/>
  <c r="N62" i="14"/>
  <c r="O62" i="14"/>
  <c r="P62" i="14"/>
  <c r="Q62" i="14"/>
  <c r="R62" i="14"/>
  <c r="S62" i="14"/>
  <c r="T62" i="14"/>
  <c r="U62" i="14"/>
  <c r="N63" i="14"/>
  <c r="O63" i="14"/>
  <c r="P63" i="14"/>
  <c r="Q63" i="14"/>
  <c r="R63" i="14"/>
  <c r="S63" i="14"/>
  <c r="T63" i="14"/>
  <c r="U63" i="14"/>
  <c r="N64" i="14"/>
  <c r="O64" i="14"/>
  <c r="P64" i="14"/>
  <c r="Q64" i="14"/>
  <c r="R64" i="14"/>
  <c r="S64" i="14"/>
  <c r="T64" i="14"/>
  <c r="U64" i="14"/>
  <c r="N65" i="14"/>
  <c r="O65" i="14"/>
  <c r="P65" i="14"/>
  <c r="Q65" i="14"/>
  <c r="R65" i="14"/>
  <c r="S65" i="14"/>
  <c r="T65" i="14"/>
  <c r="U65" i="14"/>
  <c r="N66" i="14"/>
  <c r="O66" i="14"/>
  <c r="P66" i="14"/>
  <c r="Q66" i="14"/>
  <c r="R66" i="14"/>
  <c r="S66" i="14"/>
  <c r="T66" i="14"/>
  <c r="U66" i="14"/>
  <c r="N67" i="14"/>
  <c r="O67" i="14"/>
  <c r="P67" i="14"/>
  <c r="Q67" i="14"/>
  <c r="R67" i="14"/>
  <c r="S67" i="14"/>
  <c r="T67" i="14"/>
  <c r="U67" i="14"/>
  <c r="N68" i="14"/>
  <c r="O68" i="14"/>
  <c r="P68" i="14"/>
  <c r="Q68" i="14"/>
  <c r="R68" i="14"/>
  <c r="S68" i="14"/>
  <c r="T68" i="14"/>
  <c r="U68" i="14"/>
  <c r="N69" i="14"/>
  <c r="O69" i="14"/>
  <c r="P69" i="14"/>
  <c r="Q69" i="14"/>
  <c r="R69" i="14"/>
  <c r="S69" i="14"/>
  <c r="T69" i="14"/>
  <c r="U69" i="14"/>
  <c r="N70" i="14"/>
  <c r="O70" i="14"/>
  <c r="P70" i="14"/>
  <c r="Q70" i="14"/>
  <c r="R70" i="14"/>
  <c r="S70" i="14"/>
  <c r="T70" i="14"/>
  <c r="U70" i="14"/>
  <c r="N71" i="14"/>
  <c r="O71" i="14"/>
  <c r="P71" i="14"/>
  <c r="Q71" i="14"/>
  <c r="R71" i="14"/>
  <c r="S71" i="14"/>
  <c r="T71" i="14"/>
  <c r="U71" i="14"/>
  <c r="N72" i="14"/>
  <c r="O72" i="14"/>
  <c r="P72" i="14"/>
  <c r="Q72" i="14"/>
  <c r="R72" i="14"/>
  <c r="S72" i="14"/>
  <c r="T72" i="14"/>
  <c r="U72" i="14"/>
  <c r="N73" i="14"/>
  <c r="O73" i="14"/>
  <c r="P73" i="14"/>
  <c r="Q73" i="14"/>
  <c r="R73" i="14"/>
  <c r="S73" i="14"/>
  <c r="T73" i="14"/>
  <c r="U73" i="14"/>
  <c r="N74" i="14"/>
  <c r="O74" i="14"/>
  <c r="P74" i="14"/>
  <c r="Q74" i="14"/>
  <c r="R74" i="14"/>
  <c r="S74" i="14"/>
  <c r="T74" i="14"/>
  <c r="U74" i="14"/>
  <c r="N75" i="14"/>
  <c r="O75" i="14"/>
  <c r="P75" i="14"/>
  <c r="Q75" i="14"/>
  <c r="R75" i="14"/>
  <c r="S75" i="14"/>
  <c r="T75" i="14"/>
  <c r="U75" i="14"/>
  <c r="N76" i="14"/>
  <c r="O76" i="14"/>
  <c r="P76" i="14"/>
  <c r="Q76" i="14"/>
  <c r="R76" i="14"/>
  <c r="S76" i="14"/>
  <c r="T76" i="14"/>
  <c r="U76" i="14"/>
  <c r="N77" i="14"/>
  <c r="O77" i="14"/>
  <c r="P77" i="14"/>
  <c r="Q77" i="14"/>
  <c r="R77" i="14"/>
  <c r="S77" i="14"/>
  <c r="T77" i="14"/>
  <c r="U77" i="14"/>
  <c r="N78" i="14"/>
  <c r="O78" i="14"/>
  <c r="P78" i="14"/>
  <c r="Q78" i="14"/>
  <c r="R78" i="14"/>
  <c r="S78" i="14"/>
  <c r="T78" i="14"/>
  <c r="U78" i="14"/>
  <c r="N79" i="14"/>
  <c r="O79" i="14"/>
  <c r="P79" i="14"/>
  <c r="Q79" i="14"/>
  <c r="R79" i="14"/>
  <c r="S79" i="14"/>
  <c r="T79" i="14"/>
  <c r="U79" i="14"/>
  <c r="N80" i="14"/>
  <c r="O80" i="14"/>
  <c r="P80" i="14"/>
  <c r="Q80" i="14"/>
  <c r="R80" i="14"/>
  <c r="S80" i="14"/>
  <c r="T80" i="14"/>
  <c r="U80" i="14"/>
  <c r="N81" i="14"/>
  <c r="O81" i="14"/>
  <c r="P81" i="14"/>
  <c r="Q81" i="14"/>
  <c r="R81" i="14"/>
  <c r="S81" i="14"/>
  <c r="T81" i="14"/>
  <c r="U81" i="14"/>
  <c r="N82" i="14"/>
  <c r="O82" i="14"/>
  <c r="P82" i="14"/>
  <c r="Q82" i="14"/>
  <c r="R82" i="14"/>
  <c r="S82" i="14"/>
  <c r="T82" i="14"/>
  <c r="U82" i="14"/>
  <c r="N83" i="14"/>
  <c r="O83" i="14"/>
  <c r="P83" i="14"/>
  <c r="Q83" i="14"/>
  <c r="R83" i="14"/>
  <c r="S83" i="14"/>
  <c r="T83" i="14"/>
  <c r="U83" i="14"/>
  <c r="N84" i="14"/>
  <c r="O84" i="14"/>
  <c r="P84" i="14"/>
  <c r="Q84" i="14"/>
  <c r="R84" i="14"/>
  <c r="S84" i="14"/>
  <c r="T84" i="14"/>
  <c r="U84" i="14"/>
  <c r="N85" i="14"/>
  <c r="O85" i="14"/>
  <c r="P85" i="14"/>
  <c r="Q85" i="14"/>
  <c r="R85" i="14"/>
  <c r="S85" i="14"/>
  <c r="T85" i="14"/>
  <c r="U85" i="14"/>
  <c r="N86" i="14"/>
  <c r="O86" i="14"/>
  <c r="P86" i="14"/>
  <c r="Q86" i="14"/>
  <c r="R86" i="14"/>
  <c r="S86" i="14"/>
  <c r="T86" i="14"/>
  <c r="U86" i="14"/>
  <c r="N87" i="14"/>
  <c r="O87" i="14"/>
  <c r="P87" i="14"/>
  <c r="Q87" i="14"/>
  <c r="R87" i="14"/>
  <c r="S87" i="14"/>
  <c r="T87" i="14"/>
  <c r="U87" i="14"/>
  <c r="N88" i="14"/>
  <c r="O88" i="14"/>
  <c r="P88" i="14"/>
  <c r="Q88" i="14"/>
  <c r="R88" i="14"/>
  <c r="S88" i="14"/>
  <c r="T88" i="14"/>
  <c r="U88" i="14"/>
  <c r="N89" i="14"/>
  <c r="O89" i="14"/>
  <c r="P89" i="14"/>
  <c r="Q89" i="14"/>
  <c r="R89" i="14"/>
  <c r="S89" i="14"/>
  <c r="T89" i="14"/>
  <c r="U89" i="14"/>
  <c r="N90" i="14"/>
  <c r="O90" i="14"/>
  <c r="P90" i="14"/>
  <c r="Q90" i="14"/>
  <c r="R90" i="14"/>
  <c r="S90" i="14"/>
  <c r="T90" i="14"/>
  <c r="U90" i="14"/>
  <c r="N91" i="14"/>
  <c r="O91" i="14"/>
  <c r="P91" i="14"/>
  <c r="Q91" i="14"/>
  <c r="R91" i="14"/>
  <c r="S91" i="14"/>
  <c r="T91" i="14"/>
  <c r="U91" i="14"/>
  <c r="N92" i="14"/>
  <c r="O92" i="14"/>
  <c r="P92" i="14"/>
  <c r="Q92" i="14"/>
  <c r="R92" i="14"/>
  <c r="S92" i="14"/>
  <c r="T92" i="14"/>
  <c r="U92" i="14"/>
  <c r="N93" i="14"/>
  <c r="O93" i="14"/>
  <c r="P93" i="14"/>
  <c r="Q93" i="14"/>
  <c r="R93" i="14"/>
  <c r="S93" i="14"/>
  <c r="T93" i="14"/>
  <c r="U93" i="14"/>
  <c r="N94" i="14"/>
  <c r="O94" i="14"/>
  <c r="P94" i="14"/>
  <c r="Q94" i="14"/>
  <c r="R94" i="14"/>
  <c r="S94" i="14"/>
  <c r="T94" i="14"/>
  <c r="U94" i="14"/>
  <c r="N95" i="14"/>
  <c r="O95" i="14"/>
  <c r="P95" i="14"/>
  <c r="Q95" i="14"/>
  <c r="R95" i="14"/>
  <c r="S95" i="14"/>
  <c r="T95" i="14"/>
  <c r="U95" i="14"/>
  <c r="N96" i="14"/>
  <c r="O96" i="14"/>
  <c r="P96" i="14"/>
  <c r="Q96" i="14"/>
  <c r="R96" i="14"/>
  <c r="S96" i="14"/>
  <c r="T96" i="14"/>
  <c r="U96" i="14"/>
  <c r="N97" i="14"/>
  <c r="O97" i="14"/>
  <c r="P97" i="14"/>
  <c r="Q97" i="14"/>
  <c r="R97" i="14"/>
  <c r="S97" i="14"/>
  <c r="T97" i="14"/>
  <c r="U97" i="14"/>
  <c r="N98" i="14"/>
  <c r="O98" i="14"/>
  <c r="P98" i="14"/>
  <c r="Q98" i="14"/>
  <c r="R98" i="14"/>
  <c r="S98" i="14"/>
  <c r="T98" i="14"/>
  <c r="U98" i="14"/>
  <c r="N99" i="14"/>
  <c r="O99" i="14"/>
  <c r="P99" i="14"/>
  <c r="Q99" i="14"/>
  <c r="R99" i="14"/>
  <c r="S99" i="14"/>
  <c r="T99" i="14"/>
  <c r="U99" i="14"/>
  <c r="N100" i="14"/>
  <c r="O100" i="14"/>
  <c r="P100" i="14"/>
  <c r="Q100" i="14"/>
  <c r="R100" i="14"/>
  <c r="S100" i="14"/>
  <c r="T100" i="14"/>
  <c r="U100" i="14"/>
  <c r="N101" i="14"/>
  <c r="O101" i="14"/>
  <c r="P101" i="14"/>
  <c r="Q101" i="14"/>
  <c r="R101" i="14"/>
  <c r="S101" i="14"/>
  <c r="T101" i="14"/>
  <c r="U101" i="14"/>
  <c r="N102" i="14"/>
  <c r="O102" i="14"/>
  <c r="P102" i="14"/>
  <c r="Q102" i="14"/>
  <c r="R102" i="14"/>
  <c r="S102" i="14"/>
  <c r="T102" i="14"/>
  <c r="U102" i="14"/>
  <c r="N103" i="14"/>
  <c r="O103" i="14"/>
  <c r="P103" i="14"/>
  <c r="Q103" i="14"/>
  <c r="R103" i="14"/>
  <c r="S103" i="14"/>
  <c r="T103" i="14"/>
  <c r="U103" i="14"/>
  <c r="N104" i="14"/>
  <c r="O104" i="14"/>
  <c r="P104" i="14"/>
  <c r="Q104" i="14"/>
  <c r="R104" i="14"/>
  <c r="S104" i="14"/>
  <c r="T104" i="14"/>
  <c r="U104" i="14"/>
  <c r="N105" i="14"/>
  <c r="O105" i="14"/>
  <c r="P105" i="14"/>
  <c r="Q105" i="14"/>
  <c r="R105" i="14"/>
  <c r="S105" i="14"/>
  <c r="T105" i="14"/>
  <c r="U105" i="14"/>
  <c r="N106" i="14"/>
  <c r="O106" i="14"/>
  <c r="P106" i="14"/>
  <c r="Q106" i="14"/>
  <c r="R106" i="14"/>
  <c r="S106" i="14"/>
  <c r="T106" i="14"/>
  <c r="U106" i="14"/>
  <c r="N107" i="14"/>
  <c r="O107" i="14"/>
  <c r="P107" i="14"/>
  <c r="Q107" i="14"/>
  <c r="R107" i="14"/>
  <c r="S107" i="14"/>
  <c r="T107" i="14"/>
  <c r="U107" i="14"/>
  <c r="N108" i="14"/>
  <c r="O108" i="14"/>
  <c r="P108" i="14"/>
  <c r="Q108" i="14"/>
  <c r="R108" i="14"/>
  <c r="S108" i="14"/>
  <c r="T108" i="14"/>
  <c r="U108" i="14"/>
  <c r="N109" i="14"/>
  <c r="O109" i="14"/>
  <c r="P109" i="14"/>
  <c r="Q109" i="14"/>
  <c r="R109" i="14"/>
  <c r="S109" i="14"/>
  <c r="T109" i="14"/>
  <c r="U109" i="14"/>
  <c r="N110" i="14"/>
  <c r="O110" i="14"/>
  <c r="P110" i="14"/>
  <c r="Q110" i="14"/>
  <c r="R110" i="14"/>
  <c r="S110" i="14"/>
  <c r="T110" i="14"/>
  <c r="U110" i="14"/>
  <c r="N111" i="14"/>
  <c r="O111" i="14"/>
  <c r="P111" i="14"/>
  <c r="Q111" i="14"/>
  <c r="R111" i="14"/>
  <c r="S111" i="14"/>
  <c r="T111" i="14"/>
  <c r="U111" i="14"/>
  <c r="N112" i="14"/>
  <c r="O112" i="14"/>
  <c r="P112" i="14"/>
  <c r="Q112" i="14"/>
  <c r="R112" i="14"/>
  <c r="S112" i="14"/>
  <c r="T112" i="14"/>
  <c r="U112" i="14"/>
  <c r="N113" i="14"/>
  <c r="O113" i="14"/>
  <c r="P113" i="14"/>
  <c r="Q113" i="14"/>
  <c r="R113" i="14"/>
  <c r="S113" i="14"/>
  <c r="T113" i="14"/>
  <c r="U113" i="14"/>
  <c r="N114" i="14"/>
  <c r="O114" i="14"/>
  <c r="P114" i="14"/>
  <c r="Q114" i="14"/>
  <c r="R114" i="14"/>
  <c r="S114" i="14"/>
  <c r="T114" i="14"/>
  <c r="U114" i="14"/>
  <c r="N115" i="14"/>
  <c r="O115" i="14"/>
  <c r="P115" i="14"/>
  <c r="Q115" i="14"/>
  <c r="R115" i="14"/>
  <c r="S115" i="14"/>
  <c r="T115" i="14"/>
  <c r="U115" i="14"/>
  <c r="N116" i="14"/>
  <c r="O116" i="14"/>
  <c r="P116" i="14"/>
  <c r="Q116" i="14"/>
  <c r="R116" i="14"/>
  <c r="S116" i="14"/>
  <c r="T116" i="14"/>
  <c r="U116" i="14"/>
  <c r="N117" i="14"/>
  <c r="O117" i="14"/>
  <c r="P117" i="14"/>
  <c r="Q117" i="14"/>
  <c r="R117" i="14"/>
  <c r="S117" i="14"/>
  <c r="T117" i="14"/>
  <c r="U117" i="14"/>
  <c r="N118" i="14"/>
  <c r="O118" i="14"/>
  <c r="P118" i="14"/>
  <c r="Q118" i="14"/>
  <c r="R118" i="14"/>
  <c r="S118" i="14"/>
  <c r="T118" i="14"/>
  <c r="U118" i="14"/>
  <c r="N119" i="14"/>
  <c r="O119" i="14"/>
  <c r="P119" i="14"/>
  <c r="Q119" i="14"/>
  <c r="R119" i="14"/>
  <c r="S119" i="14"/>
  <c r="T119" i="14"/>
  <c r="U119" i="14"/>
  <c r="N120" i="14"/>
  <c r="O120" i="14"/>
  <c r="P120" i="14"/>
  <c r="Q120" i="14"/>
  <c r="R120" i="14"/>
  <c r="S120" i="14"/>
  <c r="T120" i="14"/>
  <c r="U120" i="14"/>
  <c r="N121" i="14"/>
  <c r="O121" i="14"/>
  <c r="P121" i="14"/>
  <c r="Q121" i="14"/>
  <c r="R121" i="14"/>
  <c r="S121" i="14"/>
  <c r="T121" i="14"/>
  <c r="U121" i="14"/>
  <c r="N122" i="14"/>
  <c r="O122" i="14"/>
  <c r="P122" i="14"/>
  <c r="Q122" i="14"/>
  <c r="R122" i="14"/>
  <c r="S122" i="14"/>
  <c r="T122" i="14"/>
  <c r="U122" i="14"/>
  <c r="N123" i="14"/>
  <c r="O123" i="14"/>
  <c r="P123" i="14"/>
  <c r="Q123" i="14"/>
  <c r="R123" i="14"/>
  <c r="S123" i="14"/>
  <c r="T123" i="14"/>
  <c r="U123" i="14"/>
  <c r="N124" i="14"/>
  <c r="O124" i="14"/>
  <c r="P124" i="14"/>
  <c r="Q124" i="14"/>
  <c r="R124" i="14"/>
  <c r="S124" i="14"/>
  <c r="T124" i="14"/>
  <c r="U124" i="14"/>
  <c r="N125" i="14"/>
  <c r="O125" i="14"/>
  <c r="P125" i="14"/>
  <c r="Q125" i="14"/>
  <c r="R125" i="14"/>
  <c r="S125" i="14"/>
  <c r="T125" i="14"/>
  <c r="U125" i="14"/>
  <c r="N126" i="14"/>
  <c r="O126" i="14"/>
  <c r="P126" i="14"/>
  <c r="Q126" i="14"/>
  <c r="R126" i="14"/>
  <c r="S126" i="14"/>
  <c r="T126" i="14"/>
  <c r="U126" i="14"/>
  <c r="N127" i="14"/>
  <c r="O127" i="14"/>
  <c r="P127" i="14"/>
  <c r="Q127" i="14"/>
  <c r="R127" i="14"/>
  <c r="S127" i="14"/>
  <c r="T127" i="14"/>
  <c r="U127" i="14"/>
  <c r="N128" i="14"/>
  <c r="O128" i="14"/>
  <c r="P128" i="14"/>
  <c r="Q128" i="14"/>
  <c r="R128" i="14"/>
  <c r="S128" i="14"/>
  <c r="T128" i="14"/>
  <c r="U128" i="14"/>
  <c r="N129" i="14"/>
  <c r="O129" i="14"/>
  <c r="P129" i="14"/>
  <c r="Q129" i="14"/>
  <c r="R129" i="14"/>
  <c r="S129" i="14"/>
  <c r="T129" i="14"/>
  <c r="U129" i="14"/>
  <c r="N130" i="14"/>
  <c r="O130" i="14"/>
  <c r="P130" i="14"/>
  <c r="Q130" i="14"/>
  <c r="R130" i="14"/>
  <c r="S130" i="14"/>
  <c r="T130" i="14"/>
  <c r="U130" i="14"/>
  <c r="N131" i="14"/>
  <c r="O131" i="14"/>
  <c r="P131" i="14"/>
  <c r="Q131" i="14"/>
  <c r="R131" i="14"/>
  <c r="S131" i="14"/>
  <c r="T131" i="14"/>
  <c r="U131" i="14"/>
  <c r="N132" i="14"/>
  <c r="O132" i="14"/>
  <c r="P132" i="14"/>
  <c r="Q132" i="14"/>
  <c r="R132" i="14"/>
  <c r="S132" i="14"/>
  <c r="T132" i="14"/>
  <c r="U132" i="14"/>
  <c r="N133" i="14"/>
  <c r="O133" i="14"/>
  <c r="P133" i="14"/>
  <c r="Q133" i="14"/>
  <c r="R133" i="14"/>
  <c r="S133" i="14"/>
  <c r="T133" i="14"/>
  <c r="U133" i="14"/>
  <c r="N134" i="14"/>
  <c r="O134" i="14"/>
  <c r="P134" i="14"/>
  <c r="Q134" i="14"/>
  <c r="R134" i="14"/>
  <c r="S134" i="14"/>
  <c r="T134" i="14"/>
  <c r="U134" i="14"/>
  <c r="N135" i="14"/>
  <c r="O135" i="14"/>
  <c r="P135" i="14"/>
  <c r="Q135" i="14"/>
  <c r="R135" i="14"/>
  <c r="S135" i="14"/>
  <c r="T135" i="14"/>
  <c r="U135" i="14"/>
  <c r="N136" i="14"/>
  <c r="O136" i="14"/>
  <c r="P136" i="14"/>
  <c r="Q136" i="14"/>
  <c r="R136" i="14"/>
  <c r="S136" i="14"/>
  <c r="T136" i="14"/>
  <c r="U136" i="14"/>
  <c r="N137" i="14"/>
  <c r="O137" i="14"/>
  <c r="P137" i="14"/>
  <c r="Q137" i="14"/>
  <c r="R137" i="14"/>
  <c r="S137" i="14"/>
  <c r="T137" i="14"/>
  <c r="U137" i="14"/>
  <c r="N138" i="14"/>
  <c r="O138" i="14"/>
  <c r="P138" i="14"/>
  <c r="Q138" i="14"/>
  <c r="R138" i="14"/>
  <c r="S138" i="14"/>
  <c r="T138" i="14"/>
  <c r="U138" i="14"/>
  <c r="N139" i="14"/>
  <c r="O139" i="14"/>
  <c r="P139" i="14"/>
  <c r="Q139" i="14"/>
  <c r="R139" i="14"/>
  <c r="S139" i="14"/>
  <c r="T139" i="14"/>
  <c r="U139" i="14"/>
  <c r="N140" i="14"/>
  <c r="O140" i="14"/>
  <c r="P140" i="14"/>
  <c r="Q140" i="14"/>
  <c r="R140" i="14"/>
  <c r="S140" i="14"/>
  <c r="T140" i="14"/>
  <c r="U140" i="14"/>
  <c r="N141" i="14"/>
  <c r="O141" i="14"/>
  <c r="P141" i="14"/>
  <c r="Q141" i="14"/>
  <c r="R141" i="14"/>
  <c r="S141" i="14"/>
  <c r="T141" i="14"/>
  <c r="U141" i="14"/>
  <c r="N142" i="14"/>
  <c r="O142" i="14"/>
  <c r="P142" i="14"/>
  <c r="Q142" i="14"/>
  <c r="R142" i="14"/>
  <c r="S142" i="14"/>
  <c r="T142" i="14"/>
  <c r="U142" i="14"/>
  <c r="N143" i="14"/>
  <c r="O143" i="14"/>
  <c r="P143" i="14"/>
  <c r="Q143" i="14"/>
  <c r="R143" i="14"/>
  <c r="S143" i="14"/>
  <c r="T143" i="14"/>
  <c r="U143" i="14"/>
  <c r="N144" i="14"/>
  <c r="O144" i="14"/>
  <c r="P144" i="14"/>
  <c r="Q144" i="14"/>
  <c r="R144" i="14"/>
  <c r="S144" i="14"/>
  <c r="T144" i="14"/>
  <c r="U144" i="14"/>
  <c r="N145" i="14"/>
  <c r="O145" i="14"/>
  <c r="P145" i="14"/>
  <c r="Q145" i="14"/>
  <c r="R145" i="14"/>
  <c r="S145" i="14"/>
  <c r="T145" i="14"/>
  <c r="U145" i="14"/>
  <c r="N146" i="14"/>
  <c r="O146" i="14"/>
  <c r="P146" i="14"/>
  <c r="Q146" i="14"/>
  <c r="R146" i="14"/>
  <c r="S146" i="14"/>
  <c r="T146" i="14"/>
  <c r="U146" i="14"/>
  <c r="N147" i="14"/>
  <c r="O147" i="14"/>
  <c r="P147" i="14"/>
  <c r="Q147" i="14"/>
  <c r="R147" i="14"/>
  <c r="S147" i="14"/>
  <c r="T147" i="14"/>
  <c r="U147" i="14"/>
  <c r="N148" i="14"/>
  <c r="O148" i="14"/>
  <c r="P148" i="14"/>
  <c r="Q148" i="14"/>
  <c r="R148" i="14"/>
  <c r="S148" i="14"/>
  <c r="T148" i="14"/>
  <c r="U148" i="14"/>
  <c r="N149" i="14"/>
  <c r="O149" i="14"/>
  <c r="P149" i="14"/>
  <c r="Q149" i="14"/>
  <c r="R149" i="14"/>
  <c r="S149" i="14"/>
  <c r="T149" i="14"/>
  <c r="U149" i="14"/>
  <c r="N150" i="14"/>
  <c r="O150" i="14"/>
  <c r="P150" i="14"/>
  <c r="Q150" i="14"/>
  <c r="R150" i="14"/>
  <c r="S150" i="14"/>
  <c r="T150" i="14"/>
  <c r="U150" i="14"/>
  <c r="N151" i="14"/>
  <c r="O151" i="14"/>
  <c r="P151" i="14"/>
  <c r="Q151" i="14"/>
  <c r="R151" i="14"/>
  <c r="S151" i="14"/>
  <c r="T151" i="14"/>
  <c r="U151" i="14"/>
  <c r="N152" i="14"/>
  <c r="O152" i="14"/>
  <c r="P152" i="14"/>
  <c r="Q152" i="14"/>
  <c r="R152" i="14"/>
  <c r="S152" i="14"/>
  <c r="T152" i="14"/>
  <c r="U152" i="14"/>
  <c r="N153" i="14"/>
  <c r="O153" i="14"/>
  <c r="P153" i="14"/>
  <c r="Q153" i="14"/>
  <c r="R153" i="14"/>
  <c r="S153" i="14"/>
  <c r="T153" i="14"/>
  <c r="U153" i="14"/>
  <c r="N154" i="14"/>
  <c r="O154" i="14"/>
  <c r="P154" i="14"/>
  <c r="Q154" i="14"/>
  <c r="R154" i="14"/>
  <c r="S154" i="14"/>
  <c r="T154" i="14"/>
  <c r="U154" i="14"/>
  <c r="N155" i="14"/>
  <c r="O155" i="14"/>
  <c r="P155" i="14"/>
  <c r="Q155" i="14"/>
  <c r="R155" i="14"/>
  <c r="S155" i="14"/>
  <c r="T155" i="14"/>
  <c r="U155" i="14"/>
  <c r="N156" i="14"/>
  <c r="O156" i="14"/>
  <c r="P156" i="14"/>
  <c r="Q156" i="14"/>
  <c r="R156" i="14"/>
  <c r="S156" i="14"/>
  <c r="T156" i="14"/>
  <c r="U156" i="14"/>
  <c r="N157" i="14"/>
  <c r="O157" i="14"/>
  <c r="P157" i="14"/>
  <c r="Q157" i="14"/>
  <c r="R157" i="14"/>
  <c r="S157" i="14"/>
  <c r="T157" i="14"/>
  <c r="U157" i="14"/>
  <c r="N158" i="14"/>
  <c r="O158" i="14"/>
  <c r="P158" i="14"/>
  <c r="Q158" i="14"/>
  <c r="R158" i="14"/>
  <c r="S158" i="14"/>
  <c r="T158" i="14"/>
  <c r="U158" i="14"/>
  <c r="N159" i="14"/>
  <c r="O159" i="14"/>
  <c r="P159" i="14"/>
  <c r="Q159" i="14"/>
  <c r="R159" i="14"/>
  <c r="S159" i="14"/>
  <c r="T159" i="14"/>
  <c r="U159" i="14"/>
  <c r="N160" i="14"/>
  <c r="O160" i="14"/>
  <c r="P160" i="14"/>
  <c r="Q160" i="14"/>
  <c r="R160" i="14"/>
  <c r="S160" i="14"/>
  <c r="T160" i="14"/>
  <c r="U160" i="14"/>
  <c r="N161" i="14"/>
  <c r="O161" i="14"/>
  <c r="P161" i="14"/>
  <c r="Q161" i="14"/>
  <c r="R161" i="14"/>
  <c r="S161" i="14"/>
  <c r="T161" i="14"/>
  <c r="U161" i="14"/>
  <c r="N162" i="14"/>
  <c r="O162" i="14"/>
  <c r="P162" i="14"/>
  <c r="Q162" i="14"/>
  <c r="R162" i="14"/>
  <c r="S162" i="14"/>
  <c r="T162" i="14"/>
  <c r="U162" i="14"/>
  <c r="N163" i="14"/>
  <c r="O163" i="14"/>
  <c r="P163" i="14"/>
  <c r="Q163" i="14"/>
  <c r="R163" i="14"/>
  <c r="S163" i="14"/>
  <c r="T163" i="14"/>
  <c r="U163" i="14"/>
  <c r="N164" i="14"/>
  <c r="O164" i="14"/>
  <c r="P164" i="14"/>
  <c r="Q164" i="14"/>
  <c r="R164" i="14"/>
  <c r="S164" i="14"/>
  <c r="T164" i="14"/>
  <c r="U164" i="14"/>
  <c r="N165" i="14"/>
  <c r="O165" i="14"/>
  <c r="P165" i="14"/>
  <c r="Q165" i="14"/>
  <c r="R165" i="14"/>
  <c r="S165" i="14"/>
  <c r="T165" i="14"/>
  <c r="U165" i="14"/>
  <c r="N166" i="14"/>
  <c r="O166" i="14"/>
  <c r="P166" i="14"/>
  <c r="Q166" i="14"/>
  <c r="R166" i="14"/>
  <c r="S166" i="14"/>
  <c r="T166" i="14"/>
  <c r="U166" i="14"/>
  <c r="N167" i="14"/>
  <c r="O167" i="14"/>
  <c r="P167" i="14"/>
  <c r="Q167" i="14"/>
  <c r="R167" i="14"/>
  <c r="S167" i="14"/>
  <c r="T167" i="14"/>
  <c r="U167" i="14"/>
  <c r="N168" i="14"/>
  <c r="O168" i="14"/>
  <c r="P168" i="14"/>
  <c r="Q168" i="14"/>
  <c r="R168" i="14"/>
  <c r="S168" i="14"/>
  <c r="T168" i="14"/>
  <c r="U168" i="14"/>
  <c r="N169" i="14"/>
  <c r="O169" i="14"/>
  <c r="P169" i="14"/>
  <c r="Q169" i="14"/>
  <c r="R169" i="14"/>
  <c r="S169" i="14"/>
  <c r="T169" i="14"/>
  <c r="U169" i="14"/>
  <c r="N170" i="14"/>
  <c r="O170" i="14"/>
  <c r="P170" i="14"/>
  <c r="Q170" i="14"/>
  <c r="R170" i="14"/>
  <c r="S170" i="14"/>
  <c r="T170" i="14"/>
  <c r="U170" i="14"/>
  <c r="N171" i="14"/>
  <c r="O171" i="14"/>
  <c r="P171" i="14"/>
  <c r="Q171" i="14"/>
  <c r="R171" i="14"/>
  <c r="S171" i="14"/>
  <c r="T171" i="14"/>
  <c r="U171" i="14"/>
  <c r="N172" i="14"/>
  <c r="O172" i="14"/>
  <c r="P172" i="14"/>
  <c r="Q172" i="14"/>
  <c r="R172" i="14"/>
  <c r="S172" i="14"/>
  <c r="T172" i="14"/>
  <c r="U172" i="14"/>
  <c r="N173" i="14"/>
  <c r="O173" i="14"/>
  <c r="P173" i="14"/>
  <c r="Q173" i="14"/>
  <c r="R173" i="14"/>
  <c r="S173" i="14"/>
  <c r="T173" i="14"/>
  <c r="U173" i="14"/>
  <c r="N174" i="14"/>
  <c r="O174" i="14"/>
  <c r="P174" i="14"/>
  <c r="Q174" i="14"/>
  <c r="R174" i="14"/>
  <c r="S174" i="14"/>
  <c r="T174" i="14"/>
  <c r="U174" i="14"/>
  <c r="N175" i="14"/>
  <c r="O175" i="14"/>
  <c r="P175" i="14"/>
  <c r="Q175" i="14"/>
  <c r="R175" i="14"/>
  <c r="S175" i="14"/>
  <c r="T175" i="14"/>
  <c r="U175" i="14"/>
  <c r="N176" i="14"/>
  <c r="O176" i="14"/>
  <c r="P176" i="14"/>
  <c r="Q176" i="14"/>
  <c r="R176" i="14"/>
  <c r="S176" i="14"/>
  <c r="T176" i="14"/>
  <c r="U176" i="14"/>
  <c r="N177" i="14"/>
  <c r="O177" i="14"/>
  <c r="P177" i="14"/>
  <c r="Q177" i="14"/>
  <c r="R177" i="14"/>
  <c r="S177" i="14"/>
  <c r="T177" i="14"/>
  <c r="U177" i="14"/>
  <c r="N178" i="14"/>
  <c r="O178" i="14"/>
  <c r="P178" i="14"/>
  <c r="Q178" i="14"/>
  <c r="R178" i="14"/>
  <c r="S178" i="14"/>
  <c r="T178" i="14"/>
  <c r="U178" i="14"/>
  <c r="N179" i="14"/>
  <c r="O179" i="14"/>
  <c r="P179" i="14"/>
  <c r="Q179" i="14"/>
  <c r="R179" i="14"/>
  <c r="S179" i="14"/>
  <c r="T179" i="14"/>
  <c r="U179" i="14"/>
  <c r="N180" i="14"/>
  <c r="O180" i="14"/>
  <c r="P180" i="14"/>
  <c r="Q180" i="14"/>
  <c r="R180" i="14"/>
  <c r="S180" i="14"/>
  <c r="T180" i="14"/>
  <c r="U180" i="14"/>
  <c r="N181" i="14"/>
  <c r="O181" i="14"/>
  <c r="P181" i="14"/>
  <c r="Q181" i="14"/>
  <c r="R181" i="14"/>
  <c r="S181" i="14"/>
  <c r="T181" i="14"/>
  <c r="U181" i="14"/>
  <c r="N182" i="14"/>
  <c r="O182" i="14"/>
  <c r="P182" i="14"/>
  <c r="Q182" i="14"/>
  <c r="R182" i="14"/>
  <c r="S182" i="14"/>
  <c r="T182" i="14"/>
  <c r="U182" i="14"/>
  <c r="N183" i="14"/>
  <c r="O183" i="14"/>
  <c r="P183" i="14"/>
  <c r="Q183" i="14"/>
  <c r="R183" i="14"/>
  <c r="S183" i="14"/>
  <c r="T183" i="14"/>
  <c r="U183" i="14"/>
  <c r="N184" i="14"/>
  <c r="O184" i="14"/>
  <c r="P184" i="14"/>
  <c r="Q184" i="14"/>
  <c r="R184" i="14"/>
  <c r="S184" i="14"/>
  <c r="T184" i="14"/>
  <c r="U184" i="14"/>
  <c r="N185" i="14"/>
  <c r="O185" i="14"/>
  <c r="P185" i="14"/>
  <c r="Q185" i="14"/>
  <c r="R185" i="14"/>
  <c r="S185" i="14"/>
  <c r="T185" i="14"/>
  <c r="U185" i="14"/>
  <c r="N186" i="14"/>
  <c r="O186" i="14"/>
  <c r="P186" i="14"/>
  <c r="Q186" i="14"/>
  <c r="R186" i="14"/>
  <c r="S186" i="14"/>
  <c r="T186" i="14"/>
  <c r="U186" i="14"/>
  <c r="N187" i="14"/>
  <c r="O187" i="14"/>
  <c r="P187" i="14"/>
  <c r="Q187" i="14"/>
  <c r="R187" i="14"/>
  <c r="S187" i="14"/>
  <c r="T187" i="14"/>
  <c r="U187" i="14"/>
  <c r="N188" i="14"/>
  <c r="O188" i="14"/>
  <c r="P188" i="14"/>
  <c r="Q188" i="14"/>
  <c r="R188" i="14"/>
  <c r="S188" i="14"/>
  <c r="T188" i="14"/>
  <c r="U188" i="14"/>
  <c r="N190" i="14"/>
  <c r="O190" i="14"/>
  <c r="P190" i="14"/>
  <c r="Q190" i="14"/>
  <c r="R190" i="14"/>
  <c r="S190" i="14"/>
  <c r="T190" i="14"/>
  <c r="U190" i="14"/>
  <c r="N191" i="14"/>
  <c r="O191" i="14"/>
  <c r="P191" i="14"/>
  <c r="Q191" i="14"/>
  <c r="R191" i="14"/>
  <c r="S191" i="14"/>
  <c r="T191" i="14"/>
  <c r="U191" i="14"/>
  <c r="N192" i="14"/>
  <c r="O192" i="14"/>
  <c r="P192" i="14"/>
  <c r="Q192" i="14"/>
  <c r="R192" i="14"/>
  <c r="S192" i="14"/>
  <c r="T192" i="14"/>
  <c r="U192" i="14"/>
  <c r="N193" i="14"/>
  <c r="O193" i="14"/>
  <c r="P193" i="14"/>
  <c r="Q193" i="14"/>
  <c r="R193" i="14"/>
  <c r="S193" i="14"/>
  <c r="T193" i="14"/>
  <c r="U193" i="14"/>
  <c r="N194" i="14"/>
  <c r="O194" i="14"/>
  <c r="P194" i="14"/>
  <c r="Q194" i="14"/>
  <c r="R194" i="14"/>
  <c r="S194" i="14"/>
  <c r="T194" i="14"/>
  <c r="U194" i="14"/>
  <c r="N195" i="14"/>
  <c r="O195" i="14"/>
  <c r="P195" i="14"/>
  <c r="Q195" i="14"/>
  <c r="R195" i="14"/>
  <c r="S195" i="14"/>
  <c r="T195" i="14"/>
  <c r="U195" i="14"/>
  <c r="N196" i="14"/>
  <c r="O196" i="14"/>
  <c r="P196" i="14"/>
  <c r="Q196" i="14"/>
  <c r="R196" i="14"/>
  <c r="S196" i="14"/>
  <c r="T196" i="14"/>
  <c r="U196" i="14"/>
  <c r="N197" i="14"/>
  <c r="O197" i="14"/>
  <c r="P197" i="14"/>
  <c r="Q197" i="14"/>
  <c r="R197" i="14"/>
  <c r="S197" i="14"/>
  <c r="T197" i="14"/>
  <c r="U197" i="14"/>
  <c r="N198" i="14"/>
  <c r="O198" i="14"/>
  <c r="P198" i="14"/>
  <c r="Q198" i="14"/>
  <c r="R198" i="14"/>
  <c r="S198" i="14"/>
  <c r="T198" i="14"/>
  <c r="U198" i="14"/>
  <c r="N199" i="14"/>
  <c r="O199" i="14"/>
  <c r="P199" i="14"/>
  <c r="Q199" i="14"/>
  <c r="R199" i="14"/>
  <c r="S199" i="14"/>
  <c r="T199" i="14"/>
  <c r="U199" i="14"/>
  <c r="N200" i="14"/>
  <c r="O200" i="14"/>
  <c r="P200" i="14"/>
  <c r="Q200" i="14"/>
  <c r="R200" i="14"/>
  <c r="S200" i="14"/>
  <c r="T200" i="14"/>
  <c r="U200" i="14"/>
  <c r="N201" i="14"/>
  <c r="O201" i="14"/>
  <c r="P201" i="14"/>
  <c r="Q201" i="14"/>
  <c r="R201" i="14"/>
  <c r="S201" i="14"/>
  <c r="T201" i="14"/>
  <c r="U201" i="14"/>
  <c r="N202" i="14"/>
  <c r="O202" i="14"/>
  <c r="P202" i="14"/>
  <c r="Q202" i="14"/>
  <c r="R202" i="14"/>
  <c r="S202" i="14"/>
  <c r="T202" i="14"/>
  <c r="U202" i="14"/>
  <c r="N203" i="14"/>
  <c r="O203" i="14"/>
  <c r="P203" i="14"/>
  <c r="Q203" i="14"/>
  <c r="R203" i="14"/>
  <c r="S203" i="14"/>
  <c r="T203" i="14"/>
  <c r="U203" i="14"/>
  <c r="N204" i="14"/>
  <c r="O204" i="14"/>
  <c r="P204" i="14"/>
  <c r="Q204" i="14"/>
  <c r="R204" i="14"/>
  <c r="S204" i="14"/>
  <c r="T204" i="14"/>
  <c r="U204" i="14"/>
  <c r="N205" i="14"/>
  <c r="O205" i="14"/>
  <c r="P205" i="14"/>
  <c r="Q205" i="14"/>
  <c r="R205" i="14"/>
  <c r="S205" i="14"/>
  <c r="T205" i="14"/>
  <c r="U205" i="14"/>
  <c r="N206" i="14"/>
  <c r="O206" i="14"/>
  <c r="P206" i="14"/>
  <c r="Q206" i="14"/>
  <c r="R206" i="14"/>
  <c r="S206" i="14"/>
  <c r="T206" i="14"/>
  <c r="U206" i="14"/>
  <c r="N207" i="14"/>
  <c r="O207" i="14"/>
  <c r="P207" i="14"/>
  <c r="Q207" i="14"/>
  <c r="R207" i="14"/>
  <c r="S207" i="14"/>
  <c r="T207" i="14"/>
  <c r="U207" i="14"/>
  <c r="N208" i="14"/>
  <c r="O208" i="14"/>
  <c r="P208" i="14"/>
  <c r="Q208" i="14"/>
  <c r="R208" i="14"/>
  <c r="S208" i="14"/>
  <c r="T208" i="14"/>
  <c r="U208" i="14"/>
  <c r="N209" i="14"/>
  <c r="O209" i="14"/>
  <c r="P209" i="14"/>
  <c r="Q209" i="14"/>
  <c r="R209" i="14"/>
  <c r="S209" i="14"/>
  <c r="T209" i="14"/>
  <c r="U209" i="14"/>
  <c r="N210" i="14"/>
  <c r="O210" i="14"/>
  <c r="P210" i="14"/>
  <c r="Q210" i="14"/>
  <c r="R210" i="14"/>
  <c r="S210" i="14"/>
  <c r="T210" i="14"/>
  <c r="U210" i="14"/>
  <c r="N211" i="14"/>
  <c r="O211" i="14"/>
  <c r="P211" i="14"/>
  <c r="Q211" i="14"/>
  <c r="R211" i="14"/>
  <c r="S211" i="14"/>
  <c r="T211" i="14"/>
  <c r="U211" i="14"/>
  <c r="N212" i="14"/>
  <c r="O212" i="14"/>
  <c r="P212" i="14"/>
  <c r="Q212" i="14"/>
  <c r="R212" i="14"/>
  <c r="S212" i="14"/>
  <c r="T212" i="14"/>
  <c r="U212" i="14"/>
  <c r="N213" i="14"/>
  <c r="O213" i="14"/>
  <c r="P213" i="14"/>
  <c r="Q213" i="14"/>
  <c r="R213" i="14"/>
  <c r="S213" i="14"/>
  <c r="T213" i="14"/>
  <c r="U213" i="14"/>
  <c r="N214" i="14"/>
  <c r="O214" i="14"/>
  <c r="P214" i="14"/>
  <c r="Q214" i="14"/>
  <c r="R214" i="14"/>
  <c r="S214" i="14"/>
  <c r="T214" i="14"/>
  <c r="U214" i="14"/>
  <c r="N215" i="14"/>
  <c r="O215" i="14"/>
  <c r="P215" i="14"/>
  <c r="Q215" i="14"/>
  <c r="R215" i="14"/>
  <c r="S215" i="14"/>
  <c r="T215" i="14"/>
  <c r="U215" i="14"/>
  <c r="N216" i="14"/>
  <c r="O216" i="14"/>
  <c r="P216" i="14"/>
  <c r="Q216" i="14"/>
  <c r="R216" i="14"/>
  <c r="S216" i="14"/>
  <c r="T216" i="14"/>
  <c r="U216" i="14"/>
  <c r="N217" i="14"/>
  <c r="O217" i="14"/>
  <c r="P217" i="14"/>
  <c r="Q217" i="14"/>
  <c r="R217" i="14"/>
  <c r="S217" i="14"/>
  <c r="T217" i="14"/>
  <c r="U217" i="14"/>
  <c r="N218" i="14"/>
  <c r="O218" i="14"/>
  <c r="P218" i="14"/>
  <c r="Q218" i="14"/>
  <c r="R218" i="14"/>
  <c r="S218" i="14"/>
  <c r="T218" i="14"/>
  <c r="U218" i="14"/>
  <c r="N219" i="14"/>
  <c r="O219" i="14"/>
  <c r="P219" i="14"/>
  <c r="Q219" i="14"/>
  <c r="R219" i="14"/>
  <c r="S219" i="14"/>
  <c r="T219" i="14"/>
  <c r="U219" i="14"/>
  <c r="N220" i="14"/>
  <c r="O220" i="14"/>
  <c r="P220" i="14"/>
  <c r="Q220" i="14"/>
  <c r="R220" i="14"/>
  <c r="S220" i="14"/>
  <c r="T220" i="14"/>
  <c r="U220" i="14"/>
  <c r="N221" i="14"/>
  <c r="O221" i="14"/>
  <c r="P221" i="14"/>
  <c r="Q221" i="14"/>
  <c r="R221" i="14"/>
  <c r="S221" i="14"/>
  <c r="T221" i="14"/>
  <c r="U221" i="14"/>
  <c r="N222" i="14"/>
  <c r="O222" i="14"/>
  <c r="P222" i="14"/>
  <c r="Q222" i="14"/>
  <c r="R222" i="14"/>
  <c r="S222" i="14"/>
  <c r="T222" i="14"/>
  <c r="U222" i="14"/>
  <c r="N223" i="14"/>
  <c r="O223" i="14"/>
  <c r="P223" i="14"/>
  <c r="Q223" i="14"/>
  <c r="R223" i="14"/>
  <c r="S223" i="14"/>
  <c r="T223" i="14"/>
  <c r="U223" i="14"/>
  <c r="N224" i="14"/>
  <c r="O224" i="14"/>
  <c r="P224" i="14"/>
  <c r="Q224" i="14"/>
  <c r="R224" i="14"/>
  <c r="S224" i="14"/>
  <c r="T224" i="14"/>
  <c r="U224" i="14"/>
  <c r="N225" i="14"/>
  <c r="O225" i="14"/>
  <c r="P225" i="14"/>
  <c r="Q225" i="14"/>
  <c r="R225" i="14"/>
  <c r="S225" i="14"/>
  <c r="T225" i="14"/>
  <c r="U225" i="14"/>
  <c r="N226" i="14"/>
  <c r="O226" i="14"/>
  <c r="P226" i="14"/>
  <c r="Q226" i="14"/>
  <c r="R226" i="14"/>
  <c r="S226" i="14"/>
  <c r="T226" i="14"/>
  <c r="U226" i="14"/>
  <c r="N227" i="14"/>
  <c r="O227" i="14"/>
  <c r="P227" i="14"/>
  <c r="Q227" i="14"/>
  <c r="R227" i="14"/>
  <c r="S227" i="14"/>
  <c r="T227" i="14"/>
  <c r="U227" i="14"/>
  <c r="N228" i="14"/>
  <c r="O228" i="14"/>
  <c r="P228" i="14"/>
  <c r="Q228" i="14"/>
  <c r="R228" i="14"/>
  <c r="S228" i="14"/>
  <c r="T228" i="14"/>
  <c r="U228" i="14"/>
  <c r="N229" i="14"/>
  <c r="O229" i="14"/>
  <c r="P229" i="14"/>
  <c r="Q229" i="14"/>
  <c r="R229" i="14"/>
  <c r="S229" i="14"/>
  <c r="T229" i="14"/>
  <c r="U229" i="14"/>
  <c r="N230" i="14"/>
  <c r="O230" i="14"/>
  <c r="P230" i="14"/>
  <c r="Q230" i="14"/>
  <c r="R230" i="14"/>
  <c r="S230" i="14"/>
  <c r="T230" i="14"/>
  <c r="U230" i="14"/>
  <c r="N231" i="14"/>
  <c r="O231" i="14"/>
  <c r="P231" i="14"/>
  <c r="Q231" i="14"/>
  <c r="R231" i="14"/>
  <c r="S231" i="14"/>
  <c r="T231" i="14"/>
  <c r="U231" i="14"/>
  <c r="N232" i="14"/>
  <c r="O232" i="14"/>
  <c r="P232" i="14"/>
  <c r="Q232" i="14"/>
  <c r="R232" i="14"/>
  <c r="S232" i="14"/>
  <c r="T232" i="14"/>
  <c r="U232" i="14"/>
  <c r="N233" i="14"/>
  <c r="O233" i="14"/>
  <c r="P233" i="14"/>
  <c r="Q233" i="14"/>
  <c r="R233" i="14"/>
  <c r="S233" i="14"/>
  <c r="T233" i="14"/>
  <c r="U233" i="14"/>
  <c r="N234" i="14"/>
  <c r="O234" i="14"/>
  <c r="P234" i="14"/>
  <c r="Q234" i="14"/>
  <c r="R234" i="14"/>
  <c r="S234" i="14"/>
  <c r="T234" i="14"/>
  <c r="U234" i="14"/>
  <c r="N235" i="14"/>
  <c r="O235" i="14"/>
  <c r="P235" i="14"/>
  <c r="Q235" i="14"/>
  <c r="R235" i="14"/>
  <c r="S235" i="14"/>
  <c r="T235" i="14"/>
  <c r="U235" i="14"/>
  <c r="N236" i="14"/>
  <c r="O236" i="14"/>
  <c r="P236" i="14"/>
  <c r="Q236" i="14"/>
  <c r="R236" i="14"/>
  <c r="S236" i="14"/>
  <c r="T236" i="14"/>
  <c r="U236" i="14"/>
  <c r="N237" i="14"/>
  <c r="O237" i="14"/>
  <c r="P237" i="14"/>
  <c r="Q237" i="14"/>
  <c r="R237" i="14"/>
  <c r="S237" i="14"/>
  <c r="T237" i="14"/>
  <c r="U237" i="14"/>
  <c r="N238" i="14"/>
  <c r="O238" i="14"/>
  <c r="P238" i="14"/>
  <c r="Q238" i="14"/>
  <c r="R238" i="14"/>
  <c r="S238" i="14"/>
  <c r="T238" i="14"/>
  <c r="U238" i="14"/>
  <c r="N239" i="14"/>
  <c r="O239" i="14"/>
  <c r="P239" i="14"/>
  <c r="Q239" i="14"/>
  <c r="R239" i="14"/>
  <c r="S239" i="14"/>
  <c r="T239" i="14"/>
  <c r="U239" i="14"/>
  <c r="N240" i="14"/>
  <c r="O240" i="14"/>
  <c r="P240" i="14"/>
  <c r="Q240" i="14"/>
  <c r="R240" i="14"/>
  <c r="S240" i="14"/>
  <c r="T240" i="14"/>
  <c r="U240" i="14"/>
  <c r="N241" i="14"/>
  <c r="O241" i="14"/>
  <c r="P241" i="14"/>
  <c r="Q241" i="14"/>
  <c r="R241" i="14"/>
  <c r="S241" i="14"/>
  <c r="T241" i="14"/>
  <c r="U241" i="14"/>
  <c r="N242" i="14"/>
  <c r="O242" i="14"/>
  <c r="P242" i="14"/>
  <c r="Q242" i="14"/>
  <c r="R242" i="14"/>
  <c r="S242" i="14"/>
  <c r="T242" i="14"/>
  <c r="U242" i="14"/>
  <c r="N243" i="14"/>
  <c r="O243" i="14"/>
  <c r="P243" i="14"/>
  <c r="Q243" i="14"/>
  <c r="R243" i="14"/>
  <c r="S243" i="14"/>
  <c r="T243" i="14"/>
  <c r="U243" i="14"/>
  <c r="N244" i="14"/>
  <c r="O244" i="14"/>
  <c r="P244" i="14"/>
  <c r="Q244" i="14"/>
  <c r="R244" i="14"/>
  <c r="S244" i="14"/>
  <c r="T244" i="14"/>
  <c r="U244" i="14"/>
  <c r="N245" i="14"/>
  <c r="O245" i="14"/>
  <c r="P245" i="14"/>
  <c r="Q245" i="14"/>
  <c r="R245" i="14"/>
  <c r="S245" i="14"/>
  <c r="T245" i="14"/>
  <c r="U245" i="14"/>
  <c r="N246" i="14"/>
  <c r="O246" i="14"/>
  <c r="P246" i="14"/>
  <c r="Q246" i="14"/>
  <c r="R246" i="14"/>
  <c r="S246" i="14"/>
  <c r="T246" i="14"/>
  <c r="U246" i="14"/>
  <c r="N247" i="14"/>
  <c r="O247" i="14"/>
  <c r="P247" i="14"/>
  <c r="Q247" i="14"/>
  <c r="R247" i="14"/>
  <c r="S247" i="14"/>
  <c r="T247" i="14"/>
  <c r="U247" i="14"/>
  <c r="N248" i="14"/>
  <c r="O248" i="14"/>
  <c r="P248" i="14"/>
  <c r="Q248" i="14"/>
  <c r="R248" i="14"/>
  <c r="S248" i="14"/>
  <c r="T248" i="14"/>
  <c r="U248" i="14"/>
  <c r="N249" i="14"/>
  <c r="O249" i="14"/>
  <c r="P249" i="14"/>
  <c r="Q249" i="14"/>
  <c r="R249" i="14"/>
  <c r="S249" i="14"/>
  <c r="T249" i="14"/>
  <c r="U249" i="14"/>
  <c r="N250" i="14"/>
  <c r="O250" i="14"/>
  <c r="P250" i="14"/>
  <c r="Q250" i="14"/>
  <c r="R250" i="14"/>
  <c r="S250" i="14"/>
  <c r="T250" i="14"/>
  <c r="U250" i="14"/>
  <c r="N251" i="14"/>
  <c r="O251" i="14"/>
  <c r="P251" i="14"/>
  <c r="Q251" i="14"/>
  <c r="R251" i="14"/>
  <c r="S251" i="14"/>
  <c r="T251" i="14"/>
  <c r="U251" i="14"/>
  <c r="N252" i="14"/>
  <c r="O252" i="14"/>
  <c r="P252" i="14"/>
  <c r="Q252" i="14"/>
  <c r="R252" i="14"/>
  <c r="S252" i="14"/>
  <c r="T252" i="14"/>
  <c r="U252" i="14"/>
  <c r="N253" i="14"/>
  <c r="O253" i="14"/>
  <c r="P253" i="14"/>
  <c r="Q253" i="14"/>
  <c r="R253" i="14"/>
  <c r="S253" i="14"/>
  <c r="T253" i="14"/>
  <c r="U253" i="14"/>
  <c r="N254" i="14"/>
  <c r="O254" i="14"/>
  <c r="P254" i="14"/>
  <c r="Q254" i="14"/>
  <c r="R254" i="14"/>
  <c r="S254" i="14"/>
  <c r="T254" i="14"/>
  <c r="U254" i="14"/>
  <c r="N255" i="14"/>
  <c r="O255" i="14"/>
  <c r="P255" i="14"/>
  <c r="Q255" i="14"/>
  <c r="R255" i="14"/>
  <c r="S255" i="14"/>
  <c r="T255" i="14"/>
  <c r="U255" i="14"/>
  <c r="N256" i="14"/>
  <c r="O256" i="14"/>
  <c r="P256" i="14"/>
  <c r="Q256" i="14"/>
  <c r="R256" i="14"/>
  <c r="S256" i="14"/>
  <c r="T256" i="14"/>
  <c r="U256" i="14"/>
  <c r="N257" i="14"/>
  <c r="O257" i="14"/>
  <c r="P257" i="14"/>
  <c r="Q257" i="14"/>
  <c r="R257" i="14"/>
  <c r="S257" i="14"/>
  <c r="T257" i="14"/>
  <c r="U257" i="14"/>
  <c r="N258" i="14"/>
  <c r="O258" i="14"/>
  <c r="P258" i="14"/>
  <c r="Q258" i="14"/>
  <c r="R258" i="14"/>
  <c r="S258" i="14"/>
  <c r="T258" i="14"/>
  <c r="U258" i="14"/>
  <c r="N259" i="14"/>
  <c r="O259" i="14"/>
  <c r="P259" i="14"/>
  <c r="Q259" i="14"/>
  <c r="R259" i="14"/>
  <c r="S259" i="14"/>
  <c r="T259" i="14"/>
  <c r="U259" i="14"/>
  <c r="N260" i="14"/>
  <c r="O260" i="14"/>
  <c r="P260" i="14"/>
  <c r="Q260" i="14"/>
  <c r="R260" i="14"/>
  <c r="S260" i="14"/>
  <c r="T260" i="14"/>
  <c r="U260" i="14"/>
  <c r="N261" i="14"/>
  <c r="O261" i="14"/>
  <c r="P261" i="14"/>
  <c r="Q261" i="14"/>
  <c r="R261" i="14"/>
  <c r="S261" i="14"/>
  <c r="T261" i="14"/>
  <c r="U261" i="14"/>
  <c r="N262" i="14"/>
  <c r="O262" i="14"/>
  <c r="P262" i="14"/>
  <c r="Q262" i="14"/>
  <c r="R262" i="14"/>
  <c r="S262" i="14"/>
  <c r="T262" i="14"/>
  <c r="U262" i="14"/>
  <c r="N263" i="14"/>
  <c r="O263" i="14"/>
  <c r="P263" i="14"/>
  <c r="Q263" i="14"/>
  <c r="R263" i="14"/>
  <c r="S263" i="14"/>
  <c r="T263" i="14"/>
  <c r="U263" i="14"/>
  <c r="N264" i="14"/>
  <c r="O264" i="14"/>
  <c r="P264" i="14"/>
  <c r="Q264" i="14"/>
  <c r="R264" i="14"/>
  <c r="S264" i="14"/>
  <c r="T264" i="14"/>
  <c r="U264" i="14"/>
  <c r="N265" i="14"/>
  <c r="O265" i="14"/>
  <c r="P265" i="14"/>
  <c r="Q265" i="14"/>
  <c r="R265" i="14"/>
  <c r="S265" i="14"/>
  <c r="T265" i="14"/>
  <c r="U265" i="14"/>
  <c r="N266" i="14"/>
  <c r="O266" i="14"/>
  <c r="P266" i="14"/>
  <c r="Q266" i="14"/>
  <c r="R266" i="14"/>
  <c r="S266" i="14"/>
  <c r="T266" i="14"/>
  <c r="U266" i="14"/>
  <c r="N267" i="14"/>
  <c r="O267" i="14"/>
  <c r="P267" i="14"/>
  <c r="Q267" i="14"/>
  <c r="R267" i="14"/>
  <c r="S267" i="14"/>
  <c r="T267" i="14"/>
  <c r="U267" i="14"/>
  <c r="N268" i="14"/>
  <c r="O268" i="14"/>
  <c r="P268" i="14"/>
  <c r="Q268" i="14"/>
  <c r="R268" i="14"/>
  <c r="S268" i="14"/>
  <c r="T268" i="14"/>
  <c r="U268" i="14"/>
  <c r="N269" i="14"/>
  <c r="O269" i="14"/>
  <c r="P269" i="14"/>
  <c r="Q269" i="14"/>
  <c r="R269" i="14"/>
  <c r="S269" i="14"/>
  <c r="T269" i="14"/>
  <c r="U269" i="14"/>
  <c r="N270" i="14"/>
  <c r="O270" i="14"/>
  <c r="P270" i="14"/>
  <c r="Q270" i="14"/>
  <c r="R270" i="14"/>
  <c r="S270" i="14"/>
  <c r="T270" i="14"/>
  <c r="U270" i="14"/>
  <c r="N271" i="14"/>
  <c r="O271" i="14"/>
  <c r="P271" i="14"/>
  <c r="Q271" i="14"/>
  <c r="R271" i="14"/>
  <c r="S271" i="14"/>
  <c r="T271" i="14"/>
  <c r="U271" i="14"/>
  <c r="N272" i="14"/>
  <c r="O272" i="14"/>
  <c r="P272" i="14"/>
  <c r="Q272" i="14"/>
  <c r="R272" i="14"/>
  <c r="S272" i="14"/>
  <c r="T272" i="14"/>
  <c r="U272" i="14"/>
  <c r="N273" i="14"/>
  <c r="O273" i="14"/>
  <c r="P273" i="14"/>
  <c r="Q273" i="14"/>
  <c r="R273" i="14"/>
  <c r="S273" i="14"/>
  <c r="T273" i="14"/>
  <c r="U273" i="14"/>
  <c r="N274" i="14"/>
  <c r="O274" i="14"/>
  <c r="P274" i="14"/>
  <c r="Q274" i="14"/>
  <c r="R274" i="14"/>
  <c r="S274" i="14"/>
  <c r="T274" i="14"/>
  <c r="U274" i="14"/>
  <c r="N275" i="14"/>
  <c r="O275" i="14"/>
  <c r="P275" i="14"/>
  <c r="Q275" i="14"/>
  <c r="R275" i="14"/>
  <c r="S275" i="14"/>
  <c r="T275" i="14"/>
  <c r="U275" i="14"/>
  <c r="N276" i="14"/>
  <c r="O276" i="14"/>
  <c r="P276" i="14"/>
  <c r="Q276" i="14"/>
  <c r="R276" i="14"/>
  <c r="S276" i="14"/>
  <c r="T276" i="14"/>
  <c r="U276" i="14"/>
  <c r="N277" i="14"/>
  <c r="O277" i="14"/>
  <c r="P277" i="14"/>
  <c r="Q277" i="14"/>
  <c r="R277" i="14"/>
  <c r="S277" i="14"/>
  <c r="T277" i="14"/>
  <c r="U277" i="14"/>
  <c r="N278" i="14"/>
  <c r="O278" i="14"/>
  <c r="P278" i="14"/>
  <c r="Q278" i="14"/>
  <c r="R278" i="14"/>
  <c r="S278" i="14"/>
  <c r="T278" i="14"/>
  <c r="U278" i="14"/>
  <c r="N279" i="14"/>
  <c r="O279" i="14"/>
  <c r="P279" i="14"/>
  <c r="Q279" i="14"/>
  <c r="R279" i="14"/>
  <c r="S279" i="14"/>
  <c r="T279" i="14"/>
  <c r="U279" i="14"/>
  <c r="N280" i="14"/>
  <c r="O280" i="14"/>
  <c r="P280" i="14"/>
  <c r="Q280" i="14"/>
  <c r="R280" i="14"/>
  <c r="S280" i="14"/>
  <c r="T280" i="14"/>
  <c r="U280" i="14"/>
  <c r="N281" i="14"/>
  <c r="O281" i="14"/>
  <c r="P281" i="14"/>
  <c r="Q281" i="14"/>
  <c r="R281" i="14"/>
  <c r="S281" i="14"/>
  <c r="T281" i="14"/>
  <c r="U281" i="14"/>
  <c r="N282" i="14"/>
  <c r="O282" i="14"/>
  <c r="P282" i="14"/>
  <c r="Q282" i="14"/>
  <c r="R282" i="14"/>
  <c r="S282" i="14"/>
  <c r="T282" i="14"/>
  <c r="U282" i="14"/>
  <c r="N283" i="14"/>
  <c r="O283" i="14"/>
  <c r="P283" i="14"/>
  <c r="Q283" i="14"/>
  <c r="R283" i="14"/>
  <c r="S283" i="14"/>
  <c r="T283" i="14"/>
  <c r="U283" i="14"/>
  <c r="N284" i="14"/>
  <c r="O284" i="14"/>
  <c r="P284" i="14"/>
  <c r="Q284" i="14"/>
  <c r="R284" i="14"/>
  <c r="S284" i="14"/>
  <c r="T284" i="14"/>
  <c r="U284" i="14"/>
  <c r="N285" i="14"/>
  <c r="O285" i="14"/>
  <c r="P285" i="14"/>
  <c r="Q285" i="14"/>
  <c r="R285" i="14"/>
  <c r="S285" i="14"/>
  <c r="T285" i="14"/>
  <c r="U285" i="14"/>
  <c r="N286" i="14"/>
  <c r="O286" i="14"/>
  <c r="P286" i="14"/>
  <c r="Q286" i="14"/>
  <c r="R286" i="14"/>
  <c r="S286" i="14"/>
  <c r="T286" i="14"/>
  <c r="U286" i="14"/>
  <c r="N287" i="14"/>
  <c r="O287" i="14"/>
  <c r="P287" i="14"/>
  <c r="Q287" i="14"/>
  <c r="R287" i="14"/>
  <c r="S287" i="14"/>
  <c r="T287" i="14"/>
  <c r="U287" i="14"/>
  <c r="N288" i="14"/>
  <c r="O288" i="14"/>
  <c r="P288" i="14"/>
  <c r="Q288" i="14"/>
  <c r="R288" i="14"/>
  <c r="S288" i="14"/>
  <c r="T288" i="14"/>
  <c r="U288" i="14"/>
  <c r="N289" i="14"/>
  <c r="O289" i="14"/>
  <c r="P289" i="14"/>
  <c r="Q289" i="14"/>
  <c r="R289" i="14"/>
  <c r="S289" i="14"/>
  <c r="T289" i="14"/>
  <c r="U289" i="14"/>
  <c r="N290" i="14"/>
  <c r="O290" i="14"/>
  <c r="P290" i="14"/>
  <c r="Q290" i="14"/>
  <c r="R290" i="14"/>
  <c r="S290" i="14"/>
  <c r="T290" i="14"/>
  <c r="U290" i="14"/>
  <c r="N291" i="14"/>
  <c r="O291" i="14"/>
  <c r="P291" i="14"/>
  <c r="Q291" i="14"/>
  <c r="R291" i="14"/>
  <c r="S291" i="14"/>
  <c r="T291" i="14"/>
  <c r="U291" i="14"/>
  <c r="N292" i="14"/>
  <c r="O292" i="14"/>
  <c r="P292" i="14"/>
  <c r="Q292" i="14"/>
  <c r="R292" i="14"/>
  <c r="S292" i="14"/>
  <c r="T292" i="14"/>
  <c r="U292" i="14"/>
  <c r="N293" i="14"/>
  <c r="O293" i="14"/>
  <c r="P293" i="14"/>
  <c r="Q293" i="14"/>
  <c r="R293" i="14"/>
  <c r="S293" i="14"/>
  <c r="T293" i="14"/>
  <c r="U293" i="14"/>
  <c r="N294" i="14"/>
  <c r="O294" i="14"/>
  <c r="P294" i="14"/>
  <c r="Q294" i="14"/>
  <c r="R294" i="14"/>
  <c r="S294" i="14"/>
  <c r="T294" i="14"/>
  <c r="U294" i="14"/>
  <c r="N295" i="14"/>
  <c r="O295" i="14"/>
  <c r="P295" i="14"/>
  <c r="Q295" i="14"/>
  <c r="R295" i="14"/>
  <c r="S295" i="14"/>
  <c r="T295" i="14"/>
  <c r="U295" i="14"/>
  <c r="N296" i="14"/>
  <c r="O296" i="14"/>
  <c r="P296" i="14"/>
  <c r="Q296" i="14"/>
  <c r="R296" i="14"/>
  <c r="S296" i="14"/>
  <c r="T296" i="14"/>
  <c r="U296" i="14"/>
  <c r="N297" i="14"/>
  <c r="O297" i="14"/>
  <c r="P297" i="14"/>
  <c r="Q297" i="14"/>
  <c r="R297" i="14"/>
  <c r="S297" i="14"/>
  <c r="T297" i="14"/>
  <c r="U297" i="14"/>
  <c r="N298" i="14"/>
  <c r="O298" i="14"/>
  <c r="P298" i="14"/>
  <c r="Q298" i="14"/>
  <c r="R298" i="14"/>
  <c r="S298" i="14"/>
  <c r="T298" i="14"/>
  <c r="U298" i="14"/>
  <c r="N299" i="14"/>
  <c r="O299" i="14"/>
  <c r="P299" i="14"/>
  <c r="Q299" i="14"/>
  <c r="R299" i="14"/>
  <c r="S299" i="14"/>
  <c r="T299" i="14"/>
  <c r="U299" i="14"/>
  <c r="N300" i="14"/>
  <c r="O300" i="14"/>
  <c r="P300" i="14"/>
  <c r="Q300" i="14"/>
  <c r="R300" i="14"/>
  <c r="S300" i="14"/>
  <c r="T300" i="14"/>
  <c r="U300" i="14"/>
  <c r="N301" i="14"/>
  <c r="O301" i="14"/>
  <c r="P301" i="14"/>
  <c r="Q301" i="14"/>
  <c r="R301" i="14"/>
  <c r="S301" i="14"/>
  <c r="T301" i="14"/>
  <c r="U301" i="14"/>
  <c r="N302" i="14"/>
  <c r="O302" i="14"/>
  <c r="P302" i="14"/>
  <c r="Q302" i="14"/>
  <c r="R302" i="14"/>
  <c r="S302" i="14"/>
  <c r="T302" i="14"/>
  <c r="U302" i="14"/>
  <c r="N303" i="14"/>
  <c r="O303" i="14"/>
  <c r="P303" i="14"/>
  <c r="Q303" i="14"/>
  <c r="R303" i="14"/>
  <c r="S303" i="14"/>
  <c r="T303" i="14"/>
  <c r="U303" i="14"/>
  <c r="N304" i="14"/>
  <c r="O304" i="14"/>
  <c r="P304" i="14"/>
  <c r="Q304" i="14"/>
  <c r="R304" i="14"/>
  <c r="S304" i="14"/>
  <c r="T304" i="14"/>
  <c r="U304" i="14"/>
  <c r="N305" i="14"/>
  <c r="O305" i="14"/>
  <c r="P305" i="14"/>
  <c r="Q305" i="14"/>
  <c r="R305" i="14"/>
  <c r="S305" i="14"/>
  <c r="T305" i="14"/>
  <c r="U305" i="14"/>
  <c r="N306" i="14"/>
  <c r="O306" i="14"/>
  <c r="P306" i="14"/>
  <c r="Q306" i="14"/>
  <c r="R306" i="14"/>
  <c r="S306" i="14"/>
  <c r="T306" i="14"/>
  <c r="U306" i="14"/>
  <c r="N307" i="14"/>
  <c r="O307" i="14"/>
  <c r="P307" i="14"/>
  <c r="Q307" i="14"/>
  <c r="R307" i="14"/>
  <c r="S307" i="14"/>
  <c r="T307" i="14"/>
  <c r="U307" i="14"/>
  <c r="N308" i="14"/>
  <c r="O308" i="14"/>
  <c r="P308" i="14"/>
  <c r="Q308" i="14"/>
  <c r="R308" i="14"/>
  <c r="S308" i="14"/>
  <c r="T308" i="14"/>
  <c r="U308" i="14"/>
  <c r="N309" i="14"/>
  <c r="O309" i="14"/>
  <c r="P309" i="14"/>
  <c r="Q309" i="14"/>
  <c r="R309" i="14"/>
  <c r="S309" i="14"/>
  <c r="T309" i="14"/>
  <c r="U309" i="14"/>
  <c r="N310" i="14"/>
  <c r="O310" i="14"/>
  <c r="P310" i="14"/>
  <c r="Q310" i="14"/>
  <c r="R310" i="14"/>
  <c r="S310" i="14"/>
  <c r="T310" i="14"/>
  <c r="U310" i="14"/>
  <c r="N311" i="14"/>
  <c r="O311" i="14"/>
  <c r="P311" i="14"/>
  <c r="Q311" i="14"/>
  <c r="R311" i="14"/>
  <c r="S311" i="14"/>
  <c r="T311" i="14"/>
  <c r="U311" i="14"/>
  <c r="U3" i="14"/>
  <c r="T3" i="14"/>
  <c r="S3" i="14"/>
  <c r="R3" i="14"/>
  <c r="Q3" i="14"/>
  <c r="P3" i="14"/>
  <c r="O3" i="14"/>
  <c r="N3" i="14"/>
  <c r="N4" i="13" l="1"/>
  <c r="O4" i="13"/>
  <c r="P4" i="13"/>
  <c r="Q4" i="13"/>
  <c r="R4" i="13"/>
  <c r="S4" i="13"/>
  <c r="T4" i="13"/>
  <c r="U4" i="13"/>
  <c r="N5" i="13"/>
  <c r="O5" i="13"/>
  <c r="P5" i="13"/>
  <c r="Q5" i="13"/>
  <c r="R5" i="13"/>
  <c r="S5" i="13"/>
  <c r="T5" i="13"/>
  <c r="U5" i="13"/>
  <c r="N6" i="13"/>
  <c r="O6" i="13"/>
  <c r="P6" i="13"/>
  <c r="Q6" i="13"/>
  <c r="R6" i="13"/>
  <c r="S6" i="13"/>
  <c r="T6" i="13"/>
  <c r="U6" i="13"/>
  <c r="N7" i="13"/>
  <c r="O7" i="13"/>
  <c r="P7" i="13"/>
  <c r="Q7" i="13"/>
  <c r="R7" i="13"/>
  <c r="S7" i="13"/>
  <c r="T7" i="13"/>
  <c r="U7" i="13"/>
  <c r="N8" i="13"/>
  <c r="O8" i="13"/>
  <c r="P8" i="13"/>
  <c r="Q8" i="13"/>
  <c r="R8" i="13"/>
  <c r="S8" i="13"/>
  <c r="T8" i="13"/>
  <c r="U8" i="13"/>
  <c r="N9" i="13"/>
  <c r="O9" i="13"/>
  <c r="P9" i="13"/>
  <c r="Q9" i="13"/>
  <c r="R9" i="13"/>
  <c r="S9" i="13"/>
  <c r="T9" i="13"/>
  <c r="U9" i="13"/>
  <c r="N10" i="13"/>
  <c r="O10" i="13"/>
  <c r="P10" i="13"/>
  <c r="Q10" i="13"/>
  <c r="R10" i="13"/>
  <c r="S10" i="13"/>
  <c r="T10" i="13"/>
  <c r="U10" i="13"/>
  <c r="N11" i="13"/>
  <c r="O11" i="13"/>
  <c r="P11" i="13"/>
  <c r="Q11" i="13"/>
  <c r="R11" i="13"/>
  <c r="S11" i="13"/>
  <c r="T11" i="13"/>
  <c r="U11" i="13"/>
  <c r="N12" i="13"/>
  <c r="O12" i="13"/>
  <c r="P12" i="13"/>
  <c r="Q12" i="13"/>
  <c r="R12" i="13"/>
  <c r="S12" i="13"/>
  <c r="T12" i="13"/>
  <c r="U12" i="13"/>
  <c r="N13" i="13"/>
  <c r="O13" i="13"/>
  <c r="P13" i="13"/>
  <c r="Q13" i="13"/>
  <c r="R13" i="13"/>
  <c r="S13" i="13"/>
  <c r="T13" i="13"/>
  <c r="U13" i="13"/>
  <c r="N14" i="13"/>
  <c r="O14" i="13"/>
  <c r="P14" i="13"/>
  <c r="Q14" i="13"/>
  <c r="R14" i="13"/>
  <c r="S14" i="13"/>
  <c r="T14" i="13"/>
  <c r="U14" i="13"/>
  <c r="N15" i="13"/>
  <c r="O15" i="13"/>
  <c r="P15" i="13"/>
  <c r="Q15" i="13"/>
  <c r="R15" i="13"/>
  <c r="S15" i="13"/>
  <c r="T15" i="13"/>
  <c r="U15" i="13"/>
  <c r="N16" i="13"/>
  <c r="O16" i="13"/>
  <c r="P16" i="13"/>
  <c r="Q16" i="13"/>
  <c r="R16" i="13"/>
  <c r="S16" i="13"/>
  <c r="T16" i="13"/>
  <c r="U16" i="13"/>
  <c r="N17" i="13"/>
  <c r="O17" i="13"/>
  <c r="P17" i="13"/>
  <c r="Q17" i="13"/>
  <c r="R17" i="13"/>
  <c r="S17" i="13"/>
  <c r="T17" i="13"/>
  <c r="U17" i="13"/>
  <c r="N18" i="13"/>
  <c r="O18" i="13"/>
  <c r="P18" i="13"/>
  <c r="Q18" i="13"/>
  <c r="R18" i="13"/>
  <c r="S18" i="13"/>
  <c r="T18" i="13"/>
  <c r="U18" i="13"/>
  <c r="N19" i="13"/>
  <c r="O19" i="13"/>
  <c r="P19" i="13"/>
  <c r="Q19" i="13"/>
  <c r="R19" i="13"/>
  <c r="S19" i="13"/>
  <c r="T19" i="13"/>
  <c r="U19" i="13"/>
  <c r="N20" i="13"/>
  <c r="O20" i="13"/>
  <c r="P20" i="13"/>
  <c r="Q20" i="13"/>
  <c r="R20" i="13"/>
  <c r="S20" i="13"/>
  <c r="T20" i="13"/>
  <c r="U20" i="13"/>
  <c r="N21" i="13"/>
  <c r="O21" i="13"/>
  <c r="P21" i="13"/>
  <c r="Q21" i="13"/>
  <c r="R21" i="13"/>
  <c r="S21" i="13"/>
  <c r="T21" i="13"/>
  <c r="U21" i="13"/>
  <c r="N22" i="13"/>
  <c r="O22" i="13"/>
  <c r="P22" i="13"/>
  <c r="Q22" i="13"/>
  <c r="R22" i="13"/>
  <c r="S22" i="13"/>
  <c r="T22" i="13"/>
  <c r="U22" i="13"/>
  <c r="N23" i="13"/>
  <c r="O23" i="13"/>
  <c r="P23" i="13"/>
  <c r="Q23" i="13"/>
  <c r="R23" i="13"/>
  <c r="S23" i="13"/>
  <c r="T23" i="13"/>
  <c r="U23" i="13"/>
  <c r="N24" i="13"/>
  <c r="O24" i="13"/>
  <c r="P24" i="13"/>
  <c r="Q24" i="13"/>
  <c r="R24" i="13"/>
  <c r="S24" i="13"/>
  <c r="T24" i="13"/>
  <c r="U24" i="13"/>
  <c r="N25" i="13"/>
  <c r="O25" i="13"/>
  <c r="P25" i="13"/>
  <c r="Q25" i="13"/>
  <c r="R25" i="13"/>
  <c r="S25" i="13"/>
  <c r="T25" i="13"/>
  <c r="U25" i="13"/>
  <c r="N26" i="13"/>
  <c r="O26" i="13"/>
  <c r="P26" i="13"/>
  <c r="Q26" i="13"/>
  <c r="R26" i="13"/>
  <c r="S26" i="13"/>
  <c r="T26" i="13"/>
  <c r="U26" i="13"/>
  <c r="N27" i="13"/>
  <c r="O27" i="13"/>
  <c r="P27" i="13"/>
  <c r="Q27" i="13"/>
  <c r="R27" i="13"/>
  <c r="S27" i="13"/>
  <c r="T27" i="13"/>
  <c r="U27" i="13"/>
  <c r="N28" i="13"/>
  <c r="O28" i="13"/>
  <c r="P28" i="13"/>
  <c r="Q28" i="13"/>
  <c r="R28" i="13"/>
  <c r="S28" i="13"/>
  <c r="T28" i="13"/>
  <c r="U28" i="13"/>
  <c r="N29" i="13"/>
  <c r="O29" i="13"/>
  <c r="P29" i="13"/>
  <c r="Q29" i="13"/>
  <c r="R29" i="13"/>
  <c r="S29" i="13"/>
  <c r="T29" i="13"/>
  <c r="U29" i="13"/>
  <c r="N30" i="13"/>
  <c r="O30" i="13"/>
  <c r="P30" i="13"/>
  <c r="Q30" i="13"/>
  <c r="R30" i="13"/>
  <c r="S30" i="13"/>
  <c r="T30" i="13"/>
  <c r="U30" i="13"/>
  <c r="N31" i="13"/>
  <c r="O31" i="13"/>
  <c r="P31" i="13"/>
  <c r="Q31" i="13"/>
  <c r="R31" i="13"/>
  <c r="S31" i="13"/>
  <c r="T31" i="13"/>
  <c r="U31" i="13"/>
  <c r="N32" i="13"/>
  <c r="O32" i="13"/>
  <c r="P32" i="13"/>
  <c r="Q32" i="13"/>
  <c r="R32" i="13"/>
  <c r="S32" i="13"/>
  <c r="T32" i="13"/>
  <c r="U32" i="13"/>
  <c r="N33" i="13"/>
  <c r="O33" i="13"/>
  <c r="P33" i="13"/>
  <c r="Q33" i="13"/>
  <c r="R33" i="13"/>
  <c r="S33" i="13"/>
  <c r="T33" i="13"/>
  <c r="U33" i="13"/>
  <c r="N34" i="13"/>
  <c r="O34" i="13"/>
  <c r="P34" i="13"/>
  <c r="Q34" i="13"/>
  <c r="R34" i="13"/>
  <c r="S34" i="13"/>
  <c r="T34" i="13"/>
  <c r="U34" i="13"/>
  <c r="N35" i="13"/>
  <c r="O35" i="13"/>
  <c r="P35" i="13"/>
  <c r="Q35" i="13"/>
  <c r="R35" i="13"/>
  <c r="S35" i="13"/>
  <c r="T35" i="13"/>
  <c r="U35" i="13"/>
  <c r="N36" i="13"/>
  <c r="O36" i="13"/>
  <c r="P36" i="13"/>
  <c r="Q36" i="13"/>
  <c r="R36" i="13"/>
  <c r="S36" i="13"/>
  <c r="T36" i="13"/>
  <c r="U36" i="13"/>
  <c r="N37" i="13"/>
  <c r="O37" i="13"/>
  <c r="P37" i="13"/>
  <c r="Q37" i="13"/>
  <c r="R37" i="13"/>
  <c r="S37" i="13"/>
  <c r="T37" i="13"/>
  <c r="U37" i="13"/>
  <c r="N38" i="13"/>
  <c r="O38" i="13"/>
  <c r="P38" i="13"/>
  <c r="Q38" i="13"/>
  <c r="R38" i="13"/>
  <c r="S38" i="13"/>
  <c r="T38" i="13"/>
  <c r="U38" i="13"/>
  <c r="N39" i="13"/>
  <c r="O39" i="13"/>
  <c r="P39" i="13"/>
  <c r="Q39" i="13"/>
  <c r="R39" i="13"/>
  <c r="S39" i="13"/>
  <c r="T39" i="13"/>
  <c r="U39" i="13"/>
  <c r="N40" i="13"/>
  <c r="O40" i="13"/>
  <c r="P40" i="13"/>
  <c r="Q40" i="13"/>
  <c r="R40" i="13"/>
  <c r="S40" i="13"/>
  <c r="T40" i="13"/>
  <c r="U40" i="13"/>
  <c r="N41" i="13"/>
  <c r="O41" i="13"/>
  <c r="P41" i="13"/>
  <c r="Q41" i="13"/>
  <c r="R41" i="13"/>
  <c r="S41" i="13"/>
  <c r="T41" i="13"/>
  <c r="U41" i="13"/>
  <c r="N42" i="13"/>
  <c r="O42" i="13"/>
  <c r="P42" i="13"/>
  <c r="Q42" i="13"/>
  <c r="R42" i="13"/>
  <c r="S42" i="13"/>
  <c r="T42" i="13"/>
  <c r="U42" i="13"/>
  <c r="N43" i="13"/>
  <c r="O43" i="13"/>
  <c r="P43" i="13"/>
  <c r="Q43" i="13"/>
  <c r="R43" i="13"/>
  <c r="S43" i="13"/>
  <c r="T43" i="13"/>
  <c r="U43" i="13"/>
  <c r="N44" i="13"/>
  <c r="O44" i="13"/>
  <c r="P44" i="13"/>
  <c r="Q44" i="13"/>
  <c r="R44" i="13"/>
  <c r="S44" i="13"/>
  <c r="T44" i="13"/>
  <c r="U44" i="13"/>
  <c r="N45" i="13"/>
  <c r="O45" i="13"/>
  <c r="P45" i="13"/>
  <c r="Q45" i="13"/>
  <c r="R45" i="13"/>
  <c r="S45" i="13"/>
  <c r="T45" i="13"/>
  <c r="U45" i="13"/>
  <c r="N46" i="13"/>
  <c r="O46" i="13"/>
  <c r="P46" i="13"/>
  <c r="Q46" i="13"/>
  <c r="R46" i="13"/>
  <c r="S46" i="13"/>
  <c r="T46" i="13"/>
  <c r="U46" i="13"/>
  <c r="N47" i="13"/>
  <c r="O47" i="13"/>
  <c r="P47" i="13"/>
  <c r="Q47" i="13"/>
  <c r="R47" i="13"/>
  <c r="S47" i="13"/>
  <c r="T47" i="13"/>
  <c r="U47" i="13"/>
  <c r="N48" i="13"/>
  <c r="O48" i="13"/>
  <c r="P48" i="13"/>
  <c r="Q48" i="13"/>
  <c r="R48" i="13"/>
  <c r="S48" i="13"/>
  <c r="T48" i="13"/>
  <c r="U48" i="13"/>
  <c r="N49" i="13"/>
  <c r="O49" i="13"/>
  <c r="P49" i="13"/>
  <c r="Q49" i="13"/>
  <c r="R49" i="13"/>
  <c r="S49" i="13"/>
  <c r="T49" i="13"/>
  <c r="U49" i="13"/>
  <c r="N50" i="13"/>
  <c r="O50" i="13"/>
  <c r="P50" i="13"/>
  <c r="Q50" i="13"/>
  <c r="R50" i="13"/>
  <c r="S50" i="13"/>
  <c r="T50" i="13"/>
  <c r="U50" i="13"/>
  <c r="N51" i="13"/>
  <c r="O51" i="13"/>
  <c r="P51" i="13"/>
  <c r="Q51" i="13"/>
  <c r="R51" i="13"/>
  <c r="S51" i="13"/>
  <c r="T51" i="13"/>
  <c r="U51" i="13"/>
  <c r="N52" i="13"/>
  <c r="O52" i="13"/>
  <c r="P52" i="13"/>
  <c r="Q52" i="13"/>
  <c r="R52" i="13"/>
  <c r="S52" i="13"/>
  <c r="T52" i="13"/>
  <c r="U52" i="13"/>
  <c r="N53" i="13"/>
  <c r="O53" i="13"/>
  <c r="P53" i="13"/>
  <c r="Q53" i="13"/>
  <c r="R53" i="13"/>
  <c r="S53" i="13"/>
  <c r="T53" i="13"/>
  <c r="U53" i="13"/>
  <c r="N54" i="13"/>
  <c r="O54" i="13"/>
  <c r="P54" i="13"/>
  <c r="Q54" i="13"/>
  <c r="R54" i="13"/>
  <c r="S54" i="13"/>
  <c r="T54" i="13"/>
  <c r="U54" i="13"/>
  <c r="N55" i="13"/>
  <c r="O55" i="13"/>
  <c r="P55" i="13"/>
  <c r="Q55" i="13"/>
  <c r="R55" i="13"/>
  <c r="S55" i="13"/>
  <c r="T55" i="13"/>
  <c r="U55" i="13"/>
  <c r="N56" i="13"/>
  <c r="O56" i="13"/>
  <c r="P56" i="13"/>
  <c r="Q56" i="13"/>
  <c r="R56" i="13"/>
  <c r="S56" i="13"/>
  <c r="T56" i="13"/>
  <c r="U56" i="13"/>
  <c r="N57" i="13"/>
  <c r="O57" i="13"/>
  <c r="P57" i="13"/>
  <c r="Q57" i="13"/>
  <c r="R57" i="13"/>
  <c r="S57" i="13"/>
  <c r="T57" i="13"/>
  <c r="U57" i="13"/>
  <c r="N58" i="13"/>
  <c r="O58" i="13"/>
  <c r="P58" i="13"/>
  <c r="Q58" i="13"/>
  <c r="R58" i="13"/>
  <c r="S58" i="13"/>
  <c r="T58" i="13"/>
  <c r="U58" i="13"/>
  <c r="N59" i="13"/>
  <c r="O59" i="13"/>
  <c r="P59" i="13"/>
  <c r="Q59" i="13"/>
  <c r="R59" i="13"/>
  <c r="S59" i="13"/>
  <c r="T59" i="13"/>
  <c r="U59" i="13"/>
  <c r="N60" i="13"/>
  <c r="O60" i="13"/>
  <c r="P60" i="13"/>
  <c r="Q60" i="13"/>
  <c r="R60" i="13"/>
  <c r="S60" i="13"/>
  <c r="T60" i="13"/>
  <c r="U60" i="13"/>
  <c r="N61" i="13"/>
  <c r="O61" i="13"/>
  <c r="P61" i="13"/>
  <c r="Q61" i="13"/>
  <c r="R61" i="13"/>
  <c r="S61" i="13"/>
  <c r="T61" i="13"/>
  <c r="U61" i="13"/>
  <c r="N62" i="13"/>
  <c r="O62" i="13"/>
  <c r="P62" i="13"/>
  <c r="Q62" i="13"/>
  <c r="R62" i="13"/>
  <c r="S62" i="13"/>
  <c r="T62" i="13"/>
  <c r="U62" i="13"/>
  <c r="N63" i="13"/>
  <c r="O63" i="13"/>
  <c r="P63" i="13"/>
  <c r="Q63" i="13"/>
  <c r="R63" i="13"/>
  <c r="S63" i="13"/>
  <c r="T63" i="13"/>
  <c r="U63" i="13"/>
  <c r="N64" i="13"/>
  <c r="O64" i="13"/>
  <c r="P64" i="13"/>
  <c r="Q64" i="13"/>
  <c r="R64" i="13"/>
  <c r="S64" i="13"/>
  <c r="T64" i="13"/>
  <c r="U64" i="13"/>
  <c r="N65" i="13"/>
  <c r="O65" i="13"/>
  <c r="P65" i="13"/>
  <c r="Q65" i="13"/>
  <c r="R65" i="13"/>
  <c r="S65" i="13"/>
  <c r="T65" i="13"/>
  <c r="U65" i="13"/>
  <c r="N66" i="13"/>
  <c r="O66" i="13"/>
  <c r="P66" i="13"/>
  <c r="Q66" i="13"/>
  <c r="R66" i="13"/>
  <c r="S66" i="13"/>
  <c r="T66" i="13"/>
  <c r="U66" i="13"/>
  <c r="N67" i="13"/>
  <c r="O67" i="13"/>
  <c r="P67" i="13"/>
  <c r="Q67" i="13"/>
  <c r="R67" i="13"/>
  <c r="S67" i="13"/>
  <c r="T67" i="13"/>
  <c r="U67" i="13"/>
  <c r="N68" i="13"/>
  <c r="O68" i="13"/>
  <c r="P68" i="13"/>
  <c r="Q68" i="13"/>
  <c r="R68" i="13"/>
  <c r="S68" i="13"/>
  <c r="T68" i="13"/>
  <c r="U68" i="13"/>
  <c r="N69" i="13"/>
  <c r="O69" i="13"/>
  <c r="P69" i="13"/>
  <c r="Q69" i="13"/>
  <c r="R69" i="13"/>
  <c r="S69" i="13"/>
  <c r="T69" i="13"/>
  <c r="U69" i="13"/>
  <c r="N70" i="13"/>
  <c r="O70" i="13"/>
  <c r="P70" i="13"/>
  <c r="Q70" i="13"/>
  <c r="R70" i="13"/>
  <c r="S70" i="13"/>
  <c r="T70" i="13"/>
  <c r="U70" i="13"/>
  <c r="N71" i="13"/>
  <c r="O71" i="13"/>
  <c r="P71" i="13"/>
  <c r="Q71" i="13"/>
  <c r="R71" i="13"/>
  <c r="S71" i="13"/>
  <c r="T71" i="13"/>
  <c r="U71" i="13"/>
  <c r="N72" i="13"/>
  <c r="O72" i="13"/>
  <c r="P72" i="13"/>
  <c r="Q72" i="13"/>
  <c r="R72" i="13"/>
  <c r="S72" i="13"/>
  <c r="T72" i="13"/>
  <c r="U72" i="13"/>
  <c r="N73" i="13"/>
  <c r="O73" i="13"/>
  <c r="P73" i="13"/>
  <c r="Q73" i="13"/>
  <c r="R73" i="13"/>
  <c r="S73" i="13"/>
  <c r="T73" i="13"/>
  <c r="U73" i="13"/>
  <c r="N74" i="13"/>
  <c r="O74" i="13"/>
  <c r="P74" i="13"/>
  <c r="Q74" i="13"/>
  <c r="R74" i="13"/>
  <c r="S74" i="13"/>
  <c r="T74" i="13"/>
  <c r="U74" i="13"/>
  <c r="N75" i="13"/>
  <c r="O75" i="13"/>
  <c r="P75" i="13"/>
  <c r="Q75" i="13"/>
  <c r="R75" i="13"/>
  <c r="S75" i="13"/>
  <c r="T75" i="13"/>
  <c r="U75" i="13"/>
  <c r="N76" i="13"/>
  <c r="O76" i="13"/>
  <c r="P76" i="13"/>
  <c r="Q76" i="13"/>
  <c r="R76" i="13"/>
  <c r="S76" i="13"/>
  <c r="T76" i="13"/>
  <c r="U76" i="13"/>
  <c r="N77" i="13"/>
  <c r="O77" i="13"/>
  <c r="P77" i="13"/>
  <c r="Q77" i="13"/>
  <c r="R77" i="13"/>
  <c r="S77" i="13"/>
  <c r="T77" i="13"/>
  <c r="U77" i="13"/>
  <c r="N78" i="13"/>
  <c r="O78" i="13"/>
  <c r="P78" i="13"/>
  <c r="Q78" i="13"/>
  <c r="R78" i="13"/>
  <c r="S78" i="13"/>
  <c r="T78" i="13"/>
  <c r="U78" i="13"/>
  <c r="N79" i="13"/>
  <c r="O79" i="13"/>
  <c r="P79" i="13"/>
  <c r="Q79" i="13"/>
  <c r="R79" i="13"/>
  <c r="S79" i="13"/>
  <c r="T79" i="13"/>
  <c r="U79" i="13"/>
  <c r="N80" i="13"/>
  <c r="O80" i="13"/>
  <c r="P80" i="13"/>
  <c r="Q80" i="13"/>
  <c r="R80" i="13"/>
  <c r="S80" i="13"/>
  <c r="T80" i="13"/>
  <c r="U80" i="13"/>
  <c r="N81" i="13"/>
  <c r="O81" i="13"/>
  <c r="P81" i="13"/>
  <c r="Q81" i="13"/>
  <c r="R81" i="13"/>
  <c r="S81" i="13"/>
  <c r="T81" i="13"/>
  <c r="U81" i="13"/>
  <c r="N82" i="13"/>
  <c r="O82" i="13"/>
  <c r="P82" i="13"/>
  <c r="Q82" i="13"/>
  <c r="R82" i="13"/>
  <c r="S82" i="13"/>
  <c r="T82" i="13"/>
  <c r="U82" i="13"/>
  <c r="N83" i="13"/>
  <c r="O83" i="13"/>
  <c r="P83" i="13"/>
  <c r="Q83" i="13"/>
  <c r="R83" i="13"/>
  <c r="S83" i="13"/>
  <c r="T83" i="13"/>
  <c r="U83" i="13"/>
  <c r="N84" i="13"/>
  <c r="O84" i="13"/>
  <c r="P84" i="13"/>
  <c r="Q84" i="13"/>
  <c r="R84" i="13"/>
  <c r="S84" i="13"/>
  <c r="T84" i="13"/>
  <c r="U84" i="13"/>
  <c r="N85" i="13"/>
  <c r="O85" i="13"/>
  <c r="P85" i="13"/>
  <c r="Q85" i="13"/>
  <c r="R85" i="13"/>
  <c r="S85" i="13"/>
  <c r="T85" i="13"/>
  <c r="U85" i="13"/>
  <c r="N86" i="13"/>
  <c r="O86" i="13"/>
  <c r="P86" i="13"/>
  <c r="Q86" i="13"/>
  <c r="R86" i="13"/>
  <c r="S86" i="13"/>
  <c r="T86" i="13"/>
  <c r="U86" i="13"/>
  <c r="N87" i="13"/>
  <c r="O87" i="13"/>
  <c r="P87" i="13"/>
  <c r="Q87" i="13"/>
  <c r="R87" i="13"/>
  <c r="S87" i="13"/>
  <c r="T87" i="13"/>
  <c r="U87" i="13"/>
  <c r="N88" i="13"/>
  <c r="O88" i="13"/>
  <c r="P88" i="13"/>
  <c r="Q88" i="13"/>
  <c r="R88" i="13"/>
  <c r="S88" i="13"/>
  <c r="T88" i="13"/>
  <c r="U88" i="13"/>
  <c r="N89" i="13"/>
  <c r="O89" i="13"/>
  <c r="P89" i="13"/>
  <c r="Q89" i="13"/>
  <c r="R89" i="13"/>
  <c r="S89" i="13"/>
  <c r="T89" i="13"/>
  <c r="U89" i="13"/>
  <c r="N90" i="13"/>
  <c r="O90" i="13"/>
  <c r="P90" i="13"/>
  <c r="Q90" i="13"/>
  <c r="R90" i="13"/>
  <c r="S90" i="13"/>
  <c r="T90" i="13"/>
  <c r="U90" i="13"/>
  <c r="N91" i="13"/>
  <c r="O91" i="13"/>
  <c r="P91" i="13"/>
  <c r="Q91" i="13"/>
  <c r="R91" i="13"/>
  <c r="S91" i="13"/>
  <c r="T91" i="13"/>
  <c r="U91" i="13"/>
  <c r="N92" i="13"/>
  <c r="O92" i="13"/>
  <c r="P92" i="13"/>
  <c r="Q92" i="13"/>
  <c r="R92" i="13"/>
  <c r="S92" i="13"/>
  <c r="T92" i="13"/>
  <c r="U92" i="13"/>
  <c r="N93" i="13"/>
  <c r="O93" i="13"/>
  <c r="P93" i="13"/>
  <c r="Q93" i="13"/>
  <c r="R93" i="13"/>
  <c r="S93" i="13"/>
  <c r="T93" i="13"/>
  <c r="U93" i="13"/>
  <c r="N94" i="13"/>
  <c r="O94" i="13"/>
  <c r="P94" i="13"/>
  <c r="Q94" i="13"/>
  <c r="R94" i="13"/>
  <c r="S94" i="13"/>
  <c r="T94" i="13"/>
  <c r="U94" i="13"/>
  <c r="N95" i="13"/>
  <c r="O95" i="13"/>
  <c r="P95" i="13"/>
  <c r="Q95" i="13"/>
  <c r="R95" i="13"/>
  <c r="S95" i="13"/>
  <c r="T95" i="13"/>
  <c r="U95" i="13"/>
  <c r="N96" i="13"/>
  <c r="O96" i="13"/>
  <c r="P96" i="13"/>
  <c r="Q96" i="13"/>
  <c r="R96" i="13"/>
  <c r="S96" i="13"/>
  <c r="T96" i="13"/>
  <c r="U96" i="13"/>
  <c r="N97" i="13"/>
  <c r="O97" i="13"/>
  <c r="P97" i="13"/>
  <c r="Q97" i="13"/>
  <c r="R97" i="13"/>
  <c r="S97" i="13"/>
  <c r="T97" i="13"/>
  <c r="U97" i="13"/>
  <c r="N98" i="13"/>
  <c r="O98" i="13"/>
  <c r="P98" i="13"/>
  <c r="Q98" i="13"/>
  <c r="R98" i="13"/>
  <c r="S98" i="13"/>
  <c r="T98" i="13"/>
  <c r="U98" i="13"/>
  <c r="N99" i="13"/>
  <c r="O99" i="13"/>
  <c r="P99" i="13"/>
  <c r="Q99" i="13"/>
  <c r="R99" i="13"/>
  <c r="S99" i="13"/>
  <c r="T99" i="13"/>
  <c r="U99" i="13"/>
  <c r="N100" i="13"/>
  <c r="O100" i="13"/>
  <c r="P100" i="13"/>
  <c r="Q100" i="13"/>
  <c r="R100" i="13"/>
  <c r="S100" i="13"/>
  <c r="T100" i="13"/>
  <c r="U100" i="13"/>
  <c r="N101" i="13"/>
  <c r="O101" i="13"/>
  <c r="P101" i="13"/>
  <c r="Q101" i="13"/>
  <c r="R101" i="13"/>
  <c r="S101" i="13"/>
  <c r="T101" i="13"/>
  <c r="U101" i="13"/>
  <c r="N102" i="13"/>
  <c r="O102" i="13"/>
  <c r="P102" i="13"/>
  <c r="Q102" i="13"/>
  <c r="R102" i="13"/>
  <c r="S102" i="13"/>
  <c r="T102" i="13"/>
  <c r="U102" i="13"/>
  <c r="N103" i="13"/>
  <c r="O103" i="13"/>
  <c r="P103" i="13"/>
  <c r="Q103" i="13"/>
  <c r="R103" i="13"/>
  <c r="S103" i="13"/>
  <c r="T103" i="13"/>
  <c r="U103" i="13"/>
  <c r="N104" i="13"/>
  <c r="O104" i="13"/>
  <c r="P104" i="13"/>
  <c r="Q104" i="13"/>
  <c r="R104" i="13"/>
  <c r="S104" i="13"/>
  <c r="T104" i="13"/>
  <c r="U104" i="13"/>
  <c r="N105" i="13"/>
  <c r="O105" i="13"/>
  <c r="P105" i="13"/>
  <c r="Q105" i="13"/>
  <c r="R105" i="13"/>
  <c r="S105" i="13"/>
  <c r="T105" i="13"/>
  <c r="U105" i="13"/>
  <c r="N106" i="13"/>
  <c r="O106" i="13"/>
  <c r="P106" i="13"/>
  <c r="Q106" i="13"/>
  <c r="R106" i="13"/>
  <c r="S106" i="13"/>
  <c r="T106" i="13"/>
  <c r="U106" i="13"/>
  <c r="N107" i="13"/>
  <c r="O107" i="13"/>
  <c r="P107" i="13"/>
  <c r="Q107" i="13"/>
  <c r="R107" i="13"/>
  <c r="S107" i="13"/>
  <c r="T107" i="13"/>
  <c r="U107" i="13"/>
  <c r="N108" i="13"/>
  <c r="O108" i="13"/>
  <c r="P108" i="13"/>
  <c r="Q108" i="13"/>
  <c r="R108" i="13"/>
  <c r="S108" i="13"/>
  <c r="T108" i="13"/>
  <c r="U108" i="13"/>
  <c r="N109" i="13"/>
  <c r="O109" i="13"/>
  <c r="P109" i="13"/>
  <c r="Q109" i="13"/>
  <c r="R109" i="13"/>
  <c r="S109" i="13"/>
  <c r="T109" i="13"/>
  <c r="U109" i="13"/>
  <c r="N110" i="13"/>
  <c r="O110" i="13"/>
  <c r="P110" i="13"/>
  <c r="Q110" i="13"/>
  <c r="R110" i="13"/>
  <c r="S110" i="13"/>
  <c r="T110" i="13"/>
  <c r="U110" i="13"/>
  <c r="N111" i="13"/>
  <c r="O111" i="13"/>
  <c r="P111" i="13"/>
  <c r="Q111" i="13"/>
  <c r="R111" i="13"/>
  <c r="S111" i="13"/>
  <c r="T111" i="13"/>
  <c r="U111" i="13"/>
  <c r="N112" i="13"/>
  <c r="O112" i="13"/>
  <c r="P112" i="13"/>
  <c r="Q112" i="13"/>
  <c r="R112" i="13"/>
  <c r="S112" i="13"/>
  <c r="T112" i="13"/>
  <c r="U112" i="13"/>
  <c r="N113" i="13"/>
  <c r="O113" i="13"/>
  <c r="P113" i="13"/>
  <c r="Q113" i="13"/>
  <c r="R113" i="13"/>
  <c r="S113" i="13"/>
  <c r="T113" i="13"/>
  <c r="U113" i="13"/>
  <c r="N114" i="13"/>
  <c r="O114" i="13"/>
  <c r="P114" i="13"/>
  <c r="Q114" i="13"/>
  <c r="R114" i="13"/>
  <c r="S114" i="13"/>
  <c r="T114" i="13"/>
  <c r="U114" i="13"/>
  <c r="N115" i="13"/>
  <c r="O115" i="13"/>
  <c r="P115" i="13"/>
  <c r="Q115" i="13"/>
  <c r="R115" i="13"/>
  <c r="S115" i="13"/>
  <c r="T115" i="13"/>
  <c r="U115" i="13"/>
  <c r="N116" i="13"/>
  <c r="O116" i="13"/>
  <c r="P116" i="13"/>
  <c r="Q116" i="13"/>
  <c r="R116" i="13"/>
  <c r="S116" i="13"/>
  <c r="T116" i="13"/>
  <c r="U116" i="13"/>
  <c r="N117" i="13"/>
  <c r="O117" i="13"/>
  <c r="P117" i="13"/>
  <c r="Q117" i="13"/>
  <c r="R117" i="13"/>
  <c r="S117" i="13"/>
  <c r="T117" i="13"/>
  <c r="U117" i="13"/>
  <c r="N118" i="13"/>
  <c r="O118" i="13"/>
  <c r="P118" i="13"/>
  <c r="Q118" i="13"/>
  <c r="R118" i="13"/>
  <c r="S118" i="13"/>
  <c r="T118" i="13"/>
  <c r="U118" i="13"/>
  <c r="N119" i="13"/>
  <c r="O119" i="13"/>
  <c r="P119" i="13"/>
  <c r="Q119" i="13"/>
  <c r="R119" i="13"/>
  <c r="S119" i="13"/>
  <c r="T119" i="13"/>
  <c r="U119" i="13"/>
  <c r="N120" i="13"/>
  <c r="O120" i="13"/>
  <c r="P120" i="13"/>
  <c r="Q120" i="13"/>
  <c r="R120" i="13"/>
  <c r="S120" i="13"/>
  <c r="T120" i="13"/>
  <c r="U120" i="13"/>
  <c r="N121" i="13"/>
  <c r="O121" i="13"/>
  <c r="P121" i="13"/>
  <c r="Q121" i="13"/>
  <c r="R121" i="13"/>
  <c r="S121" i="13"/>
  <c r="T121" i="13"/>
  <c r="U121" i="13"/>
  <c r="N122" i="13"/>
  <c r="O122" i="13"/>
  <c r="P122" i="13"/>
  <c r="Q122" i="13"/>
  <c r="R122" i="13"/>
  <c r="S122" i="13"/>
  <c r="T122" i="13"/>
  <c r="U122" i="13"/>
  <c r="N123" i="13"/>
  <c r="O123" i="13"/>
  <c r="P123" i="13"/>
  <c r="Q123" i="13"/>
  <c r="R123" i="13"/>
  <c r="S123" i="13"/>
  <c r="T123" i="13"/>
  <c r="U123" i="13"/>
  <c r="N124" i="13"/>
  <c r="O124" i="13"/>
  <c r="P124" i="13"/>
  <c r="Q124" i="13"/>
  <c r="R124" i="13"/>
  <c r="S124" i="13"/>
  <c r="T124" i="13"/>
  <c r="U124" i="13"/>
  <c r="N125" i="13"/>
  <c r="O125" i="13"/>
  <c r="P125" i="13"/>
  <c r="Q125" i="13"/>
  <c r="R125" i="13"/>
  <c r="S125" i="13"/>
  <c r="T125" i="13"/>
  <c r="U125" i="13"/>
  <c r="N126" i="13"/>
  <c r="O126" i="13"/>
  <c r="P126" i="13"/>
  <c r="Q126" i="13"/>
  <c r="R126" i="13"/>
  <c r="S126" i="13"/>
  <c r="T126" i="13"/>
  <c r="U126" i="13"/>
  <c r="N127" i="13"/>
  <c r="O127" i="13"/>
  <c r="P127" i="13"/>
  <c r="Q127" i="13"/>
  <c r="R127" i="13"/>
  <c r="S127" i="13"/>
  <c r="T127" i="13"/>
  <c r="U127" i="13"/>
  <c r="N128" i="13"/>
  <c r="O128" i="13"/>
  <c r="P128" i="13"/>
  <c r="Q128" i="13"/>
  <c r="R128" i="13"/>
  <c r="S128" i="13"/>
  <c r="T128" i="13"/>
  <c r="U128" i="13"/>
  <c r="N129" i="13"/>
  <c r="O129" i="13"/>
  <c r="P129" i="13"/>
  <c r="Q129" i="13"/>
  <c r="R129" i="13"/>
  <c r="S129" i="13"/>
  <c r="T129" i="13"/>
  <c r="U129" i="13"/>
  <c r="N130" i="13"/>
  <c r="O130" i="13"/>
  <c r="P130" i="13"/>
  <c r="Q130" i="13"/>
  <c r="R130" i="13"/>
  <c r="S130" i="13"/>
  <c r="T130" i="13"/>
  <c r="U130" i="13"/>
  <c r="N131" i="13"/>
  <c r="O131" i="13"/>
  <c r="P131" i="13"/>
  <c r="Q131" i="13"/>
  <c r="R131" i="13"/>
  <c r="S131" i="13"/>
  <c r="T131" i="13"/>
  <c r="U131" i="13"/>
  <c r="N132" i="13"/>
  <c r="O132" i="13"/>
  <c r="P132" i="13"/>
  <c r="Q132" i="13"/>
  <c r="R132" i="13"/>
  <c r="S132" i="13"/>
  <c r="T132" i="13"/>
  <c r="U132" i="13"/>
  <c r="N133" i="13"/>
  <c r="O133" i="13"/>
  <c r="P133" i="13"/>
  <c r="Q133" i="13"/>
  <c r="R133" i="13"/>
  <c r="S133" i="13"/>
  <c r="T133" i="13"/>
  <c r="U133" i="13"/>
  <c r="N134" i="13"/>
  <c r="O134" i="13"/>
  <c r="P134" i="13"/>
  <c r="Q134" i="13"/>
  <c r="R134" i="13"/>
  <c r="S134" i="13"/>
  <c r="T134" i="13"/>
  <c r="U134" i="13"/>
  <c r="N135" i="13"/>
  <c r="O135" i="13"/>
  <c r="P135" i="13"/>
  <c r="Q135" i="13"/>
  <c r="R135" i="13"/>
  <c r="S135" i="13"/>
  <c r="T135" i="13"/>
  <c r="U135" i="13"/>
  <c r="N136" i="13"/>
  <c r="O136" i="13"/>
  <c r="P136" i="13"/>
  <c r="Q136" i="13"/>
  <c r="R136" i="13"/>
  <c r="S136" i="13"/>
  <c r="T136" i="13"/>
  <c r="U136" i="13"/>
  <c r="N137" i="13"/>
  <c r="O137" i="13"/>
  <c r="P137" i="13"/>
  <c r="Q137" i="13"/>
  <c r="R137" i="13"/>
  <c r="S137" i="13"/>
  <c r="T137" i="13"/>
  <c r="U137" i="13"/>
  <c r="N138" i="13"/>
  <c r="O138" i="13"/>
  <c r="P138" i="13"/>
  <c r="Q138" i="13"/>
  <c r="R138" i="13"/>
  <c r="S138" i="13"/>
  <c r="T138" i="13"/>
  <c r="U138" i="13"/>
  <c r="N139" i="13"/>
  <c r="O139" i="13"/>
  <c r="P139" i="13"/>
  <c r="Q139" i="13"/>
  <c r="R139" i="13"/>
  <c r="S139" i="13"/>
  <c r="T139" i="13"/>
  <c r="U139" i="13"/>
  <c r="N140" i="13"/>
  <c r="O140" i="13"/>
  <c r="P140" i="13"/>
  <c r="Q140" i="13"/>
  <c r="R140" i="13"/>
  <c r="S140" i="13"/>
  <c r="T140" i="13"/>
  <c r="U140" i="13"/>
  <c r="N141" i="13"/>
  <c r="O141" i="13"/>
  <c r="P141" i="13"/>
  <c r="Q141" i="13"/>
  <c r="R141" i="13"/>
  <c r="S141" i="13"/>
  <c r="T141" i="13"/>
  <c r="U141" i="13"/>
  <c r="N142" i="13"/>
  <c r="O142" i="13"/>
  <c r="P142" i="13"/>
  <c r="Q142" i="13"/>
  <c r="R142" i="13"/>
  <c r="S142" i="13"/>
  <c r="T142" i="13"/>
  <c r="U142" i="13"/>
  <c r="N143" i="13"/>
  <c r="O143" i="13"/>
  <c r="P143" i="13"/>
  <c r="Q143" i="13"/>
  <c r="R143" i="13"/>
  <c r="S143" i="13"/>
  <c r="T143" i="13"/>
  <c r="U143" i="13"/>
  <c r="N144" i="13"/>
  <c r="O144" i="13"/>
  <c r="P144" i="13"/>
  <c r="Q144" i="13"/>
  <c r="R144" i="13"/>
  <c r="S144" i="13"/>
  <c r="T144" i="13"/>
  <c r="U144" i="13"/>
  <c r="N145" i="13"/>
  <c r="O145" i="13"/>
  <c r="P145" i="13"/>
  <c r="Q145" i="13"/>
  <c r="R145" i="13"/>
  <c r="S145" i="13"/>
  <c r="T145" i="13"/>
  <c r="U145" i="13"/>
  <c r="N146" i="13"/>
  <c r="O146" i="13"/>
  <c r="P146" i="13"/>
  <c r="Q146" i="13"/>
  <c r="R146" i="13"/>
  <c r="S146" i="13"/>
  <c r="T146" i="13"/>
  <c r="U146" i="13"/>
  <c r="N147" i="13"/>
  <c r="O147" i="13"/>
  <c r="P147" i="13"/>
  <c r="Q147" i="13"/>
  <c r="R147" i="13"/>
  <c r="S147" i="13"/>
  <c r="T147" i="13"/>
  <c r="U147" i="13"/>
  <c r="N148" i="13"/>
  <c r="O148" i="13"/>
  <c r="P148" i="13"/>
  <c r="Q148" i="13"/>
  <c r="R148" i="13"/>
  <c r="S148" i="13"/>
  <c r="T148" i="13"/>
  <c r="U148" i="13"/>
  <c r="N149" i="13"/>
  <c r="O149" i="13"/>
  <c r="P149" i="13"/>
  <c r="Q149" i="13"/>
  <c r="R149" i="13"/>
  <c r="S149" i="13"/>
  <c r="T149" i="13"/>
  <c r="U149" i="13"/>
  <c r="N150" i="13"/>
  <c r="O150" i="13"/>
  <c r="P150" i="13"/>
  <c r="Q150" i="13"/>
  <c r="R150" i="13"/>
  <c r="S150" i="13"/>
  <c r="T150" i="13"/>
  <c r="U150" i="13"/>
  <c r="N151" i="13"/>
  <c r="O151" i="13"/>
  <c r="P151" i="13"/>
  <c r="Q151" i="13"/>
  <c r="R151" i="13"/>
  <c r="S151" i="13"/>
  <c r="T151" i="13"/>
  <c r="U151" i="13"/>
  <c r="N152" i="13"/>
  <c r="O152" i="13"/>
  <c r="P152" i="13"/>
  <c r="Q152" i="13"/>
  <c r="R152" i="13"/>
  <c r="S152" i="13"/>
  <c r="T152" i="13"/>
  <c r="U152" i="13"/>
  <c r="N153" i="13"/>
  <c r="O153" i="13"/>
  <c r="P153" i="13"/>
  <c r="Q153" i="13"/>
  <c r="R153" i="13"/>
  <c r="S153" i="13"/>
  <c r="T153" i="13"/>
  <c r="U153" i="13"/>
  <c r="N154" i="13"/>
  <c r="O154" i="13"/>
  <c r="P154" i="13"/>
  <c r="Q154" i="13"/>
  <c r="R154" i="13"/>
  <c r="S154" i="13"/>
  <c r="T154" i="13"/>
  <c r="U154" i="13"/>
  <c r="N155" i="13"/>
  <c r="O155" i="13"/>
  <c r="P155" i="13"/>
  <c r="Q155" i="13"/>
  <c r="R155" i="13"/>
  <c r="S155" i="13"/>
  <c r="T155" i="13"/>
  <c r="U155" i="13"/>
  <c r="N156" i="13"/>
  <c r="O156" i="13"/>
  <c r="P156" i="13"/>
  <c r="Q156" i="13"/>
  <c r="R156" i="13"/>
  <c r="S156" i="13"/>
  <c r="T156" i="13"/>
  <c r="U156" i="13"/>
  <c r="N157" i="13"/>
  <c r="O157" i="13"/>
  <c r="P157" i="13"/>
  <c r="Q157" i="13"/>
  <c r="R157" i="13"/>
  <c r="S157" i="13"/>
  <c r="T157" i="13"/>
  <c r="U157" i="13"/>
  <c r="N158" i="13"/>
  <c r="O158" i="13"/>
  <c r="P158" i="13"/>
  <c r="Q158" i="13"/>
  <c r="R158" i="13"/>
  <c r="S158" i="13"/>
  <c r="T158" i="13"/>
  <c r="U158" i="13"/>
  <c r="N159" i="13"/>
  <c r="O159" i="13"/>
  <c r="P159" i="13"/>
  <c r="Q159" i="13"/>
  <c r="R159" i="13"/>
  <c r="S159" i="13"/>
  <c r="T159" i="13"/>
  <c r="U159" i="13"/>
  <c r="N160" i="13"/>
  <c r="O160" i="13"/>
  <c r="P160" i="13"/>
  <c r="Q160" i="13"/>
  <c r="R160" i="13"/>
  <c r="S160" i="13"/>
  <c r="T160" i="13"/>
  <c r="U160" i="13"/>
  <c r="N161" i="13"/>
  <c r="O161" i="13"/>
  <c r="P161" i="13"/>
  <c r="Q161" i="13"/>
  <c r="R161" i="13"/>
  <c r="S161" i="13"/>
  <c r="T161" i="13"/>
  <c r="U161" i="13"/>
  <c r="N162" i="13"/>
  <c r="O162" i="13"/>
  <c r="P162" i="13"/>
  <c r="Q162" i="13"/>
  <c r="R162" i="13"/>
  <c r="S162" i="13"/>
  <c r="T162" i="13"/>
  <c r="U162" i="13"/>
  <c r="N163" i="13"/>
  <c r="O163" i="13"/>
  <c r="P163" i="13"/>
  <c r="Q163" i="13"/>
  <c r="R163" i="13"/>
  <c r="S163" i="13"/>
  <c r="T163" i="13"/>
  <c r="U163" i="13"/>
  <c r="N164" i="13"/>
  <c r="O164" i="13"/>
  <c r="P164" i="13"/>
  <c r="Q164" i="13"/>
  <c r="R164" i="13"/>
  <c r="S164" i="13"/>
  <c r="T164" i="13"/>
  <c r="U164" i="13"/>
  <c r="N165" i="13"/>
  <c r="O165" i="13"/>
  <c r="P165" i="13"/>
  <c r="Q165" i="13"/>
  <c r="R165" i="13"/>
  <c r="S165" i="13"/>
  <c r="T165" i="13"/>
  <c r="U165" i="13"/>
  <c r="N166" i="13"/>
  <c r="O166" i="13"/>
  <c r="P166" i="13"/>
  <c r="Q166" i="13"/>
  <c r="R166" i="13"/>
  <c r="S166" i="13"/>
  <c r="T166" i="13"/>
  <c r="U166" i="13"/>
  <c r="N167" i="13"/>
  <c r="O167" i="13"/>
  <c r="P167" i="13"/>
  <c r="Q167" i="13"/>
  <c r="R167" i="13"/>
  <c r="S167" i="13"/>
  <c r="T167" i="13"/>
  <c r="U167" i="13"/>
  <c r="N168" i="13"/>
  <c r="O168" i="13"/>
  <c r="P168" i="13"/>
  <c r="Q168" i="13"/>
  <c r="R168" i="13"/>
  <c r="S168" i="13"/>
  <c r="T168" i="13"/>
  <c r="U168" i="13"/>
  <c r="N169" i="13"/>
  <c r="O169" i="13"/>
  <c r="P169" i="13"/>
  <c r="Q169" i="13"/>
  <c r="R169" i="13"/>
  <c r="S169" i="13"/>
  <c r="T169" i="13"/>
  <c r="U169" i="13"/>
  <c r="N170" i="13"/>
  <c r="O170" i="13"/>
  <c r="P170" i="13"/>
  <c r="Q170" i="13"/>
  <c r="R170" i="13"/>
  <c r="S170" i="13"/>
  <c r="T170" i="13"/>
  <c r="U170" i="13"/>
  <c r="N171" i="13"/>
  <c r="O171" i="13"/>
  <c r="P171" i="13"/>
  <c r="Q171" i="13"/>
  <c r="R171" i="13"/>
  <c r="S171" i="13"/>
  <c r="T171" i="13"/>
  <c r="U171" i="13"/>
  <c r="N172" i="13"/>
  <c r="O172" i="13"/>
  <c r="P172" i="13"/>
  <c r="Q172" i="13"/>
  <c r="R172" i="13"/>
  <c r="S172" i="13"/>
  <c r="T172" i="13"/>
  <c r="U172" i="13"/>
  <c r="N173" i="13"/>
  <c r="O173" i="13"/>
  <c r="P173" i="13"/>
  <c r="Q173" i="13"/>
  <c r="R173" i="13"/>
  <c r="S173" i="13"/>
  <c r="T173" i="13"/>
  <c r="U173" i="13"/>
  <c r="N174" i="13"/>
  <c r="O174" i="13"/>
  <c r="P174" i="13"/>
  <c r="Q174" i="13"/>
  <c r="R174" i="13"/>
  <c r="S174" i="13"/>
  <c r="T174" i="13"/>
  <c r="U174" i="13"/>
  <c r="N175" i="13"/>
  <c r="O175" i="13"/>
  <c r="P175" i="13"/>
  <c r="Q175" i="13"/>
  <c r="R175" i="13"/>
  <c r="S175" i="13"/>
  <c r="T175" i="13"/>
  <c r="U175" i="13"/>
  <c r="N176" i="13"/>
  <c r="O176" i="13"/>
  <c r="P176" i="13"/>
  <c r="Q176" i="13"/>
  <c r="R176" i="13"/>
  <c r="S176" i="13"/>
  <c r="T176" i="13"/>
  <c r="U176" i="13"/>
  <c r="N177" i="13"/>
  <c r="O177" i="13"/>
  <c r="P177" i="13"/>
  <c r="Q177" i="13"/>
  <c r="R177" i="13"/>
  <c r="S177" i="13"/>
  <c r="T177" i="13"/>
  <c r="U177" i="13"/>
  <c r="N178" i="13"/>
  <c r="O178" i="13"/>
  <c r="P178" i="13"/>
  <c r="Q178" i="13"/>
  <c r="R178" i="13"/>
  <c r="S178" i="13"/>
  <c r="T178" i="13"/>
  <c r="U178" i="13"/>
  <c r="N179" i="13"/>
  <c r="O179" i="13"/>
  <c r="P179" i="13"/>
  <c r="Q179" i="13"/>
  <c r="R179" i="13"/>
  <c r="S179" i="13"/>
  <c r="T179" i="13"/>
  <c r="U179" i="13"/>
  <c r="N180" i="13"/>
  <c r="O180" i="13"/>
  <c r="P180" i="13"/>
  <c r="Q180" i="13"/>
  <c r="R180" i="13"/>
  <c r="S180" i="13"/>
  <c r="T180" i="13"/>
  <c r="U180" i="13"/>
  <c r="N181" i="13"/>
  <c r="O181" i="13"/>
  <c r="P181" i="13"/>
  <c r="Q181" i="13"/>
  <c r="R181" i="13"/>
  <c r="S181" i="13"/>
  <c r="T181" i="13"/>
  <c r="U181" i="13"/>
  <c r="N182" i="13"/>
  <c r="O182" i="13"/>
  <c r="P182" i="13"/>
  <c r="Q182" i="13"/>
  <c r="R182" i="13"/>
  <c r="S182" i="13"/>
  <c r="T182" i="13"/>
  <c r="U182" i="13"/>
  <c r="N183" i="13"/>
  <c r="O183" i="13"/>
  <c r="P183" i="13"/>
  <c r="Q183" i="13"/>
  <c r="R183" i="13"/>
  <c r="S183" i="13"/>
  <c r="T183" i="13"/>
  <c r="U183" i="13"/>
  <c r="N184" i="13"/>
  <c r="O184" i="13"/>
  <c r="P184" i="13"/>
  <c r="Q184" i="13"/>
  <c r="R184" i="13"/>
  <c r="S184" i="13"/>
  <c r="T184" i="13"/>
  <c r="U184" i="13"/>
  <c r="N185" i="13"/>
  <c r="O185" i="13"/>
  <c r="P185" i="13"/>
  <c r="Q185" i="13"/>
  <c r="R185" i="13"/>
  <c r="S185" i="13"/>
  <c r="T185" i="13"/>
  <c r="U185" i="13"/>
  <c r="N186" i="13"/>
  <c r="O186" i="13"/>
  <c r="P186" i="13"/>
  <c r="Q186" i="13"/>
  <c r="R186" i="13"/>
  <c r="S186" i="13"/>
  <c r="T186" i="13"/>
  <c r="U186" i="13"/>
  <c r="N187" i="13"/>
  <c r="O187" i="13"/>
  <c r="P187" i="13"/>
  <c r="Q187" i="13"/>
  <c r="R187" i="13"/>
  <c r="S187" i="13"/>
  <c r="T187" i="13"/>
  <c r="U187" i="13"/>
  <c r="N188" i="13"/>
  <c r="O188" i="13"/>
  <c r="P188" i="13"/>
  <c r="Q188" i="13"/>
  <c r="R188" i="13"/>
  <c r="S188" i="13"/>
  <c r="T188" i="13"/>
  <c r="U188" i="13"/>
  <c r="N190" i="13"/>
  <c r="O190" i="13"/>
  <c r="P190" i="13"/>
  <c r="Q190" i="13"/>
  <c r="R190" i="13"/>
  <c r="S190" i="13"/>
  <c r="T190" i="13"/>
  <c r="U190" i="13"/>
  <c r="N191" i="13"/>
  <c r="O191" i="13"/>
  <c r="P191" i="13"/>
  <c r="Q191" i="13"/>
  <c r="R191" i="13"/>
  <c r="S191" i="13"/>
  <c r="T191" i="13"/>
  <c r="U191" i="13"/>
  <c r="N192" i="13"/>
  <c r="O192" i="13"/>
  <c r="P192" i="13"/>
  <c r="Q192" i="13"/>
  <c r="R192" i="13"/>
  <c r="S192" i="13"/>
  <c r="T192" i="13"/>
  <c r="U192" i="13"/>
  <c r="N193" i="13"/>
  <c r="O193" i="13"/>
  <c r="P193" i="13"/>
  <c r="Q193" i="13"/>
  <c r="R193" i="13"/>
  <c r="S193" i="13"/>
  <c r="T193" i="13"/>
  <c r="U193" i="13"/>
  <c r="N194" i="13"/>
  <c r="O194" i="13"/>
  <c r="P194" i="13"/>
  <c r="Q194" i="13"/>
  <c r="R194" i="13"/>
  <c r="S194" i="13"/>
  <c r="T194" i="13"/>
  <c r="U194" i="13"/>
  <c r="N195" i="13"/>
  <c r="O195" i="13"/>
  <c r="P195" i="13"/>
  <c r="Q195" i="13"/>
  <c r="R195" i="13"/>
  <c r="S195" i="13"/>
  <c r="T195" i="13"/>
  <c r="U195" i="13"/>
  <c r="N196" i="13"/>
  <c r="O196" i="13"/>
  <c r="P196" i="13"/>
  <c r="Q196" i="13"/>
  <c r="R196" i="13"/>
  <c r="S196" i="13"/>
  <c r="T196" i="13"/>
  <c r="U196" i="13"/>
  <c r="N197" i="13"/>
  <c r="O197" i="13"/>
  <c r="P197" i="13"/>
  <c r="Q197" i="13"/>
  <c r="R197" i="13"/>
  <c r="S197" i="13"/>
  <c r="T197" i="13"/>
  <c r="U197" i="13"/>
  <c r="N198" i="13"/>
  <c r="O198" i="13"/>
  <c r="P198" i="13"/>
  <c r="Q198" i="13"/>
  <c r="R198" i="13"/>
  <c r="S198" i="13"/>
  <c r="T198" i="13"/>
  <c r="U198" i="13"/>
  <c r="N199" i="13"/>
  <c r="O199" i="13"/>
  <c r="P199" i="13"/>
  <c r="Q199" i="13"/>
  <c r="R199" i="13"/>
  <c r="S199" i="13"/>
  <c r="T199" i="13"/>
  <c r="U199" i="13"/>
  <c r="N200" i="13"/>
  <c r="O200" i="13"/>
  <c r="P200" i="13"/>
  <c r="Q200" i="13"/>
  <c r="R200" i="13"/>
  <c r="S200" i="13"/>
  <c r="T200" i="13"/>
  <c r="U200" i="13"/>
  <c r="N201" i="13"/>
  <c r="O201" i="13"/>
  <c r="P201" i="13"/>
  <c r="Q201" i="13"/>
  <c r="R201" i="13"/>
  <c r="S201" i="13"/>
  <c r="T201" i="13"/>
  <c r="U201" i="13"/>
  <c r="N202" i="13"/>
  <c r="O202" i="13"/>
  <c r="P202" i="13"/>
  <c r="Q202" i="13"/>
  <c r="R202" i="13"/>
  <c r="S202" i="13"/>
  <c r="T202" i="13"/>
  <c r="U202" i="13"/>
  <c r="N203" i="13"/>
  <c r="O203" i="13"/>
  <c r="P203" i="13"/>
  <c r="Q203" i="13"/>
  <c r="R203" i="13"/>
  <c r="S203" i="13"/>
  <c r="T203" i="13"/>
  <c r="U203" i="13"/>
  <c r="N204" i="13"/>
  <c r="O204" i="13"/>
  <c r="P204" i="13"/>
  <c r="Q204" i="13"/>
  <c r="R204" i="13"/>
  <c r="S204" i="13"/>
  <c r="T204" i="13"/>
  <c r="U204" i="13"/>
  <c r="N205" i="13"/>
  <c r="O205" i="13"/>
  <c r="P205" i="13"/>
  <c r="Q205" i="13"/>
  <c r="R205" i="13"/>
  <c r="S205" i="13"/>
  <c r="T205" i="13"/>
  <c r="U205" i="13"/>
  <c r="N206" i="13"/>
  <c r="O206" i="13"/>
  <c r="P206" i="13"/>
  <c r="Q206" i="13"/>
  <c r="R206" i="13"/>
  <c r="S206" i="13"/>
  <c r="T206" i="13"/>
  <c r="U206" i="13"/>
  <c r="N207" i="13"/>
  <c r="O207" i="13"/>
  <c r="P207" i="13"/>
  <c r="Q207" i="13"/>
  <c r="R207" i="13"/>
  <c r="S207" i="13"/>
  <c r="T207" i="13"/>
  <c r="U207" i="13"/>
  <c r="N208" i="13"/>
  <c r="O208" i="13"/>
  <c r="P208" i="13"/>
  <c r="Q208" i="13"/>
  <c r="R208" i="13"/>
  <c r="S208" i="13"/>
  <c r="T208" i="13"/>
  <c r="U208" i="13"/>
  <c r="N209" i="13"/>
  <c r="O209" i="13"/>
  <c r="P209" i="13"/>
  <c r="Q209" i="13"/>
  <c r="R209" i="13"/>
  <c r="S209" i="13"/>
  <c r="T209" i="13"/>
  <c r="U209" i="13"/>
  <c r="N210" i="13"/>
  <c r="O210" i="13"/>
  <c r="P210" i="13"/>
  <c r="Q210" i="13"/>
  <c r="R210" i="13"/>
  <c r="S210" i="13"/>
  <c r="T210" i="13"/>
  <c r="U210" i="13"/>
  <c r="N211" i="13"/>
  <c r="O211" i="13"/>
  <c r="P211" i="13"/>
  <c r="Q211" i="13"/>
  <c r="R211" i="13"/>
  <c r="S211" i="13"/>
  <c r="T211" i="13"/>
  <c r="U211" i="13"/>
  <c r="N212" i="13"/>
  <c r="O212" i="13"/>
  <c r="P212" i="13"/>
  <c r="Q212" i="13"/>
  <c r="R212" i="13"/>
  <c r="S212" i="13"/>
  <c r="T212" i="13"/>
  <c r="U212" i="13"/>
  <c r="N213" i="13"/>
  <c r="O213" i="13"/>
  <c r="P213" i="13"/>
  <c r="Q213" i="13"/>
  <c r="R213" i="13"/>
  <c r="S213" i="13"/>
  <c r="T213" i="13"/>
  <c r="U213" i="13"/>
  <c r="N214" i="13"/>
  <c r="O214" i="13"/>
  <c r="P214" i="13"/>
  <c r="Q214" i="13"/>
  <c r="R214" i="13"/>
  <c r="S214" i="13"/>
  <c r="T214" i="13"/>
  <c r="U214" i="13"/>
  <c r="N215" i="13"/>
  <c r="O215" i="13"/>
  <c r="P215" i="13"/>
  <c r="Q215" i="13"/>
  <c r="R215" i="13"/>
  <c r="S215" i="13"/>
  <c r="T215" i="13"/>
  <c r="U215" i="13"/>
  <c r="N216" i="13"/>
  <c r="O216" i="13"/>
  <c r="P216" i="13"/>
  <c r="Q216" i="13"/>
  <c r="R216" i="13"/>
  <c r="S216" i="13"/>
  <c r="T216" i="13"/>
  <c r="U216" i="13"/>
  <c r="N217" i="13"/>
  <c r="O217" i="13"/>
  <c r="P217" i="13"/>
  <c r="Q217" i="13"/>
  <c r="R217" i="13"/>
  <c r="S217" i="13"/>
  <c r="T217" i="13"/>
  <c r="U217" i="13"/>
  <c r="N218" i="13"/>
  <c r="O218" i="13"/>
  <c r="P218" i="13"/>
  <c r="Q218" i="13"/>
  <c r="R218" i="13"/>
  <c r="S218" i="13"/>
  <c r="T218" i="13"/>
  <c r="U218" i="13"/>
  <c r="N219" i="13"/>
  <c r="O219" i="13"/>
  <c r="P219" i="13"/>
  <c r="Q219" i="13"/>
  <c r="R219" i="13"/>
  <c r="S219" i="13"/>
  <c r="T219" i="13"/>
  <c r="U219" i="13"/>
  <c r="N220" i="13"/>
  <c r="O220" i="13"/>
  <c r="P220" i="13"/>
  <c r="Q220" i="13"/>
  <c r="R220" i="13"/>
  <c r="S220" i="13"/>
  <c r="T220" i="13"/>
  <c r="U220" i="13"/>
  <c r="N221" i="13"/>
  <c r="O221" i="13"/>
  <c r="P221" i="13"/>
  <c r="Q221" i="13"/>
  <c r="R221" i="13"/>
  <c r="S221" i="13"/>
  <c r="T221" i="13"/>
  <c r="U221" i="13"/>
  <c r="N222" i="13"/>
  <c r="O222" i="13"/>
  <c r="P222" i="13"/>
  <c r="Q222" i="13"/>
  <c r="R222" i="13"/>
  <c r="S222" i="13"/>
  <c r="T222" i="13"/>
  <c r="U222" i="13"/>
  <c r="N223" i="13"/>
  <c r="O223" i="13"/>
  <c r="P223" i="13"/>
  <c r="Q223" i="13"/>
  <c r="R223" i="13"/>
  <c r="S223" i="13"/>
  <c r="T223" i="13"/>
  <c r="U223" i="13"/>
  <c r="N224" i="13"/>
  <c r="O224" i="13"/>
  <c r="P224" i="13"/>
  <c r="Q224" i="13"/>
  <c r="R224" i="13"/>
  <c r="S224" i="13"/>
  <c r="T224" i="13"/>
  <c r="U224" i="13"/>
  <c r="N225" i="13"/>
  <c r="O225" i="13"/>
  <c r="P225" i="13"/>
  <c r="Q225" i="13"/>
  <c r="R225" i="13"/>
  <c r="S225" i="13"/>
  <c r="T225" i="13"/>
  <c r="U225" i="13"/>
  <c r="N226" i="13"/>
  <c r="O226" i="13"/>
  <c r="P226" i="13"/>
  <c r="Q226" i="13"/>
  <c r="R226" i="13"/>
  <c r="S226" i="13"/>
  <c r="T226" i="13"/>
  <c r="U226" i="13"/>
  <c r="N227" i="13"/>
  <c r="O227" i="13"/>
  <c r="P227" i="13"/>
  <c r="Q227" i="13"/>
  <c r="R227" i="13"/>
  <c r="S227" i="13"/>
  <c r="T227" i="13"/>
  <c r="U227" i="13"/>
  <c r="N228" i="13"/>
  <c r="O228" i="13"/>
  <c r="P228" i="13"/>
  <c r="Q228" i="13"/>
  <c r="R228" i="13"/>
  <c r="S228" i="13"/>
  <c r="T228" i="13"/>
  <c r="U228" i="13"/>
  <c r="N229" i="13"/>
  <c r="O229" i="13"/>
  <c r="P229" i="13"/>
  <c r="Q229" i="13"/>
  <c r="R229" i="13"/>
  <c r="S229" i="13"/>
  <c r="T229" i="13"/>
  <c r="U229" i="13"/>
  <c r="N230" i="13"/>
  <c r="O230" i="13"/>
  <c r="P230" i="13"/>
  <c r="Q230" i="13"/>
  <c r="R230" i="13"/>
  <c r="S230" i="13"/>
  <c r="T230" i="13"/>
  <c r="U230" i="13"/>
  <c r="N231" i="13"/>
  <c r="O231" i="13"/>
  <c r="P231" i="13"/>
  <c r="Q231" i="13"/>
  <c r="R231" i="13"/>
  <c r="S231" i="13"/>
  <c r="T231" i="13"/>
  <c r="U231" i="13"/>
  <c r="N232" i="13"/>
  <c r="O232" i="13"/>
  <c r="P232" i="13"/>
  <c r="Q232" i="13"/>
  <c r="R232" i="13"/>
  <c r="S232" i="13"/>
  <c r="T232" i="13"/>
  <c r="U232" i="13"/>
  <c r="N233" i="13"/>
  <c r="O233" i="13"/>
  <c r="P233" i="13"/>
  <c r="Q233" i="13"/>
  <c r="R233" i="13"/>
  <c r="S233" i="13"/>
  <c r="T233" i="13"/>
  <c r="U233" i="13"/>
  <c r="N234" i="13"/>
  <c r="O234" i="13"/>
  <c r="P234" i="13"/>
  <c r="Q234" i="13"/>
  <c r="R234" i="13"/>
  <c r="S234" i="13"/>
  <c r="T234" i="13"/>
  <c r="U234" i="13"/>
  <c r="N235" i="13"/>
  <c r="O235" i="13"/>
  <c r="P235" i="13"/>
  <c r="Q235" i="13"/>
  <c r="R235" i="13"/>
  <c r="S235" i="13"/>
  <c r="T235" i="13"/>
  <c r="U235" i="13"/>
  <c r="N236" i="13"/>
  <c r="O236" i="13"/>
  <c r="P236" i="13"/>
  <c r="Q236" i="13"/>
  <c r="R236" i="13"/>
  <c r="S236" i="13"/>
  <c r="T236" i="13"/>
  <c r="U236" i="13"/>
  <c r="N237" i="13"/>
  <c r="O237" i="13"/>
  <c r="P237" i="13"/>
  <c r="Q237" i="13"/>
  <c r="R237" i="13"/>
  <c r="S237" i="13"/>
  <c r="T237" i="13"/>
  <c r="U237" i="13"/>
  <c r="N238" i="13"/>
  <c r="O238" i="13"/>
  <c r="P238" i="13"/>
  <c r="Q238" i="13"/>
  <c r="R238" i="13"/>
  <c r="S238" i="13"/>
  <c r="T238" i="13"/>
  <c r="U238" i="13"/>
  <c r="N239" i="13"/>
  <c r="O239" i="13"/>
  <c r="P239" i="13"/>
  <c r="Q239" i="13"/>
  <c r="R239" i="13"/>
  <c r="S239" i="13"/>
  <c r="T239" i="13"/>
  <c r="U239" i="13"/>
  <c r="N240" i="13"/>
  <c r="O240" i="13"/>
  <c r="P240" i="13"/>
  <c r="Q240" i="13"/>
  <c r="R240" i="13"/>
  <c r="S240" i="13"/>
  <c r="T240" i="13"/>
  <c r="U240" i="13"/>
  <c r="N241" i="13"/>
  <c r="O241" i="13"/>
  <c r="P241" i="13"/>
  <c r="Q241" i="13"/>
  <c r="R241" i="13"/>
  <c r="S241" i="13"/>
  <c r="T241" i="13"/>
  <c r="U241" i="13"/>
  <c r="N242" i="13"/>
  <c r="O242" i="13"/>
  <c r="P242" i="13"/>
  <c r="Q242" i="13"/>
  <c r="R242" i="13"/>
  <c r="S242" i="13"/>
  <c r="T242" i="13"/>
  <c r="U242" i="13"/>
  <c r="N243" i="13"/>
  <c r="O243" i="13"/>
  <c r="P243" i="13"/>
  <c r="Q243" i="13"/>
  <c r="R243" i="13"/>
  <c r="S243" i="13"/>
  <c r="T243" i="13"/>
  <c r="U243" i="13"/>
  <c r="N244" i="13"/>
  <c r="O244" i="13"/>
  <c r="P244" i="13"/>
  <c r="Q244" i="13"/>
  <c r="R244" i="13"/>
  <c r="S244" i="13"/>
  <c r="T244" i="13"/>
  <c r="U244" i="13"/>
  <c r="N245" i="13"/>
  <c r="O245" i="13"/>
  <c r="P245" i="13"/>
  <c r="Q245" i="13"/>
  <c r="R245" i="13"/>
  <c r="S245" i="13"/>
  <c r="T245" i="13"/>
  <c r="U245" i="13"/>
  <c r="N246" i="13"/>
  <c r="O246" i="13"/>
  <c r="P246" i="13"/>
  <c r="Q246" i="13"/>
  <c r="R246" i="13"/>
  <c r="S246" i="13"/>
  <c r="T246" i="13"/>
  <c r="U246" i="13"/>
  <c r="N247" i="13"/>
  <c r="O247" i="13"/>
  <c r="P247" i="13"/>
  <c r="Q247" i="13"/>
  <c r="R247" i="13"/>
  <c r="S247" i="13"/>
  <c r="T247" i="13"/>
  <c r="U247" i="13"/>
  <c r="N248" i="13"/>
  <c r="O248" i="13"/>
  <c r="P248" i="13"/>
  <c r="Q248" i="13"/>
  <c r="R248" i="13"/>
  <c r="S248" i="13"/>
  <c r="T248" i="13"/>
  <c r="U248" i="13"/>
  <c r="N249" i="13"/>
  <c r="O249" i="13"/>
  <c r="P249" i="13"/>
  <c r="Q249" i="13"/>
  <c r="R249" i="13"/>
  <c r="S249" i="13"/>
  <c r="T249" i="13"/>
  <c r="U249" i="13"/>
  <c r="N250" i="13"/>
  <c r="O250" i="13"/>
  <c r="P250" i="13"/>
  <c r="Q250" i="13"/>
  <c r="R250" i="13"/>
  <c r="S250" i="13"/>
  <c r="T250" i="13"/>
  <c r="U250" i="13"/>
  <c r="N251" i="13"/>
  <c r="O251" i="13"/>
  <c r="P251" i="13"/>
  <c r="Q251" i="13"/>
  <c r="R251" i="13"/>
  <c r="S251" i="13"/>
  <c r="T251" i="13"/>
  <c r="U251" i="13"/>
  <c r="N252" i="13"/>
  <c r="O252" i="13"/>
  <c r="P252" i="13"/>
  <c r="Q252" i="13"/>
  <c r="R252" i="13"/>
  <c r="S252" i="13"/>
  <c r="T252" i="13"/>
  <c r="U252" i="13"/>
  <c r="N253" i="13"/>
  <c r="O253" i="13"/>
  <c r="P253" i="13"/>
  <c r="Q253" i="13"/>
  <c r="R253" i="13"/>
  <c r="S253" i="13"/>
  <c r="T253" i="13"/>
  <c r="U253" i="13"/>
  <c r="N254" i="13"/>
  <c r="O254" i="13"/>
  <c r="P254" i="13"/>
  <c r="Q254" i="13"/>
  <c r="R254" i="13"/>
  <c r="S254" i="13"/>
  <c r="T254" i="13"/>
  <c r="U254" i="13"/>
  <c r="N255" i="13"/>
  <c r="O255" i="13"/>
  <c r="P255" i="13"/>
  <c r="Q255" i="13"/>
  <c r="R255" i="13"/>
  <c r="S255" i="13"/>
  <c r="T255" i="13"/>
  <c r="U255" i="13"/>
  <c r="N256" i="13"/>
  <c r="O256" i="13"/>
  <c r="P256" i="13"/>
  <c r="Q256" i="13"/>
  <c r="R256" i="13"/>
  <c r="S256" i="13"/>
  <c r="T256" i="13"/>
  <c r="U256" i="13"/>
  <c r="N257" i="13"/>
  <c r="O257" i="13"/>
  <c r="P257" i="13"/>
  <c r="Q257" i="13"/>
  <c r="R257" i="13"/>
  <c r="S257" i="13"/>
  <c r="T257" i="13"/>
  <c r="U257" i="13"/>
  <c r="N258" i="13"/>
  <c r="O258" i="13"/>
  <c r="P258" i="13"/>
  <c r="Q258" i="13"/>
  <c r="R258" i="13"/>
  <c r="S258" i="13"/>
  <c r="T258" i="13"/>
  <c r="U258" i="13"/>
  <c r="N259" i="13"/>
  <c r="O259" i="13"/>
  <c r="P259" i="13"/>
  <c r="Q259" i="13"/>
  <c r="R259" i="13"/>
  <c r="S259" i="13"/>
  <c r="T259" i="13"/>
  <c r="U259" i="13"/>
  <c r="N260" i="13"/>
  <c r="O260" i="13"/>
  <c r="P260" i="13"/>
  <c r="Q260" i="13"/>
  <c r="R260" i="13"/>
  <c r="S260" i="13"/>
  <c r="T260" i="13"/>
  <c r="U260" i="13"/>
  <c r="N261" i="13"/>
  <c r="O261" i="13"/>
  <c r="P261" i="13"/>
  <c r="Q261" i="13"/>
  <c r="R261" i="13"/>
  <c r="S261" i="13"/>
  <c r="T261" i="13"/>
  <c r="U261" i="13"/>
  <c r="N262" i="13"/>
  <c r="O262" i="13"/>
  <c r="P262" i="13"/>
  <c r="Q262" i="13"/>
  <c r="R262" i="13"/>
  <c r="S262" i="13"/>
  <c r="T262" i="13"/>
  <c r="U262" i="13"/>
  <c r="N263" i="13"/>
  <c r="O263" i="13"/>
  <c r="P263" i="13"/>
  <c r="Q263" i="13"/>
  <c r="R263" i="13"/>
  <c r="S263" i="13"/>
  <c r="T263" i="13"/>
  <c r="U263" i="13"/>
  <c r="N264" i="13"/>
  <c r="O264" i="13"/>
  <c r="P264" i="13"/>
  <c r="Q264" i="13"/>
  <c r="R264" i="13"/>
  <c r="S264" i="13"/>
  <c r="T264" i="13"/>
  <c r="U264" i="13"/>
  <c r="N265" i="13"/>
  <c r="O265" i="13"/>
  <c r="P265" i="13"/>
  <c r="Q265" i="13"/>
  <c r="R265" i="13"/>
  <c r="S265" i="13"/>
  <c r="T265" i="13"/>
  <c r="U265" i="13"/>
  <c r="N266" i="13"/>
  <c r="O266" i="13"/>
  <c r="P266" i="13"/>
  <c r="Q266" i="13"/>
  <c r="R266" i="13"/>
  <c r="S266" i="13"/>
  <c r="T266" i="13"/>
  <c r="U266" i="13"/>
  <c r="N267" i="13"/>
  <c r="O267" i="13"/>
  <c r="P267" i="13"/>
  <c r="Q267" i="13"/>
  <c r="R267" i="13"/>
  <c r="S267" i="13"/>
  <c r="T267" i="13"/>
  <c r="U267" i="13"/>
  <c r="N268" i="13"/>
  <c r="O268" i="13"/>
  <c r="P268" i="13"/>
  <c r="Q268" i="13"/>
  <c r="R268" i="13"/>
  <c r="S268" i="13"/>
  <c r="T268" i="13"/>
  <c r="U268" i="13"/>
  <c r="N269" i="13"/>
  <c r="O269" i="13"/>
  <c r="P269" i="13"/>
  <c r="Q269" i="13"/>
  <c r="R269" i="13"/>
  <c r="S269" i="13"/>
  <c r="T269" i="13"/>
  <c r="U269" i="13"/>
  <c r="N270" i="13"/>
  <c r="O270" i="13"/>
  <c r="P270" i="13"/>
  <c r="Q270" i="13"/>
  <c r="R270" i="13"/>
  <c r="S270" i="13"/>
  <c r="T270" i="13"/>
  <c r="U270" i="13"/>
  <c r="N271" i="13"/>
  <c r="O271" i="13"/>
  <c r="P271" i="13"/>
  <c r="Q271" i="13"/>
  <c r="R271" i="13"/>
  <c r="S271" i="13"/>
  <c r="T271" i="13"/>
  <c r="U271" i="13"/>
  <c r="N272" i="13"/>
  <c r="O272" i="13"/>
  <c r="P272" i="13"/>
  <c r="Q272" i="13"/>
  <c r="R272" i="13"/>
  <c r="S272" i="13"/>
  <c r="T272" i="13"/>
  <c r="U272" i="13"/>
  <c r="N273" i="13"/>
  <c r="O273" i="13"/>
  <c r="P273" i="13"/>
  <c r="Q273" i="13"/>
  <c r="R273" i="13"/>
  <c r="S273" i="13"/>
  <c r="T273" i="13"/>
  <c r="U273" i="13"/>
  <c r="N274" i="13"/>
  <c r="O274" i="13"/>
  <c r="P274" i="13"/>
  <c r="Q274" i="13"/>
  <c r="R274" i="13"/>
  <c r="S274" i="13"/>
  <c r="T274" i="13"/>
  <c r="U274" i="13"/>
  <c r="N275" i="13"/>
  <c r="O275" i="13"/>
  <c r="P275" i="13"/>
  <c r="Q275" i="13"/>
  <c r="R275" i="13"/>
  <c r="S275" i="13"/>
  <c r="T275" i="13"/>
  <c r="U275" i="13"/>
  <c r="N276" i="13"/>
  <c r="O276" i="13"/>
  <c r="P276" i="13"/>
  <c r="Q276" i="13"/>
  <c r="R276" i="13"/>
  <c r="S276" i="13"/>
  <c r="T276" i="13"/>
  <c r="U276" i="13"/>
  <c r="N277" i="13"/>
  <c r="O277" i="13"/>
  <c r="P277" i="13"/>
  <c r="Q277" i="13"/>
  <c r="R277" i="13"/>
  <c r="S277" i="13"/>
  <c r="T277" i="13"/>
  <c r="U277" i="13"/>
  <c r="N278" i="13"/>
  <c r="O278" i="13"/>
  <c r="P278" i="13"/>
  <c r="Q278" i="13"/>
  <c r="R278" i="13"/>
  <c r="S278" i="13"/>
  <c r="T278" i="13"/>
  <c r="U278" i="13"/>
  <c r="N279" i="13"/>
  <c r="O279" i="13"/>
  <c r="P279" i="13"/>
  <c r="Q279" i="13"/>
  <c r="R279" i="13"/>
  <c r="S279" i="13"/>
  <c r="T279" i="13"/>
  <c r="U279" i="13"/>
  <c r="N280" i="13"/>
  <c r="O280" i="13"/>
  <c r="P280" i="13"/>
  <c r="Q280" i="13"/>
  <c r="R280" i="13"/>
  <c r="S280" i="13"/>
  <c r="T280" i="13"/>
  <c r="U280" i="13"/>
  <c r="N281" i="13"/>
  <c r="O281" i="13"/>
  <c r="P281" i="13"/>
  <c r="Q281" i="13"/>
  <c r="R281" i="13"/>
  <c r="S281" i="13"/>
  <c r="T281" i="13"/>
  <c r="U281" i="13"/>
  <c r="N282" i="13"/>
  <c r="O282" i="13"/>
  <c r="P282" i="13"/>
  <c r="Q282" i="13"/>
  <c r="R282" i="13"/>
  <c r="S282" i="13"/>
  <c r="T282" i="13"/>
  <c r="U282" i="13"/>
  <c r="N283" i="13"/>
  <c r="O283" i="13"/>
  <c r="P283" i="13"/>
  <c r="Q283" i="13"/>
  <c r="R283" i="13"/>
  <c r="S283" i="13"/>
  <c r="T283" i="13"/>
  <c r="U283" i="13"/>
  <c r="N284" i="13"/>
  <c r="O284" i="13"/>
  <c r="P284" i="13"/>
  <c r="Q284" i="13"/>
  <c r="R284" i="13"/>
  <c r="S284" i="13"/>
  <c r="T284" i="13"/>
  <c r="U284" i="13"/>
  <c r="N285" i="13"/>
  <c r="O285" i="13"/>
  <c r="P285" i="13"/>
  <c r="Q285" i="13"/>
  <c r="R285" i="13"/>
  <c r="S285" i="13"/>
  <c r="T285" i="13"/>
  <c r="U285" i="13"/>
  <c r="N286" i="13"/>
  <c r="O286" i="13"/>
  <c r="P286" i="13"/>
  <c r="Q286" i="13"/>
  <c r="R286" i="13"/>
  <c r="S286" i="13"/>
  <c r="T286" i="13"/>
  <c r="U286" i="13"/>
  <c r="N287" i="13"/>
  <c r="O287" i="13"/>
  <c r="P287" i="13"/>
  <c r="Q287" i="13"/>
  <c r="R287" i="13"/>
  <c r="S287" i="13"/>
  <c r="T287" i="13"/>
  <c r="U287" i="13"/>
  <c r="N288" i="13"/>
  <c r="O288" i="13"/>
  <c r="P288" i="13"/>
  <c r="Q288" i="13"/>
  <c r="R288" i="13"/>
  <c r="S288" i="13"/>
  <c r="T288" i="13"/>
  <c r="U288" i="13"/>
  <c r="N289" i="13"/>
  <c r="O289" i="13"/>
  <c r="P289" i="13"/>
  <c r="Q289" i="13"/>
  <c r="R289" i="13"/>
  <c r="S289" i="13"/>
  <c r="T289" i="13"/>
  <c r="U289" i="13"/>
  <c r="N290" i="13"/>
  <c r="O290" i="13"/>
  <c r="P290" i="13"/>
  <c r="Q290" i="13"/>
  <c r="R290" i="13"/>
  <c r="S290" i="13"/>
  <c r="T290" i="13"/>
  <c r="U290" i="13"/>
  <c r="N291" i="13"/>
  <c r="O291" i="13"/>
  <c r="P291" i="13"/>
  <c r="Q291" i="13"/>
  <c r="R291" i="13"/>
  <c r="S291" i="13"/>
  <c r="T291" i="13"/>
  <c r="U291" i="13"/>
  <c r="N292" i="13"/>
  <c r="O292" i="13"/>
  <c r="P292" i="13"/>
  <c r="Q292" i="13"/>
  <c r="R292" i="13"/>
  <c r="S292" i="13"/>
  <c r="T292" i="13"/>
  <c r="U292" i="13"/>
  <c r="N293" i="13"/>
  <c r="O293" i="13"/>
  <c r="P293" i="13"/>
  <c r="Q293" i="13"/>
  <c r="R293" i="13"/>
  <c r="S293" i="13"/>
  <c r="T293" i="13"/>
  <c r="U293" i="13"/>
  <c r="N294" i="13"/>
  <c r="O294" i="13"/>
  <c r="P294" i="13"/>
  <c r="Q294" i="13"/>
  <c r="R294" i="13"/>
  <c r="S294" i="13"/>
  <c r="T294" i="13"/>
  <c r="U294" i="13"/>
  <c r="N295" i="13"/>
  <c r="O295" i="13"/>
  <c r="P295" i="13"/>
  <c r="Q295" i="13"/>
  <c r="R295" i="13"/>
  <c r="S295" i="13"/>
  <c r="T295" i="13"/>
  <c r="U295" i="13"/>
  <c r="N296" i="13"/>
  <c r="O296" i="13"/>
  <c r="P296" i="13"/>
  <c r="Q296" i="13"/>
  <c r="R296" i="13"/>
  <c r="S296" i="13"/>
  <c r="T296" i="13"/>
  <c r="U296" i="13"/>
  <c r="N297" i="13"/>
  <c r="O297" i="13"/>
  <c r="P297" i="13"/>
  <c r="Q297" i="13"/>
  <c r="R297" i="13"/>
  <c r="S297" i="13"/>
  <c r="T297" i="13"/>
  <c r="U297" i="13"/>
  <c r="N298" i="13"/>
  <c r="O298" i="13"/>
  <c r="P298" i="13"/>
  <c r="Q298" i="13"/>
  <c r="R298" i="13"/>
  <c r="S298" i="13"/>
  <c r="T298" i="13"/>
  <c r="U298" i="13"/>
  <c r="N299" i="13"/>
  <c r="O299" i="13"/>
  <c r="P299" i="13"/>
  <c r="Q299" i="13"/>
  <c r="R299" i="13"/>
  <c r="S299" i="13"/>
  <c r="T299" i="13"/>
  <c r="U299" i="13"/>
  <c r="N300" i="13"/>
  <c r="O300" i="13"/>
  <c r="P300" i="13"/>
  <c r="Q300" i="13"/>
  <c r="R300" i="13"/>
  <c r="S300" i="13"/>
  <c r="T300" i="13"/>
  <c r="U300" i="13"/>
  <c r="N301" i="13"/>
  <c r="O301" i="13"/>
  <c r="P301" i="13"/>
  <c r="Q301" i="13"/>
  <c r="R301" i="13"/>
  <c r="S301" i="13"/>
  <c r="T301" i="13"/>
  <c r="U301" i="13"/>
  <c r="N302" i="13"/>
  <c r="O302" i="13"/>
  <c r="P302" i="13"/>
  <c r="Q302" i="13"/>
  <c r="R302" i="13"/>
  <c r="S302" i="13"/>
  <c r="T302" i="13"/>
  <c r="U302" i="13"/>
  <c r="N303" i="13"/>
  <c r="O303" i="13"/>
  <c r="P303" i="13"/>
  <c r="Q303" i="13"/>
  <c r="R303" i="13"/>
  <c r="S303" i="13"/>
  <c r="T303" i="13"/>
  <c r="U303" i="13"/>
  <c r="N304" i="13"/>
  <c r="O304" i="13"/>
  <c r="P304" i="13"/>
  <c r="Q304" i="13"/>
  <c r="R304" i="13"/>
  <c r="S304" i="13"/>
  <c r="T304" i="13"/>
  <c r="U304" i="13"/>
  <c r="N305" i="13"/>
  <c r="O305" i="13"/>
  <c r="P305" i="13"/>
  <c r="Q305" i="13"/>
  <c r="R305" i="13"/>
  <c r="S305" i="13"/>
  <c r="T305" i="13"/>
  <c r="U305" i="13"/>
  <c r="N306" i="13"/>
  <c r="O306" i="13"/>
  <c r="P306" i="13"/>
  <c r="Q306" i="13"/>
  <c r="R306" i="13"/>
  <c r="S306" i="13"/>
  <c r="T306" i="13"/>
  <c r="U306" i="13"/>
  <c r="N307" i="13"/>
  <c r="O307" i="13"/>
  <c r="P307" i="13"/>
  <c r="Q307" i="13"/>
  <c r="R307" i="13"/>
  <c r="S307" i="13"/>
  <c r="T307" i="13"/>
  <c r="U307" i="13"/>
  <c r="N308" i="13"/>
  <c r="O308" i="13"/>
  <c r="P308" i="13"/>
  <c r="Q308" i="13"/>
  <c r="R308" i="13"/>
  <c r="S308" i="13"/>
  <c r="T308" i="13"/>
  <c r="U308" i="13"/>
  <c r="N309" i="13"/>
  <c r="O309" i="13"/>
  <c r="P309" i="13"/>
  <c r="Q309" i="13"/>
  <c r="R309" i="13"/>
  <c r="S309" i="13"/>
  <c r="T309" i="13"/>
  <c r="U309" i="13"/>
  <c r="N310" i="13"/>
  <c r="O310" i="13"/>
  <c r="P310" i="13"/>
  <c r="Q310" i="13"/>
  <c r="R310" i="13"/>
  <c r="S310" i="13"/>
  <c r="T310" i="13"/>
  <c r="U310" i="13"/>
  <c r="N311" i="13"/>
  <c r="O311" i="13"/>
  <c r="P311" i="13"/>
  <c r="Q311" i="13"/>
  <c r="R311" i="13"/>
  <c r="S311" i="13"/>
  <c r="T311" i="13"/>
  <c r="U311" i="13"/>
  <c r="U3" i="13"/>
  <c r="T3" i="13"/>
  <c r="S3" i="13"/>
  <c r="R3" i="13"/>
  <c r="Q3" i="13"/>
  <c r="P3" i="13"/>
  <c r="O3" i="13"/>
  <c r="N3" i="13"/>
  <c r="D323" i="12" l="1"/>
  <c r="D322" i="12"/>
  <c r="C323" i="12"/>
  <c r="C322" i="12"/>
  <c r="G322" i="12" l="1"/>
  <c r="I322" i="12"/>
  <c r="K322" i="12"/>
  <c r="M322" i="12"/>
  <c r="O322" i="12"/>
  <c r="Q322" i="12"/>
  <c r="S322" i="12"/>
  <c r="G323" i="12"/>
  <c r="I323" i="12"/>
  <c r="K323" i="12"/>
  <c r="M323" i="12"/>
  <c r="O323" i="12"/>
  <c r="Q323" i="12"/>
  <c r="S323" i="12"/>
  <c r="E323" i="12"/>
  <c r="E322" i="12"/>
  <c r="J89" i="12" l="1"/>
  <c r="J5" i="12"/>
  <c r="J9" i="12"/>
  <c r="J13" i="12"/>
  <c r="J18" i="12"/>
  <c r="J22" i="12"/>
  <c r="J26" i="12"/>
  <c r="J33" i="12"/>
  <c r="J37" i="12"/>
  <c r="J41" i="12"/>
  <c r="J46" i="12"/>
  <c r="J50" i="12"/>
  <c r="J54" i="12"/>
  <c r="J58" i="12"/>
  <c r="J62" i="12"/>
  <c r="J67" i="12"/>
  <c r="J71" i="12"/>
  <c r="J75" i="12"/>
  <c r="J80" i="12"/>
  <c r="J84" i="12"/>
  <c r="J91" i="12"/>
  <c r="J95" i="12"/>
  <c r="J99" i="12"/>
  <c r="J105" i="12"/>
  <c r="J110" i="12"/>
  <c r="J114" i="12"/>
  <c r="J119" i="12"/>
  <c r="J126" i="12"/>
  <c r="J130" i="12"/>
  <c r="J134" i="12"/>
  <c r="J139" i="12"/>
  <c r="J144" i="12"/>
  <c r="J149" i="12"/>
  <c r="J154" i="12"/>
  <c r="J158" i="12"/>
  <c r="J162" i="12"/>
  <c r="J167" i="12"/>
  <c r="J172" i="12"/>
  <c r="J177" i="12"/>
  <c r="J182" i="12"/>
  <c r="J187" i="12"/>
  <c r="J191" i="12"/>
  <c r="J195" i="12"/>
  <c r="J200" i="12"/>
  <c r="J204" i="12"/>
  <c r="J209" i="12"/>
  <c r="J213" i="12"/>
  <c r="J217" i="12"/>
  <c r="J221" i="12"/>
  <c r="J226" i="12"/>
  <c r="J232" i="12"/>
  <c r="J236" i="12"/>
  <c r="J243" i="12"/>
  <c r="J247" i="12"/>
  <c r="J254" i="12"/>
  <c r="J261" i="12"/>
  <c r="J266" i="12"/>
  <c r="J274" i="12"/>
  <c r="J279" i="12"/>
  <c r="J284" i="12"/>
  <c r="J290" i="12"/>
  <c r="J294" i="12"/>
  <c r="J298" i="12"/>
  <c r="J303" i="12"/>
  <c r="J307" i="12"/>
  <c r="J311" i="12"/>
  <c r="J316" i="12"/>
  <c r="J4" i="12"/>
  <c r="J10" i="12"/>
  <c r="J16" i="12"/>
  <c r="J21" i="12"/>
  <c r="J27" i="12"/>
  <c r="J35" i="12"/>
  <c r="J40" i="12"/>
  <c r="J47" i="12"/>
  <c r="J52" i="12"/>
  <c r="J57" i="12"/>
  <c r="J63" i="12"/>
  <c r="J69" i="12"/>
  <c r="J74" i="12"/>
  <c r="J81" i="12"/>
  <c r="J86" i="12"/>
  <c r="J94" i="12"/>
  <c r="J101" i="12"/>
  <c r="J107" i="12"/>
  <c r="J113" i="12"/>
  <c r="J120" i="12"/>
  <c r="J128" i="12"/>
  <c r="J133" i="12"/>
  <c r="J141" i="12"/>
  <c r="J146" i="12"/>
  <c r="J153" i="12"/>
  <c r="J159" i="12"/>
  <c r="J165" i="12"/>
  <c r="J171" i="12"/>
  <c r="J178" i="12"/>
  <c r="J184" i="12"/>
  <c r="J190" i="12"/>
  <c r="J197" i="12"/>
  <c r="J202" i="12"/>
  <c r="J208" i="12"/>
  <c r="J214" i="12"/>
  <c r="J219" i="12"/>
  <c r="J225" i="12"/>
  <c r="J233" i="12"/>
  <c r="J241" i="12"/>
  <c r="J246" i="12"/>
  <c r="J257" i="12"/>
  <c r="J263" i="12"/>
  <c r="J271" i="12"/>
  <c r="J280" i="12"/>
  <c r="J288" i="12"/>
  <c r="J293" i="12"/>
  <c r="J299" i="12"/>
  <c r="J305" i="12"/>
  <c r="J310" i="12"/>
  <c r="J317" i="12"/>
  <c r="J6" i="12"/>
  <c r="J11" i="12"/>
  <c r="J17" i="12"/>
  <c r="J23" i="12"/>
  <c r="J29" i="12"/>
  <c r="J36" i="12"/>
  <c r="J43" i="12"/>
  <c r="J48" i="12"/>
  <c r="J53" i="12"/>
  <c r="J59" i="12"/>
  <c r="J64" i="12"/>
  <c r="J70" i="12"/>
  <c r="J76" i="12"/>
  <c r="J82" i="12"/>
  <c r="J90" i="12"/>
  <c r="J96" i="12"/>
  <c r="J102" i="12"/>
  <c r="J109" i="12"/>
  <c r="J115" i="12"/>
  <c r="J123" i="12"/>
  <c r="J129" i="12"/>
  <c r="J135" i="12"/>
  <c r="J142" i="12"/>
  <c r="J148" i="12"/>
  <c r="J155" i="12"/>
  <c r="J160" i="12"/>
  <c r="J166" i="12"/>
  <c r="J173" i="12"/>
  <c r="J179" i="12"/>
  <c r="J185" i="12"/>
  <c r="J192" i="12"/>
  <c r="J198" i="12"/>
  <c r="J203" i="12"/>
  <c r="J210" i="12"/>
  <c r="J215" i="12"/>
  <c r="J220" i="12"/>
  <c r="J229" i="12"/>
  <c r="J234" i="12"/>
  <c r="J242" i="12"/>
  <c r="J248" i="12"/>
  <c r="J258" i="12"/>
  <c r="J265" i="12"/>
  <c r="J275" i="12"/>
  <c r="J281" i="12"/>
  <c r="J289" i="12"/>
  <c r="J295" i="12"/>
  <c r="J300" i="12"/>
  <c r="J306" i="12"/>
  <c r="J313" i="12"/>
  <c r="J319" i="12"/>
  <c r="J122" i="12"/>
  <c r="J12" i="12"/>
  <c r="J24" i="12"/>
  <c r="J38" i="12"/>
  <c r="J49" i="12"/>
  <c r="J60" i="12"/>
  <c r="J72" i="12"/>
  <c r="J83" i="12"/>
  <c r="J97" i="12"/>
  <c r="J111" i="12"/>
  <c r="J125" i="12"/>
  <c r="J136" i="12"/>
  <c r="J150" i="12"/>
  <c r="J161" i="12"/>
  <c r="J174" i="12"/>
  <c r="J188" i="12"/>
  <c r="J199" i="12"/>
  <c r="J211" i="12"/>
  <c r="J222" i="12"/>
  <c r="J235" i="12"/>
  <c r="J250" i="12"/>
  <c r="J267" i="12"/>
  <c r="J283" i="12"/>
  <c r="J296" i="12"/>
  <c r="J308" i="12"/>
  <c r="J320" i="12"/>
  <c r="J14" i="12"/>
  <c r="J25" i="12"/>
  <c r="J39" i="12"/>
  <c r="J51" i="12"/>
  <c r="J61" i="12"/>
  <c r="J73" i="12"/>
  <c r="J85" i="12"/>
  <c r="J98" i="12"/>
  <c r="J112" i="12"/>
  <c r="J127" i="12"/>
  <c r="J137" i="12"/>
  <c r="J152" i="12"/>
  <c r="J164" i="12"/>
  <c r="J176" i="12"/>
  <c r="J189" i="12"/>
  <c r="J201" i="12"/>
  <c r="J212" i="12"/>
  <c r="J224" i="12"/>
  <c r="J239" i="12"/>
  <c r="J251" i="12"/>
  <c r="J268" i="12"/>
  <c r="J285" i="12"/>
  <c r="J297" i="12"/>
  <c r="J309" i="12"/>
  <c r="J7" i="12"/>
  <c r="J19" i="12"/>
  <c r="J32" i="12"/>
  <c r="J44" i="12"/>
  <c r="J55" i="12"/>
  <c r="J65" i="12"/>
  <c r="J77" i="12"/>
  <c r="J92" i="12"/>
  <c r="J103" i="12"/>
  <c r="J116" i="12"/>
  <c r="J131" i="12"/>
  <c r="J143" i="12"/>
  <c r="J156" i="12"/>
  <c r="J168" i="12"/>
  <c r="J181" i="12"/>
  <c r="J193" i="12"/>
  <c r="J206" i="12"/>
  <c r="J216" i="12"/>
  <c r="J230" i="12"/>
  <c r="J244" i="12"/>
  <c r="J260" i="12"/>
  <c r="J277" i="12"/>
  <c r="J291" i="12"/>
  <c r="J302" i="12"/>
  <c r="J314" i="12"/>
  <c r="J8" i="12"/>
  <c r="J20" i="12"/>
  <c r="J34" i="12"/>
  <c r="J45" i="12"/>
  <c r="J56" i="12"/>
  <c r="J68" i="12"/>
  <c r="J79" i="12"/>
  <c r="J93" i="12"/>
  <c r="J106" i="12"/>
  <c r="J118" i="12"/>
  <c r="J132" i="12"/>
  <c r="J145" i="12"/>
  <c r="J157" i="12"/>
  <c r="J170" i="12"/>
  <c r="J183" i="12"/>
  <c r="J194" i="12"/>
  <c r="J207" i="12"/>
  <c r="J218" i="12"/>
  <c r="J231" i="12"/>
  <c r="J245" i="12"/>
  <c r="J262" i="12"/>
  <c r="J278" i="12"/>
  <c r="J292" i="12"/>
  <c r="J304" i="12"/>
  <c r="J315" i="12"/>
  <c r="P9" i="12"/>
  <c r="P14" i="12"/>
  <c r="P19" i="12"/>
  <c r="P23" i="12"/>
  <c r="P27" i="12"/>
  <c r="P33" i="12"/>
  <c r="P37" i="12"/>
  <c r="P41" i="12"/>
  <c r="P46" i="12"/>
  <c r="P51" i="12"/>
  <c r="P55" i="12"/>
  <c r="P59" i="12"/>
  <c r="P63" i="12"/>
  <c r="P68" i="12"/>
  <c r="P73" i="12"/>
  <c r="P77" i="12"/>
  <c r="P82" i="12"/>
  <c r="P89" i="12"/>
  <c r="P93" i="12"/>
  <c r="P98" i="12"/>
  <c r="P103" i="12"/>
  <c r="P109" i="12"/>
  <c r="P113" i="12"/>
  <c r="P117" i="12"/>
  <c r="P123" i="12"/>
  <c r="P128" i="12"/>
  <c r="P132" i="12"/>
  <c r="P136" i="12"/>
  <c r="P142" i="12"/>
  <c r="P146" i="12"/>
  <c r="P150" i="12"/>
  <c r="P155" i="12"/>
  <c r="P159" i="12"/>
  <c r="P163" i="12"/>
  <c r="P167" i="12"/>
  <c r="P172" i="12"/>
  <c r="P177" i="12"/>
  <c r="P182" i="12"/>
  <c r="P188" i="12"/>
  <c r="P192" i="12"/>
  <c r="P197" i="12"/>
  <c r="P201" i="12"/>
  <c r="P208" i="12"/>
  <c r="P212" i="12"/>
  <c r="P216" i="12"/>
  <c r="P221" i="12"/>
  <c r="P225" i="12"/>
  <c r="P231" i="12"/>
  <c r="P235" i="12"/>
  <c r="P242" i="12"/>
  <c r="P246" i="12"/>
  <c r="P251" i="12"/>
  <c r="P260" i="12"/>
  <c r="P264" i="12"/>
  <c r="P268" i="12"/>
  <c r="P275" i="12"/>
  <c r="P279" i="12"/>
  <c r="P284" i="12"/>
  <c r="P288" i="12"/>
  <c r="P292" i="12"/>
  <c r="P297" i="12"/>
  <c r="P302" i="12"/>
  <c r="P306" i="12"/>
  <c r="P310" i="12"/>
  <c r="P314" i="12"/>
  <c r="P318" i="12"/>
  <c r="P6" i="12"/>
  <c r="P13" i="12"/>
  <c r="P20" i="12"/>
  <c r="P25" i="12"/>
  <c r="P32" i="12"/>
  <c r="P38" i="12"/>
  <c r="P44" i="12"/>
  <c r="P50" i="12"/>
  <c r="P56" i="12"/>
  <c r="P61" i="12"/>
  <c r="P67" i="12"/>
  <c r="P74" i="12"/>
  <c r="P80" i="12"/>
  <c r="P86" i="12"/>
  <c r="P94" i="12"/>
  <c r="P101" i="12"/>
  <c r="P107" i="12"/>
  <c r="P114" i="12"/>
  <c r="P119" i="12"/>
  <c r="P127" i="12"/>
  <c r="P133" i="12"/>
  <c r="P139" i="12"/>
  <c r="P145" i="12"/>
  <c r="P152" i="12"/>
  <c r="P157" i="12"/>
  <c r="P162" i="12"/>
  <c r="P168" i="12"/>
  <c r="P174" i="12"/>
  <c r="P181" i="12"/>
  <c r="P189" i="12"/>
  <c r="P194" i="12"/>
  <c r="P200" i="12"/>
  <c r="P209" i="12"/>
  <c r="P214" i="12"/>
  <c r="P220" i="12"/>
  <c r="P226" i="12"/>
  <c r="P233" i="12"/>
  <c r="P239" i="12"/>
  <c r="P247" i="12"/>
  <c r="P257" i="12"/>
  <c r="P263" i="12"/>
  <c r="P271" i="12"/>
  <c r="P277" i="12"/>
  <c r="P283" i="12"/>
  <c r="P289" i="12"/>
  <c r="P294" i="12"/>
  <c r="P300" i="12"/>
  <c r="P307" i="12"/>
  <c r="P312" i="12"/>
  <c r="P317" i="12"/>
  <c r="P7" i="12"/>
  <c r="P16" i="12"/>
  <c r="P21" i="12"/>
  <c r="P26" i="12"/>
  <c r="P34" i="12"/>
  <c r="P39" i="12"/>
  <c r="P45" i="12"/>
  <c r="P52" i="12"/>
  <c r="P57" i="12"/>
  <c r="P62" i="12"/>
  <c r="P69" i="12"/>
  <c r="P75" i="12"/>
  <c r="P81" i="12"/>
  <c r="P90" i="12"/>
  <c r="P95" i="12"/>
  <c r="P102" i="12"/>
  <c r="P110" i="12"/>
  <c r="P115" i="12"/>
  <c r="P122" i="12"/>
  <c r="P129" i="12"/>
  <c r="P134" i="12"/>
  <c r="P141" i="12"/>
  <c r="P147" i="12"/>
  <c r="P153" i="12"/>
  <c r="P158" i="12"/>
  <c r="P164" i="12"/>
  <c r="P170" i="12"/>
  <c r="P176" i="12"/>
  <c r="P183" i="12"/>
  <c r="P190" i="12"/>
  <c r="P195" i="12"/>
  <c r="P203" i="12"/>
  <c r="P210" i="12"/>
  <c r="P215" i="12"/>
  <c r="P222" i="12"/>
  <c r="P229" i="12"/>
  <c r="P234" i="12"/>
  <c r="P243" i="12"/>
  <c r="P248" i="12"/>
  <c r="P258" i="12"/>
  <c r="P265" i="12"/>
  <c r="P272" i="12"/>
  <c r="P278" i="12"/>
  <c r="P285" i="12"/>
  <c r="P290" i="12"/>
  <c r="P295" i="12"/>
  <c r="P303" i="12"/>
  <c r="P308" i="12"/>
  <c r="P313" i="12"/>
  <c r="P319" i="12"/>
  <c r="P17" i="12"/>
  <c r="P29" i="12"/>
  <c r="P40" i="12"/>
  <c r="P53" i="12"/>
  <c r="P64" i="12"/>
  <c r="P76" i="12"/>
  <c r="P91" i="12"/>
  <c r="P105" i="12"/>
  <c r="P116" i="12"/>
  <c r="P130" i="12"/>
  <c r="P143" i="12"/>
  <c r="P154" i="12"/>
  <c r="P165" i="12"/>
  <c r="P178" i="12"/>
  <c r="P191" i="12"/>
  <c r="P204" i="12"/>
  <c r="P217" i="12"/>
  <c r="P230" i="12"/>
  <c r="P244" i="12"/>
  <c r="P261" i="12"/>
  <c r="P274" i="12"/>
  <c r="P286" i="12"/>
  <c r="P298" i="12"/>
  <c r="P309" i="12"/>
  <c r="P320" i="12"/>
  <c r="P5" i="12"/>
  <c r="P18" i="12"/>
  <c r="P31" i="12"/>
  <c r="P43" i="12"/>
  <c r="P54" i="12"/>
  <c r="P65" i="12"/>
  <c r="P79" i="12"/>
  <c r="P92" i="12"/>
  <c r="P106" i="12"/>
  <c r="P118" i="12"/>
  <c r="P131" i="12"/>
  <c r="P144" i="12"/>
  <c r="P156" i="12"/>
  <c r="P166" i="12"/>
  <c r="P179" i="12"/>
  <c r="P193" i="12"/>
  <c r="P206" i="12"/>
  <c r="P219" i="12"/>
  <c r="P232" i="12"/>
  <c r="P245" i="12"/>
  <c r="P262" i="12"/>
  <c r="P276" i="12"/>
  <c r="P287" i="12"/>
  <c r="P299" i="12"/>
  <c r="P311" i="12"/>
  <c r="P11" i="12"/>
  <c r="P22" i="12"/>
  <c r="P35" i="12"/>
  <c r="P47" i="12"/>
  <c r="P58" i="12"/>
  <c r="P71" i="12"/>
  <c r="P84" i="12"/>
  <c r="P97" i="12"/>
  <c r="P111" i="12"/>
  <c r="P125" i="12"/>
  <c r="P135" i="12"/>
  <c r="P148" i="12"/>
  <c r="P160" i="12"/>
  <c r="P171" i="12"/>
  <c r="P184" i="12"/>
  <c r="P198" i="12"/>
  <c r="P211" i="12"/>
  <c r="P223" i="12"/>
  <c r="P236" i="12"/>
  <c r="P250" i="12"/>
  <c r="P266" i="12"/>
  <c r="P280" i="12"/>
  <c r="P291" i="12"/>
  <c r="P304" i="12"/>
  <c r="P315" i="12"/>
  <c r="P12" i="12"/>
  <c r="P24" i="12"/>
  <c r="P36" i="12"/>
  <c r="P48" i="12"/>
  <c r="P60" i="12"/>
  <c r="P72" i="12"/>
  <c r="P85" i="12"/>
  <c r="P99" i="12"/>
  <c r="P112" i="12"/>
  <c r="P126" i="12"/>
  <c r="P137" i="12"/>
  <c r="P149" i="12"/>
  <c r="P161" i="12"/>
  <c r="P173" i="12"/>
  <c r="P187" i="12"/>
  <c r="P199" i="12"/>
  <c r="P213" i="12"/>
  <c r="P224" i="12"/>
  <c r="P237" i="12"/>
  <c r="P254" i="12"/>
  <c r="P267" i="12"/>
  <c r="P281" i="12"/>
  <c r="P293" i="12"/>
  <c r="P305" i="12"/>
  <c r="P316" i="12"/>
  <c r="H7" i="12"/>
  <c r="H11" i="12"/>
  <c r="H15" i="12"/>
  <c r="H19" i="12"/>
  <c r="H23" i="12"/>
  <c r="H27" i="12"/>
  <c r="H31" i="12"/>
  <c r="H35" i="12"/>
  <c r="H39" i="12"/>
  <c r="H43" i="12"/>
  <c r="H47" i="12"/>
  <c r="H51" i="12"/>
  <c r="H55" i="12"/>
  <c r="H59" i="12"/>
  <c r="H63" i="12"/>
  <c r="H67" i="12"/>
  <c r="H71" i="12"/>
  <c r="H75" i="12"/>
  <c r="H79" i="12"/>
  <c r="H83" i="12"/>
  <c r="H87" i="12"/>
  <c r="H91" i="12"/>
  <c r="H95" i="12"/>
  <c r="H99" i="12"/>
  <c r="H103" i="12"/>
  <c r="H107" i="12"/>
  <c r="H111" i="12"/>
  <c r="H115" i="12"/>
  <c r="H119" i="12"/>
  <c r="H123" i="12"/>
  <c r="H127" i="12"/>
  <c r="H131" i="12"/>
  <c r="H136" i="12"/>
  <c r="H140" i="12"/>
  <c r="H6" i="12"/>
  <c r="H12" i="12"/>
  <c r="H17" i="12"/>
  <c r="H22" i="12"/>
  <c r="H28" i="12"/>
  <c r="H33" i="12"/>
  <c r="H38" i="12"/>
  <c r="H44" i="12"/>
  <c r="H49" i="12"/>
  <c r="H54" i="12"/>
  <c r="H60" i="12"/>
  <c r="H65" i="12"/>
  <c r="H70" i="12"/>
  <c r="H76" i="12"/>
  <c r="H81" i="12"/>
  <c r="H86" i="12"/>
  <c r="H92" i="12"/>
  <c r="H97" i="12"/>
  <c r="H102" i="12"/>
  <c r="H108" i="12"/>
  <c r="H113" i="12"/>
  <c r="H118" i="12"/>
  <c r="H124" i="12"/>
  <c r="H129" i="12"/>
  <c r="H135" i="12"/>
  <c r="H141" i="12"/>
  <c r="H145" i="12"/>
  <c r="H149" i="12"/>
  <c r="H153" i="12"/>
  <c r="H157" i="12"/>
  <c r="H161" i="12"/>
  <c r="H165" i="12"/>
  <c r="H169" i="12"/>
  <c r="H173" i="12"/>
  <c r="H177" i="12"/>
  <c r="H181" i="12"/>
  <c r="H186" i="12"/>
  <c r="H190" i="12"/>
  <c r="H194" i="12"/>
  <c r="H198" i="12"/>
  <c r="H203" i="12"/>
  <c r="H207" i="12"/>
  <c r="H211" i="12"/>
  <c r="H215" i="12"/>
  <c r="H219" i="12"/>
  <c r="H223" i="12"/>
  <c r="H227" i="12"/>
  <c r="H231" i="12"/>
  <c r="H235" i="12"/>
  <c r="H239" i="12"/>
  <c r="H243" i="12"/>
  <c r="H247" i="12"/>
  <c r="H251" i="12"/>
  <c r="H255" i="12"/>
  <c r="H259" i="12"/>
  <c r="H263" i="12"/>
  <c r="H267" i="12"/>
  <c r="H271" i="12"/>
  <c r="H275" i="12"/>
  <c r="H279" i="12"/>
  <c r="H283" i="12"/>
  <c r="H287" i="12"/>
  <c r="H291" i="12"/>
  <c r="H295" i="12"/>
  <c r="H299" i="12"/>
  <c r="H303" i="12"/>
  <c r="H307" i="12"/>
  <c r="H311" i="12"/>
  <c r="H315" i="12"/>
  <c r="H319" i="12"/>
  <c r="H8" i="12"/>
  <c r="H13" i="12"/>
  <c r="H18" i="12"/>
  <c r="H24" i="12"/>
  <c r="H29" i="12"/>
  <c r="H34" i="12"/>
  <c r="H40" i="12"/>
  <c r="H45" i="12"/>
  <c r="H50" i="12"/>
  <c r="H56" i="12"/>
  <c r="H61" i="12"/>
  <c r="H66" i="12"/>
  <c r="H72" i="12"/>
  <c r="H77" i="12"/>
  <c r="H82" i="12"/>
  <c r="H88" i="12"/>
  <c r="H93" i="12"/>
  <c r="H98" i="12"/>
  <c r="H104" i="12"/>
  <c r="H109" i="12"/>
  <c r="H114" i="12"/>
  <c r="H120" i="12"/>
  <c r="H125" i="12"/>
  <c r="H130" i="12"/>
  <c r="H137" i="12"/>
  <c r="H142" i="12"/>
  <c r="H146" i="12"/>
  <c r="H150" i="12"/>
  <c r="H154" i="12"/>
  <c r="H158" i="12"/>
  <c r="H162" i="12"/>
  <c r="H166" i="12"/>
  <c r="H170" i="12"/>
  <c r="H174" i="12"/>
  <c r="H178" i="12"/>
  <c r="H182" i="12"/>
  <c r="H187" i="12"/>
  <c r="H191" i="12"/>
  <c r="H195" i="12"/>
  <c r="H199" i="12"/>
  <c r="H204" i="12"/>
  <c r="H208" i="12"/>
  <c r="H212" i="12"/>
  <c r="H216" i="12"/>
  <c r="H220" i="12"/>
  <c r="H224" i="12"/>
  <c r="H228" i="12"/>
  <c r="H232" i="12"/>
  <c r="H236" i="12"/>
  <c r="H240" i="12"/>
  <c r="H244" i="12"/>
  <c r="H248" i="12"/>
  <c r="H252" i="12"/>
  <c r="H256" i="12"/>
  <c r="H260" i="12"/>
  <c r="H264" i="12"/>
  <c r="H268" i="12"/>
  <c r="H272" i="12"/>
  <c r="H276" i="12"/>
  <c r="H280" i="12"/>
  <c r="H284" i="12"/>
  <c r="H288" i="12"/>
  <c r="H292" i="12"/>
  <c r="H296" i="12"/>
  <c r="H300" i="12"/>
  <c r="H304" i="12"/>
  <c r="H308" i="12"/>
  <c r="H312" i="12"/>
  <c r="H316" i="12"/>
  <c r="H320" i="12"/>
  <c r="H9" i="12"/>
  <c r="H20" i="12"/>
  <c r="H30" i="12"/>
  <c r="H41" i="12"/>
  <c r="H52" i="12"/>
  <c r="H62" i="12"/>
  <c r="H73" i="12"/>
  <c r="H84" i="12"/>
  <c r="H94" i="12"/>
  <c r="H105" i="12"/>
  <c r="H116" i="12"/>
  <c r="H126" i="12"/>
  <c r="H138" i="12"/>
  <c r="H147" i="12"/>
  <c r="H155" i="12"/>
  <c r="H163" i="12"/>
  <c r="H171" i="12"/>
  <c r="H179" i="12"/>
  <c r="H188" i="12"/>
  <c r="H196" i="12"/>
  <c r="H205" i="12"/>
  <c r="H213" i="12"/>
  <c r="H221" i="12"/>
  <c r="H229" i="12"/>
  <c r="H237" i="12"/>
  <c r="H245" i="12"/>
  <c r="H253" i="12"/>
  <c r="H261" i="12"/>
  <c r="V261" i="12" s="1"/>
  <c r="H269" i="12"/>
  <c r="H277" i="12"/>
  <c r="H285" i="12"/>
  <c r="H293" i="12"/>
  <c r="H301" i="12"/>
  <c r="H309" i="12"/>
  <c r="H317" i="12"/>
  <c r="H10" i="12"/>
  <c r="H21" i="12"/>
  <c r="H32" i="12"/>
  <c r="H42" i="12"/>
  <c r="H53" i="12"/>
  <c r="H64" i="12"/>
  <c r="H74" i="12"/>
  <c r="H85" i="12"/>
  <c r="H96" i="12"/>
  <c r="H106" i="12"/>
  <c r="H117" i="12"/>
  <c r="H128" i="12"/>
  <c r="H139" i="12"/>
  <c r="H148" i="12"/>
  <c r="H156" i="12"/>
  <c r="H164" i="12"/>
  <c r="H172" i="12"/>
  <c r="H180" i="12"/>
  <c r="V180" i="12" s="1"/>
  <c r="H189" i="12"/>
  <c r="H197" i="12"/>
  <c r="H206" i="12"/>
  <c r="H214" i="12"/>
  <c r="H222" i="12"/>
  <c r="H230" i="12"/>
  <c r="H238" i="12"/>
  <c r="H246" i="12"/>
  <c r="H254" i="12"/>
  <c r="H262" i="12"/>
  <c r="H270" i="12"/>
  <c r="H278" i="12"/>
  <c r="H286" i="12"/>
  <c r="H294" i="12"/>
  <c r="H302" i="12"/>
  <c r="H310" i="12"/>
  <c r="H318" i="12"/>
  <c r="H4" i="12"/>
  <c r="H14" i="12"/>
  <c r="H25" i="12"/>
  <c r="H36" i="12"/>
  <c r="H46" i="12"/>
  <c r="H57" i="12"/>
  <c r="H68" i="12"/>
  <c r="H78" i="12"/>
  <c r="H89" i="12"/>
  <c r="H100" i="12"/>
  <c r="H110" i="12"/>
  <c r="H121" i="12"/>
  <c r="H132" i="12"/>
  <c r="H143" i="12"/>
  <c r="H151" i="12"/>
  <c r="H159" i="12"/>
  <c r="H167" i="12"/>
  <c r="H175" i="12"/>
  <c r="H183" i="12"/>
  <c r="H192" i="12"/>
  <c r="H201" i="12"/>
  <c r="H209" i="12"/>
  <c r="H217" i="12"/>
  <c r="H225" i="12"/>
  <c r="H233" i="12"/>
  <c r="H241" i="12"/>
  <c r="H249" i="12"/>
  <c r="H257" i="12"/>
  <c r="H265" i="12"/>
  <c r="H273" i="12"/>
  <c r="H281" i="12"/>
  <c r="H289" i="12"/>
  <c r="H297" i="12"/>
  <c r="H305" i="12"/>
  <c r="H313" i="12"/>
  <c r="H3" i="12"/>
  <c r="H5" i="12"/>
  <c r="H16" i="12"/>
  <c r="H26" i="12"/>
  <c r="H37" i="12"/>
  <c r="H48" i="12"/>
  <c r="H58" i="12"/>
  <c r="H69" i="12"/>
  <c r="H80" i="12"/>
  <c r="H90" i="12"/>
  <c r="H101" i="12"/>
  <c r="H112" i="12"/>
  <c r="H122" i="12"/>
  <c r="H133" i="12"/>
  <c r="H144" i="12"/>
  <c r="H152" i="12"/>
  <c r="H160" i="12"/>
  <c r="H168" i="12"/>
  <c r="H176" i="12"/>
  <c r="H185" i="12"/>
  <c r="H193" i="12"/>
  <c r="H202" i="12"/>
  <c r="H210" i="12"/>
  <c r="H218" i="12"/>
  <c r="V218" i="12" s="1"/>
  <c r="H226" i="12"/>
  <c r="H234" i="12"/>
  <c r="H242" i="12"/>
  <c r="H250" i="12"/>
  <c r="H258" i="12"/>
  <c r="H266" i="12"/>
  <c r="H274" i="12"/>
  <c r="H282" i="12"/>
  <c r="H290" i="12"/>
  <c r="H298" i="12"/>
  <c r="H306" i="12"/>
  <c r="H314" i="12"/>
  <c r="F5" i="12"/>
  <c r="F9" i="12"/>
  <c r="F13" i="12"/>
  <c r="F17" i="12"/>
  <c r="F21" i="12"/>
  <c r="F25" i="12"/>
  <c r="F29" i="12"/>
  <c r="X29" i="12" s="1"/>
  <c r="F33" i="12"/>
  <c r="F37" i="12"/>
  <c r="F41" i="12"/>
  <c r="F45" i="12"/>
  <c r="F49" i="12"/>
  <c r="F53" i="12"/>
  <c r="F57" i="12"/>
  <c r="F61" i="12"/>
  <c r="F65" i="12"/>
  <c r="F69" i="12"/>
  <c r="F73" i="12"/>
  <c r="F77" i="12"/>
  <c r="F81" i="12"/>
  <c r="F85" i="12"/>
  <c r="F89" i="12"/>
  <c r="F93" i="12"/>
  <c r="F97" i="12"/>
  <c r="F101" i="12"/>
  <c r="F105" i="12"/>
  <c r="F109" i="12"/>
  <c r="F113" i="12"/>
  <c r="F117" i="12"/>
  <c r="F121" i="12"/>
  <c r="F125" i="12"/>
  <c r="F129" i="12"/>
  <c r="F133" i="12"/>
  <c r="F138" i="12"/>
  <c r="F142" i="12"/>
  <c r="F146" i="12"/>
  <c r="F150" i="12"/>
  <c r="F154" i="12"/>
  <c r="F158" i="12"/>
  <c r="F162" i="12"/>
  <c r="F166" i="12"/>
  <c r="F170" i="12"/>
  <c r="F174" i="12"/>
  <c r="F178" i="12"/>
  <c r="F182" i="12"/>
  <c r="F187" i="12"/>
  <c r="F191" i="12"/>
  <c r="F195" i="12"/>
  <c r="F199" i="12"/>
  <c r="F204" i="12"/>
  <c r="F208" i="12"/>
  <c r="F212" i="12"/>
  <c r="F216" i="12"/>
  <c r="F220" i="12"/>
  <c r="F224" i="12"/>
  <c r="F228" i="12"/>
  <c r="F232" i="12"/>
  <c r="F236" i="12"/>
  <c r="F240" i="12"/>
  <c r="F244" i="12"/>
  <c r="F248" i="12"/>
  <c r="F252" i="12"/>
  <c r="F256" i="12"/>
  <c r="F260" i="12"/>
  <c r="F264" i="12"/>
  <c r="F268" i="12"/>
  <c r="F272" i="12"/>
  <c r="F276" i="12"/>
  <c r="F280" i="12"/>
  <c r="F284" i="12"/>
  <c r="F288" i="12"/>
  <c r="F292" i="12"/>
  <c r="F296" i="12"/>
  <c r="F300" i="12"/>
  <c r="F304" i="12"/>
  <c r="F308" i="12"/>
  <c r="F312" i="12"/>
  <c r="F316" i="12"/>
  <c r="F320" i="12"/>
  <c r="X320" i="12" s="1"/>
  <c r="F6" i="12"/>
  <c r="F10" i="12"/>
  <c r="F14" i="12"/>
  <c r="F7" i="12"/>
  <c r="F15" i="12"/>
  <c r="F20" i="12"/>
  <c r="F26" i="12"/>
  <c r="F31" i="12"/>
  <c r="F36" i="12"/>
  <c r="X36" i="12" s="1"/>
  <c r="F42" i="12"/>
  <c r="F47" i="12"/>
  <c r="F52" i="12"/>
  <c r="F58" i="12"/>
  <c r="F63" i="12"/>
  <c r="F68" i="12"/>
  <c r="F74" i="12"/>
  <c r="F79" i="12"/>
  <c r="F84" i="12"/>
  <c r="F90" i="12"/>
  <c r="F95" i="12"/>
  <c r="F100" i="12"/>
  <c r="F106" i="12"/>
  <c r="F111" i="12"/>
  <c r="F116" i="12"/>
  <c r="F122" i="12"/>
  <c r="F127" i="12"/>
  <c r="F132" i="12"/>
  <c r="F139" i="12"/>
  <c r="F144" i="12"/>
  <c r="F149" i="12"/>
  <c r="F155" i="12"/>
  <c r="F160" i="12"/>
  <c r="F165" i="12"/>
  <c r="F171" i="12"/>
  <c r="F176" i="12"/>
  <c r="F181" i="12"/>
  <c r="F188" i="12"/>
  <c r="F193" i="12"/>
  <c r="F198" i="12"/>
  <c r="F205" i="12"/>
  <c r="F210" i="12"/>
  <c r="F215" i="12"/>
  <c r="F221" i="12"/>
  <c r="F226" i="12"/>
  <c r="F231" i="12"/>
  <c r="F237" i="12"/>
  <c r="F242" i="12"/>
  <c r="F247" i="12"/>
  <c r="F253" i="12"/>
  <c r="X253" i="12" s="1"/>
  <c r="F258" i="12"/>
  <c r="F263" i="12"/>
  <c r="F269" i="12"/>
  <c r="F274" i="12"/>
  <c r="F279" i="12"/>
  <c r="F285" i="12"/>
  <c r="F290" i="12"/>
  <c r="F295" i="12"/>
  <c r="F301" i="12"/>
  <c r="F306" i="12"/>
  <c r="F311" i="12"/>
  <c r="F317" i="12"/>
  <c r="F8" i="12"/>
  <c r="F16" i="12"/>
  <c r="F22" i="12"/>
  <c r="F27" i="12"/>
  <c r="F32" i="12"/>
  <c r="F38" i="12"/>
  <c r="F43" i="12"/>
  <c r="F48" i="12"/>
  <c r="F54" i="12"/>
  <c r="F59" i="12"/>
  <c r="F64" i="12"/>
  <c r="F70" i="12"/>
  <c r="F75" i="12"/>
  <c r="F80" i="12"/>
  <c r="F86" i="12"/>
  <c r="F91" i="12"/>
  <c r="F96" i="12"/>
  <c r="F102" i="12"/>
  <c r="F107" i="12"/>
  <c r="F112" i="12"/>
  <c r="F118" i="12"/>
  <c r="F123" i="12"/>
  <c r="F128" i="12"/>
  <c r="F135" i="12"/>
  <c r="F140" i="12"/>
  <c r="F145" i="12"/>
  <c r="F151" i="12"/>
  <c r="F156" i="12"/>
  <c r="F161" i="12"/>
  <c r="F167" i="12"/>
  <c r="F172" i="12"/>
  <c r="F177" i="12"/>
  <c r="F183" i="12"/>
  <c r="F189" i="12"/>
  <c r="F194" i="12"/>
  <c r="F201" i="12"/>
  <c r="F206" i="12"/>
  <c r="F211" i="12"/>
  <c r="F217" i="12"/>
  <c r="F222" i="12"/>
  <c r="X222" i="12" s="1"/>
  <c r="F227" i="12"/>
  <c r="F233" i="12"/>
  <c r="F238" i="12"/>
  <c r="X238" i="12" s="1"/>
  <c r="F243" i="12"/>
  <c r="X243" i="12" s="1"/>
  <c r="F249" i="12"/>
  <c r="F254" i="12"/>
  <c r="F259" i="12"/>
  <c r="X259" i="12" s="1"/>
  <c r="F265" i="12"/>
  <c r="F270" i="12"/>
  <c r="F275" i="12"/>
  <c r="F281" i="12"/>
  <c r="F286" i="12"/>
  <c r="F291" i="12"/>
  <c r="F297" i="12"/>
  <c r="F302" i="12"/>
  <c r="F307" i="12"/>
  <c r="F313" i="12"/>
  <c r="F318" i="12"/>
  <c r="F11" i="12"/>
  <c r="F18" i="12"/>
  <c r="F23" i="12"/>
  <c r="F28" i="12"/>
  <c r="F34" i="12"/>
  <c r="F39" i="12"/>
  <c r="F44" i="12"/>
  <c r="F50" i="12"/>
  <c r="F55" i="12"/>
  <c r="F60" i="12"/>
  <c r="F66" i="12"/>
  <c r="F71" i="12"/>
  <c r="F76" i="12"/>
  <c r="F82" i="12"/>
  <c r="F87" i="12"/>
  <c r="F92" i="12"/>
  <c r="F98" i="12"/>
  <c r="F103" i="12"/>
  <c r="F108" i="12"/>
  <c r="F114" i="12"/>
  <c r="F119" i="12"/>
  <c r="F124" i="12"/>
  <c r="X124" i="12" s="1"/>
  <c r="F130" i="12"/>
  <c r="F136" i="12"/>
  <c r="F141" i="12"/>
  <c r="F147" i="12"/>
  <c r="F152" i="12"/>
  <c r="F157" i="12"/>
  <c r="F163" i="12"/>
  <c r="F168" i="12"/>
  <c r="F173" i="12"/>
  <c r="F179" i="12"/>
  <c r="F185" i="12"/>
  <c r="V185" i="12" s="1"/>
  <c r="F190" i="12"/>
  <c r="X190" i="12" s="1"/>
  <c r="F196" i="12"/>
  <c r="F202" i="12"/>
  <c r="F207" i="12"/>
  <c r="F213" i="12"/>
  <c r="F218" i="12"/>
  <c r="F223" i="12"/>
  <c r="F229" i="12"/>
  <c r="F234" i="12"/>
  <c r="F239" i="12"/>
  <c r="F245" i="12"/>
  <c r="F250" i="12"/>
  <c r="F255" i="12"/>
  <c r="F261" i="12"/>
  <c r="F266" i="12"/>
  <c r="F271" i="12"/>
  <c r="F277" i="12"/>
  <c r="F282" i="12"/>
  <c r="F287" i="12"/>
  <c r="F293" i="12"/>
  <c r="F298" i="12"/>
  <c r="F303" i="12"/>
  <c r="F309" i="12"/>
  <c r="F314" i="12"/>
  <c r="F319" i="12"/>
  <c r="F4" i="12"/>
  <c r="F12" i="12"/>
  <c r="F19" i="12"/>
  <c r="F24" i="12"/>
  <c r="F30" i="12"/>
  <c r="F35" i="12"/>
  <c r="F40" i="12"/>
  <c r="F46" i="12"/>
  <c r="F51" i="12"/>
  <c r="F56" i="12"/>
  <c r="F62" i="12"/>
  <c r="F67" i="12"/>
  <c r="F72" i="12"/>
  <c r="F78" i="12"/>
  <c r="X78" i="12" s="1"/>
  <c r="F83" i="12"/>
  <c r="F88" i="12"/>
  <c r="F94" i="12"/>
  <c r="F99" i="12"/>
  <c r="F104" i="12"/>
  <c r="F110" i="12"/>
  <c r="F115" i="12"/>
  <c r="F120" i="12"/>
  <c r="F126" i="12"/>
  <c r="F131" i="12"/>
  <c r="F137" i="12"/>
  <c r="F143" i="12"/>
  <c r="F148" i="12"/>
  <c r="F153" i="12"/>
  <c r="F159" i="12"/>
  <c r="F164" i="12"/>
  <c r="F169" i="12"/>
  <c r="V169" i="12" s="1"/>
  <c r="F175" i="12"/>
  <c r="X175" i="12" s="1"/>
  <c r="F180" i="12"/>
  <c r="F186" i="12"/>
  <c r="F192" i="12"/>
  <c r="F197" i="12"/>
  <c r="F203" i="12"/>
  <c r="F209" i="12"/>
  <c r="F214" i="12"/>
  <c r="F219" i="12"/>
  <c r="F225" i="12"/>
  <c r="F230" i="12"/>
  <c r="F235" i="12"/>
  <c r="F241" i="12"/>
  <c r="X241" i="12" s="1"/>
  <c r="F246" i="12"/>
  <c r="F251" i="12"/>
  <c r="F257" i="12"/>
  <c r="F262" i="12"/>
  <c r="F267" i="12"/>
  <c r="F273" i="12"/>
  <c r="F278" i="12"/>
  <c r="F283" i="12"/>
  <c r="F289" i="12"/>
  <c r="F294" i="12"/>
  <c r="F299" i="12"/>
  <c r="F305" i="12"/>
  <c r="X305" i="12" s="1"/>
  <c r="F310" i="12"/>
  <c r="F315" i="12"/>
  <c r="F3" i="12"/>
  <c r="N101" i="12"/>
  <c r="N6" i="12"/>
  <c r="N10" i="12"/>
  <c r="N14" i="12"/>
  <c r="N19" i="12"/>
  <c r="N24" i="12"/>
  <c r="N29" i="12"/>
  <c r="N34" i="12"/>
  <c r="N38" i="12"/>
  <c r="N43" i="12"/>
  <c r="N47" i="12"/>
  <c r="N52" i="12"/>
  <c r="N56" i="12"/>
  <c r="N60" i="12"/>
  <c r="N64" i="12"/>
  <c r="N69" i="12"/>
  <c r="N74" i="12"/>
  <c r="N79" i="12"/>
  <c r="N83" i="12"/>
  <c r="N89" i="12"/>
  <c r="N93" i="12"/>
  <c r="N97" i="12"/>
  <c r="N103" i="12"/>
  <c r="N109" i="12"/>
  <c r="N113" i="12"/>
  <c r="N117" i="12"/>
  <c r="N123" i="12"/>
  <c r="N128" i="12"/>
  <c r="N132" i="12"/>
  <c r="N137" i="12"/>
  <c r="N161" i="12"/>
  <c r="N165" i="12"/>
  <c r="N170" i="12"/>
  <c r="N174" i="12"/>
  <c r="N179" i="12"/>
  <c r="N209" i="12"/>
  <c r="N213" i="12"/>
  <c r="N217" i="12"/>
  <c r="N221" i="12"/>
  <c r="N225" i="12"/>
  <c r="N231" i="12"/>
  <c r="N235" i="12"/>
  <c r="N241" i="12"/>
  <c r="N245" i="12"/>
  <c r="N250" i="12"/>
  <c r="N260" i="12"/>
  <c r="N264" i="12"/>
  <c r="N268" i="12"/>
  <c r="N275" i="12"/>
  <c r="N279" i="12"/>
  <c r="N284" i="12"/>
  <c r="N288" i="12"/>
  <c r="N292" i="12"/>
  <c r="N296" i="12"/>
  <c r="N300" i="12"/>
  <c r="N305" i="12"/>
  <c r="N309" i="12"/>
  <c r="N313" i="12"/>
  <c r="N317" i="12"/>
  <c r="N7" i="12"/>
  <c r="N12" i="12"/>
  <c r="N18" i="12"/>
  <c r="N25" i="12"/>
  <c r="N32" i="12"/>
  <c r="N37" i="12"/>
  <c r="N44" i="12"/>
  <c r="N50" i="12"/>
  <c r="N55" i="12"/>
  <c r="N61" i="12"/>
  <c r="N67" i="12"/>
  <c r="N73" i="12"/>
  <c r="N80" i="12"/>
  <c r="N85" i="12"/>
  <c r="N92" i="12"/>
  <c r="N98" i="12"/>
  <c r="N106" i="12"/>
  <c r="N112" i="12"/>
  <c r="N118" i="12"/>
  <c r="N126" i="12"/>
  <c r="N131" i="12"/>
  <c r="N139" i="12"/>
  <c r="N163" i="12"/>
  <c r="N168" i="12"/>
  <c r="N176" i="12"/>
  <c r="N182" i="12"/>
  <c r="N212" i="12"/>
  <c r="N218" i="12"/>
  <c r="N223" i="12"/>
  <c r="N230" i="12"/>
  <c r="N236" i="12"/>
  <c r="N243" i="12"/>
  <c r="N248" i="12"/>
  <c r="N261" i="12"/>
  <c r="N266" i="12"/>
  <c r="N274" i="12"/>
  <c r="N280" i="12"/>
  <c r="V280" i="12" s="1"/>
  <c r="N286" i="12"/>
  <c r="N291" i="12"/>
  <c r="N297" i="12"/>
  <c r="N303" i="12"/>
  <c r="N308" i="12"/>
  <c r="N314" i="12"/>
  <c r="N319" i="12"/>
  <c r="N8" i="12"/>
  <c r="N13" i="12"/>
  <c r="N21" i="12"/>
  <c r="N26" i="12"/>
  <c r="N33" i="12"/>
  <c r="N39" i="12"/>
  <c r="N45" i="12"/>
  <c r="N51" i="12"/>
  <c r="N57" i="12"/>
  <c r="N62" i="12"/>
  <c r="N68" i="12"/>
  <c r="N75" i="12"/>
  <c r="N81" i="12"/>
  <c r="N86" i="12"/>
  <c r="N94" i="12"/>
  <c r="N99" i="12"/>
  <c r="N107" i="12"/>
  <c r="N114" i="12"/>
  <c r="N119" i="12"/>
  <c r="N127" i="12"/>
  <c r="N133" i="12"/>
  <c r="N159" i="12"/>
  <c r="N164" i="12"/>
  <c r="N171" i="12"/>
  <c r="N177" i="12"/>
  <c r="N208" i="12"/>
  <c r="N214" i="12"/>
  <c r="N219" i="12"/>
  <c r="N224" i="12"/>
  <c r="N232" i="12"/>
  <c r="N237" i="12"/>
  <c r="N244" i="12"/>
  <c r="N251" i="12"/>
  <c r="N262" i="12"/>
  <c r="N267" i="12"/>
  <c r="N276" i="12"/>
  <c r="N281" i="12"/>
  <c r="N287" i="12"/>
  <c r="N293" i="12"/>
  <c r="N298" i="12"/>
  <c r="N304" i="12"/>
  <c r="N310" i="12"/>
  <c r="N315" i="12"/>
  <c r="N320" i="12"/>
  <c r="N16" i="12"/>
  <c r="N27" i="12"/>
  <c r="N40" i="12"/>
  <c r="N53" i="12"/>
  <c r="N63" i="12"/>
  <c r="N76" i="12"/>
  <c r="N90" i="12"/>
  <c r="N102" i="12"/>
  <c r="N115" i="12"/>
  <c r="N129" i="12"/>
  <c r="N160" i="12"/>
  <c r="N172" i="12"/>
  <c r="N210" i="12"/>
  <c r="N220" i="12"/>
  <c r="N233" i="12"/>
  <c r="N246" i="12"/>
  <c r="N263" i="12"/>
  <c r="N277" i="12"/>
  <c r="N289" i="12"/>
  <c r="N299" i="12"/>
  <c r="N311" i="12"/>
  <c r="N5" i="12"/>
  <c r="N17" i="12"/>
  <c r="N31" i="12"/>
  <c r="N41" i="12"/>
  <c r="N54" i="12"/>
  <c r="N65" i="12"/>
  <c r="N77" i="12"/>
  <c r="N91" i="12"/>
  <c r="N105" i="12"/>
  <c r="N116" i="12"/>
  <c r="N130" i="12"/>
  <c r="N162" i="12"/>
  <c r="N173" i="12"/>
  <c r="N211" i="12"/>
  <c r="N222" i="12"/>
  <c r="N234" i="12"/>
  <c r="N247" i="12"/>
  <c r="N265" i="12"/>
  <c r="N278" i="12"/>
  <c r="N290" i="12"/>
  <c r="N302" i="12"/>
  <c r="N312" i="12"/>
  <c r="N9" i="12"/>
  <c r="N22" i="12"/>
  <c r="N35" i="12"/>
  <c r="N46" i="12"/>
  <c r="N58" i="12"/>
  <c r="N71" i="12"/>
  <c r="N82" i="12"/>
  <c r="N95" i="12"/>
  <c r="N110" i="12"/>
  <c r="N122" i="12"/>
  <c r="N135" i="12"/>
  <c r="N166" i="12"/>
  <c r="N178" i="12"/>
  <c r="N215" i="12"/>
  <c r="N226" i="12"/>
  <c r="N239" i="12"/>
  <c r="N257" i="12"/>
  <c r="N271" i="12"/>
  <c r="N283" i="12"/>
  <c r="N294" i="12"/>
  <c r="N306" i="12"/>
  <c r="N316" i="12"/>
  <c r="N11" i="12"/>
  <c r="N23" i="12"/>
  <c r="N36" i="12"/>
  <c r="N48" i="12"/>
  <c r="N59" i="12"/>
  <c r="N72" i="12"/>
  <c r="N84" i="12"/>
  <c r="N96" i="12"/>
  <c r="N111" i="12"/>
  <c r="N125" i="12"/>
  <c r="N136" i="12"/>
  <c r="N167" i="12"/>
  <c r="N181" i="12"/>
  <c r="N216" i="12"/>
  <c r="N229" i="12"/>
  <c r="N242" i="12"/>
  <c r="N258" i="12"/>
  <c r="N272" i="12"/>
  <c r="N285" i="12"/>
  <c r="N295" i="12"/>
  <c r="N307" i="12"/>
  <c r="N318" i="12"/>
  <c r="T244" i="12"/>
  <c r="T9" i="12"/>
  <c r="T16" i="12"/>
  <c r="T21" i="12"/>
  <c r="T25" i="12"/>
  <c r="T34" i="12"/>
  <c r="T39" i="12"/>
  <c r="T44" i="12"/>
  <c r="T50" i="12"/>
  <c r="T54" i="12"/>
  <c r="T58" i="12"/>
  <c r="T62" i="12"/>
  <c r="T67" i="12"/>
  <c r="T72" i="12"/>
  <c r="T76" i="12"/>
  <c r="T81" i="12"/>
  <c r="T85" i="12"/>
  <c r="T92" i="12"/>
  <c r="T96" i="12"/>
  <c r="T102" i="12"/>
  <c r="T110" i="12"/>
  <c r="T114" i="12"/>
  <c r="T120" i="12"/>
  <c r="T127" i="12"/>
  <c r="T132" i="12"/>
  <c r="T136" i="12"/>
  <c r="T142" i="12"/>
  <c r="T148" i="12"/>
  <c r="T153" i="12"/>
  <c r="T158" i="12"/>
  <c r="T165" i="12"/>
  <c r="T174" i="12"/>
  <c r="T181" i="12"/>
  <c r="T188" i="12"/>
  <c r="T192" i="12"/>
  <c r="T197" i="12"/>
  <c r="T202" i="12"/>
  <c r="T207" i="12"/>
  <c r="T211" i="12"/>
  <c r="T215" i="12"/>
  <c r="T220" i="12"/>
  <c r="T225" i="12"/>
  <c r="T232" i="12"/>
  <c r="T247" i="12"/>
  <c r="T260" i="12"/>
  <c r="T265" i="12"/>
  <c r="T272" i="12"/>
  <c r="T277" i="12"/>
  <c r="T283" i="12"/>
  <c r="T291" i="12"/>
  <c r="T297" i="12"/>
  <c r="T305" i="12"/>
  <c r="T309" i="12"/>
  <c r="T315" i="12"/>
  <c r="T6" i="12"/>
  <c r="T14" i="12"/>
  <c r="T22" i="12"/>
  <c r="T32" i="12"/>
  <c r="T38" i="12"/>
  <c r="T45" i="12"/>
  <c r="T52" i="12"/>
  <c r="T57" i="12"/>
  <c r="T63" i="12"/>
  <c r="T70" i="12"/>
  <c r="T75" i="12"/>
  <c r="T82" i="12"/>
  <c r="T89" i="12"/>
  <c r="T95" i="12"/>
  <c r="T103" i="12"/>
  <c r="T112" i="12"/>
  <c r="T118" i="12"/>
  <c r="T129" i="12"/>
  <c r="T134" i="12"/>
  <c r="T141" i="12"/>
  <c r="T149" i="12"/>
  <c r="T155" i="12"/>
  <c r="T161" i="12"/>
  <c r="T176" i="12"/>
  <c r="T184" i="12"/>
  <c r="T191" i="12"/>
  <c r="T198" i="12"/>
  <c r="T204" i="12"/>
  <c r="T210" i="12"/>
  <c r="T216" i="12"/>
  <c r="T222" i="12"/>
  <c r="T231" i="12"/>
  <c r="T248" i="12"/>
  <c r="T262" i="12"/>
  <c r="T271" i="12"/>
  <c r="T278" i="12"/>
  <c r="T289" i="12"/>
  <c r="T296" i="12"/>
  <c r="T306" i="12"/>
  <c r="T311" i="12"/>
  <c r="T319" i="12"/>
  <c r="T7" i="12"/>
  <c r="T17" i="12"/>
  <c r="T23" i="12"/>
  <c r="T33" i="12"/>
  <c r="T40" i="12"/>
  <c r="T46" i="12"/>
  <c r="T53" i="12"/>
  <c r="T59" i="12"/>
  <c r="T64" i="12"/>
  <c r="T71" i="12"/>
  <c r="T77" i="12"/>
  <c r="T83" i="12"/>
  <c r="T91" i="12"/>
  <c r="T98" i="12"/>
  <c r="T105" i="12"/>
  <c r="T113" i="12"/>
  <c r="T122" i="12"/>
  <c r="T130" i="12"/>
  <c r="T135" i="12"/>
  <c r="T144" i="12"/>
  <c r="T150" i="12"/>
  <c r="T157" i="12"/>
  <c r="T168" i="12"/>
  <c r="T177" i="12"/>
  <c r="T187" i="12"/>
  <c r="T193" i="12"/>
  <c r="T200" i="12"/>
  <c r="T206" i="12"/>
  <c r="T212" i="12"/>
  <c r="T217" i="12"/>
  <c r="T224" i="12"/>
  <c r="T236" i="12"/>
  <c r="T250" i="12"/>
  <c r="T263" i="12"/>
  <c r="T274" i="12"/>
  <c r="T279" i="12"/>
  <c r="T290" i="12"/>
  <c r="T302" i="12"/>
  <c r="T307" i="12"/>
  <c r="T313" i="12"/>
  <c r="T18" i="12"/>
  <c r="T36" i="12"/>
  <c r="T48" i="12"/>
  <c r="T60" i="12"/>
  <c r="T73" i="12"/>
  <c r="T84" i="12"/>
  <c r="T99" i="12"/>
  <c r="T115" i="12"/>
  <c r="T131" i="12"/>
  <c r="T145" i="12"/>
  <c r="T159" i="12"/>
  <c r="T179" i="12"/>
  <c r="T194" i="12"/>
  <c r="T208" i="12"/>
  <c r="T219" i="12"/>
  <c r="T239" i="12"/>
  <c r="T266" i="12"/>
  <c r="T281" i="12"/>
  <c r="T303" i="12"/>
  <c r="T316" i="12"/>
  <c r="T5" i="12"/>
  <c r="T19" i="12"/>
  <c r="T37" i="12"/>
  <c r="T51" i="12"/>
  <c r="T61" i="12"/>
  <c r="T74" i="12"/>
  <c r="T86" i="12"/>
  <c r="T101" i="12"/>
  <c r="T116" i="12"/>
  <c r="T133" i="12"/>
  <c r="T146" i="12"/>
  <c r="T160" i="12"/>
  <c r="T183" i="12"/>
  <c r="T195" i="12"/>
  <c r="T209" i="12"/>
  <c r="T221" i="12"/>
  <c r="T246" i="12"/>
  <c r="T268" i="12"/>
  <c r="T284" i="12"/>
  <c r="T304" i="12"/>
  <c r="T317" i="12"/>
  <c r="T11" i="12"/>
  <c r="T24" i="12"/>
  <c r="T41" i="12"/>
  <c r="T55" i="12"/>
  <c r="T65" i="12"/>
  <c r="T79" i="12"/>
  <c r="T93" i="12"/>
  <c r="T107" i="12"/>
  <c r="T123" i="12"/>
  <c r="T137" i="12"/>
  <c r="T152" i="12"/>
  <c r="T172" i="12"/>
  <c r="T189" i="12"/>
  <c r="T201" i="12"/>
  <c r="T213" i="12"/>
  <c r="T226" i="12"/>
  <c r="T258" i="12"/>
  <c r="T275" i="12"/>
  <c r="T292" i="12"/>
  <c r="T308" i="12"/>
  <c r="T13" i="12"/>
  <c r="T27" i="12"/>
  <c r="T43" i="12"/>
  <c r="T56" i="12"/>
  <c r="T68" i="12"/>
  <c r="T80" i="12"/>
  <c r="T94" i="12"/>
  <c r="T111" i="12"/>
  <c r="T125" i="12"/>
  <c r="T139" i="12"/>
  <c r="T154" i="12"/>
  <c r="T173" i="12"/>
  <c r="T190" i="12"/>
  <c r="T203" i="12"/>
  <c r="T214" i="12"/>
  <c r="T230" i="12"/>
  <c r="T261" i="12"/>
  <c r="T276" i="12"/>
  <c r="T293" i="12"/>
  <c r="T310" i="12"/>
  <c r="L185" i="12"/>
  <c r="L4" i="12"/>
  <c r="L9" i="12"/>
  <c r="L15" i="12"/>
  <c r="L21" i="12"/>
  <c r="L25" i="12"/>
  <c r="L31" i="12"/>
  <c r="L36" i="12"/>
  <c r="L40" i="12"/>
  <c r="L44" i="12"/>
  <c r="L50" i="12"/>
  <c r="L54" i="12"/>
  <c r="L60" i="12"/>
  <c r="L65" i="12"/>
  <c r="L70" i="12"/>
  <c r="L74" i="12"/>
  <c r="L79" i="12"/>
  <c r="L83" i="12"/>
  <c r="L89" i="12"/>
  <c r="L94" i="12"/>
  <c r="L99" i="12"/>
  <c r="L105" i="12"/>
  <c r="L109" i="12"/>
  <c r="L114" i="12"/>
  <c r="L118" i="12"/>
  <c r="L123" i="12"/>
  <c r="L128" i="12"/>
  <c r="L133" i="12"/>
  <c r="L137" i="12"/>
  <c r="L141" i="12"/>
  <c r="L146" i="12"/>
  <c r="L150" i="12"/>
  <c r="L155" i="12"/>
  <c r="L159" i="12"/>
  <c r="L163" i="12"/>
  <c r="V163" i="12" s="1"/>
  <c r="L172" i="12"/>
  <c r="L178" i="12"/>
  <c r="L183" i="12"/>
  <c r="L189" i="12"/>
  <c r="L194" i="12"/>
  <c r="L198" i="12"/>
  <c r="L204" i="12"/>
  <c r="L228" i="12"/>
  <c r="L232" i="12"/>
  <c r="L237" i="12"/>
  <c r="L242" i="12"/>
  <c r="L247" i="12"/>
  <c r="L251" i="12"/>
  <c r="L257" i="12"/>
  <c r="L262" i="12"/>
  <c r="L268" i="12"/>
  <c r="L273" i="12"/>
  <c r="L277" i="12"/>
  <c r="L285" i="12"/>
  <c r="L289" i="12"/>
  <c r="L293" i="12"/>
  <c r="L298" i="12"/>
  <c r="L302" i="12"/>
  <c r="L306" i="12"/>
  <c r="L312" i="12"/>
  <c r="L316" i="12"/>
  <c r="L3" i="12"/>
  <c r="L168" i="12"/>
  <c r="L7" i="12"/>
  <c r="L17" i="12"/>
  <c r="L23" i="12"/>
  <c r="L30" i="12"/>
  <c r="L37" i="12"/>
  <c r="L42" i="12"/>
  <c r="L48" i="12"/>
  <c r="L56" i="12"/>
  <c r="L62" i="12"/>
  <c r="L69" i="12"/>
  <c r="L75" i="12"/>
  <c r="L81" i="12"/>
  <c r="L88" i="12"/>
  <c r="L95" i="12"/>
  <c r="L102" i="12"/>
  <c r="L108" i="12"/>
  <c r="L115" i="12"/>
  <c r="L121" i="12"/>
  <c r="L126" i="12"/>
  <c r="L134" i="12"/>
  <c r="L139" i="12"/>
  <c r="L145" i="12"/>
  <c r="L151" i="12"/>
  <c r="L157" i="12"/>
  <c r="L162" i="12"/>
  <c r="L174" i="12"/>
  <c r="L181" i="12"/>
  <c r="L188" i="12"/>
  <c r="L195" i="12"/>
  <c r="L200" i="12"/>
  <c r="L227" i="12"/>
  <c r="V227" i="12" s="1"/>
  <c r="L234" i="12"/>
  <c r="L240" i="12"/>
  <c r="L246" i="12"/>
  <c r="L252" i="12"/>
  <c r="V252" i="12" s="1"/>
  <c r="L260" i="12"/>
  <c r="L266" i="12"/>
  <c r="L274" i="12"/>
  <c r="L283" i="12"/>
  <c r="L288" i="12"/>
  <c r="L294" i="12"/>
  <c r="L300" i="12"/>
  <c r="V300" i="12" s="1"/>
  <c r="L305" i="12"/>
  <c r="L313" i="12"/>
  <c r="L318" i="12"/>
  <c r="L278" i="12"/>
  <c r="L10" i="12"/>
  <c r="L19" i="12"/>
  <c r="L24" i="12"/>
  <c r="L32" i="12"/>
  <c r="L38" i="12"/>
  <c r="L43" i="12"/>
  <c r="L51" i="12"/>
  <c r="L58" i="12"/>
  <c r="L64" i="12"/>
  <c r="L71" i="12"/>
  <c r="L76" i="12"/>
  <c r="L82" i="12"/>
  <c r="L90" i="12"/>
  <c r="L96" i="12"/>
  <c r="L103" i="12"/>
  <c r="L110" i="12"/>
  <c r="L116" i="12"/>
  <c r="L122" i="12"/>
  <c r="L130" i="12"/>
  <c r="L135" i="12"/>
  <c r="L140" i="12"/>
  <c r="L147" i="12"/>
  <c r="L152" i="12"/>
  <c r="L158" i="12"/>
  <c r="L164" i="12"/>
  <c r="V164" i="12" s="1"/>
  <c r="L176" i="12"/>
  <c r="L182" i="12"/>
  <c r="L191" i="12"/>
  <c r="L196" i="12"/>
  <c r="L201" i="12"/>
  <c r="L229" i="12"/>
  <c r="L235" i="12"/>
  <c r="L241" i="12"/>
  <c r="L248" i="12"/>
  <c r="L254" i="12"/>
  <c r="L261" i="12"/>
  <c r="L269" i="12"/>
  <c r="L275" i="12"/>
  <c r="L284" i="12"/>
  <c r="L290" i="12"/>
  <c r="L295" i="12"/>
  <c r="L301" i="12"/>
  <c r="L307" i="12"/>
  <c r="L314" i="12"/>
  <c r="L319" i="12"/>
  <c r="L5" i="12"/>
  <c r="L20" i="12"/>
  <c r="L33" i="12"/>
  <c r="L46" i="12"/>
  <c r="L59" i="12"/>
  <c r="L72" i="12"/>
  <c r="L84" i="12"/>
  <c r="L98" i="12"/>
  <c r="L112" i="12"/>
  <c r="L124" i="12"/>
  <c r="L136" i="12"/>
  <c r="L148" i="12"/>
  <c r="L160" i="12"/>
  <c r="L177" i="12"/>
  <c r="L192" i="12"/>
  <c r="L206" i="12"/>
  <c r="L236" i="12"/>
  <c r="L249" i="12"/>
  <c r="L264" i="12"/>
  <c r="L276" i="12"/>
  <c r="L291" i="12"/>
  <c r="L303" i="12"/>
  <c r="L315" i="12"/>
  <c r="L6" i="12"/>
  <c r="L22" i="12"/>
  <c r="L34" i="12"/>
  <c r="L47" i="12"/>
  <c r="L61" i="12"/>
  <c r="L73" i="12"/>
  <c r="L85" i="12"/>
  <c r="L101" i="12"/>
  <c r="L113" i="12"/>
  <c r="L125" i="12"/>
  <c r="L138" i="12"/>
  <c r="L149" i="12"/>
  <c r="L161" i="12"/>
  <c r="L179" i="12"/>
  <c r="L193" i="12"/>
  <c r="L226" i="12"/>
  <c r="L239" i="12"/>
  <c r="L250" i="12"/>
  <c r="L265" i="12"/>
  <c r="L281" i="12"/>
  <c r="L292" i="12"/>
  <c r="L304" i="12"/>
  <c r="L317" i="12"/>
  <c r="L11" i="12"/>
  <c r="L26" i="12"/>
  <c r="L39" i="12"/>
  <c r="L52" i="12"/>
  <c r="L67" i="12"/>
  <c r="L77" i="12"/>
  <c r="L91" i="12"/>
  <c r="L106" i="12"/>
  <c r="L117" i="12"/>
  <c r="L131" i="12"/>
  <c r="L142" i="12"/>
  <c r="L154" i="12"/>
  <c r="L169" i="12"/>
  <c r="L186" i="12"/>
  <c r="L197" i="12"/>
  <c r="L230" i="12"/>
  <c r="L244" i="12"/>
  <c r="L255" i="12"/>
  <c r="L271" i="12"/>
  <c r="L286" i="12"/>
  <c r="L296" i="12"/>
  <c r="L309" i="12"/>
  <c r="L13" i="12"/>
  <c r="L27" i="12"/>
  <c r="L41" i="12"/>
  <c r="L53" i="12"/>
  <c r="L68" i="12"/>
  <c r="L80" i="12"/>
  <c r="L92" i="12"/>
  <c r="L107" i="12"/>
  <c r="L119" i="12"/>
  <c r="L132" i="12"/>
  <c r="L144" i="12"/>
  <c r="L156" i="12"/>
  <c r="L170" i="12"/>
  <c r="L187" i="12"/>
  <c r="L199" i="12"/>
  <c r="L231" i="12"/>
  <c r="L245" i="12"/>
  <c r="L258" i="12"/>
  <c r="L272" i="12"/>
  <c r="L287" i="12"/>
  <c r="L299" i="12"/>
  <c r="L311" i="12"/>
  <c r="R5" i="12"/>
  <c r="R11" i="12"/>
  <c r="R18" i="12"/>
  <c r="R23" i="12"/>
  <c r="R33" i="12"/>
  <c r="R38" i="12"/>
  <c r="R43" i="12"/>
  <c r="V43" i="12" s="1"/>
  <c r="R48" i="12"/>
  <c r="R53" i="12"/>
  <c r="R57" i="12"/>
  <c r="R61" i="12"/>
  <c r="R65" i="12"/>
  <c r="R71" i="12"/>
  <c r="R76" i="12"/>
  <c r="R81" i="12"/>
  <c r="R85" i="12"/>
  <c r="R93" i="12"/>
  <c r="R98" i="12"/>
  <c r="R103" i="12"/>
  <c r="R111" i="12"/>
  <c r="R115" i="12"/>
  <c r="V124" i="12"/>
  <c r="R132" i="12"/>
  <c r="R136" i="12"/>
  <c r="R144" i="12"/>
  <c r="R148" i="12"/>
  <c r="R152" i="12"/>
  <c r="R160" i="12"/>
  <c r="R168" i="12"/>
  <c r="R172" i="12"/>
  <c r="R176" i="12"/>
  <c r="R184" i="12"/>
  <c r="R188" i="12"/>
  <c r="R192" i="12"/>
  <c r="R200" i="12"/>
  <c r="R204" i="12"/>
  <c r="R208" i="12"/>
  <c r="R212" i="12"/>
  <c r="R216" i="12"/>
  <c r="R220" i="12"/>
  <c r="R224" i="12"/>
  <c r="R232" i="12"/>
  <c r="R236" i="12"/>
  <c r="R244" i="12"/>
  <c r="R248" i="12"/>
  <c r="R260" i="12"/>
  <c r="V264" i="12"/>
  <c r="R268" i="12"/>
  <c r="R272" i="12"/>
  <c r="R276" i="12"/>
  <c r="R284" i="12"/>
  <c r="R292" i="12"/>
  <c r="R296" i="12"/>
  <c r="R304" i="12"/>
  <c r="R308" i="12"/>
  <c r="V312" i="12"/>
  <c r="R316" i="12"/>
  <c r="R6" i="12"/>
  <c r="R14" i="12"/>
  <c r="R22" i="12"/>
  <c r="R34" i="12"/>
  <c r="R40" i="12"/>
  <c r="R46" i="12"/>
  <c r="R54" i="12"/>
  <c r="R59" i="12"/>
  <c r="R64" i="12"/>
  <c r="R72" i="12"/>
  <c r="R79" i="12"/>
  <c r="R84" i="12"/>
  <c r="R94" i="12"/>
  <c r="R101" i="12"/>
  <c r="R110" i="12"/>
  <c r="R116" i="12"/>
  <c r="R122" i="12"/>
  <c r="R133" i="12"/>
  <c r="R149" i="12"/>
  <c r="R154" i="12"/>
  <c r="R159" i="12"/>
  <c r="R165" i="12"/>
  <c r="R181" i="12"/>
  <c r="R191" i="12"/>
  <c r="R197" i="12"/>
  <c r="R202" i="12"/>
  <c r="R207" i="12"/>
  <c r="R213" i="12"/>
  <c r="R239" i="12"/>
  <c r="R250" i="12"/>
  <c r="R266" i="12"/>
  <c r="R271" i="12"/>
  <c r="R277" i="12"/>
  <c r="V282" i="12"/>
  <c r="R293" i="12"/>
  <c r="R303" i="12"/>
  <c r="R309" i="12"/>
  <c r="R319" i="12"/>
  <c r="R7" i="12"/>
  <c r="R16" i="12"/>
  <c r="R24" i="12"/>
  <c r="R36" i="12"/>
  <c r="R41" i="12"/>
  <c r="R50" i="12"/>
  <c r="R55" i="12"/>
  <c r="R60" i="12"/>
  <c r="R67" i="12"/>
  <c r="R73" i="12"/>
  <c r="R80" i="12"/>
  <c r="R86" i="12"/>
  <c r="R95" i="12"/>
  <c r="R102" i="12"/>
  <c r="R112" i="12"/>
  <c r="R118" i="12"/>
  <c r="R123" i="12"/>
  <c r="R129" i="12"/>
  <c r="R134" i="12"/>
  <c r="R139" i="12"/>
  <c r="R145" i="12"/>
  <c r="R150" i="12"/>
  <c r="R155" i="12"/>
  <c r="R161" i="12"/>
  <c r="R177" i="12"/>
  <c r="R187" i="12"/>
  <c r="V187" i="12" s="1"/>
  <c r="R193" i="12"/>
  <c r="R198" i="12"/>
  <c r="R203" i="12"/>
  <c r="R209" i="12"/>
  <c r="V209" i="12" s="1"/>
  <c r="R214" i="12"/>
  <c r="R219" i="12"/>
  <c r="R225" i="12"/>
  <c r="R230" i="12"/>
  <c r="R246" i="12"/>
  <c r="R257" i="12"/>
  <c r="R262" i="12"/>
  <c r="V273" i="12"/>
  <c r="R278" i="12"/>
  <c r="R283" i="12"/>
  <c r="R289" i="12"/>
  <c r="V294" i="12"/>
  <c r="R305" i="12"/>
  <c r="R310" i="12"/>
  <c r="R315" i="12"/>
  <c r="R9" i="12"/>
  <c r="R19" i="12"/>
  <c r="R25" i="12"/>
  <c r="R37" i="12"/>
  <c r="R44" i="12"/>
  <c r="R51" i="12"/>
  <c r="R56" i="12"/>
  <c r="R62" i="12"/>
  <c r="R68" i="12"/>
  <c r="R74" i="12"/>
  <c r="R82" i="12"/>
  <c r="R91" i="12"/>
  <c r="R96" i="12"/>
  <c r="R105" i="12"/>
  <c r="R113" i="12"/>
  <c r="R135" i="12"/>
  <c r="R141" i="12"/>
  <c r="R157" i="12"/>
  <c r="R173" i="12"/>
  <c r="R183" i="12"/>
  <c r="R189" i="12"/>
  <c r="R194" i="12"/>
  <c r="V205" i="12"/>
  <c r="R215" i="12"/>
  <c r="R221" i="12"/>
  <c r="R226" i="12"/>
  <c r="R231" i="12"/>
  <c r="R13" i="12"/>
  <c r="R45" i="12"/>
  <c r="V45" i="12" s="1"/>
  <c r="R70" i="12"/>
  <c r="R99" i="12"/>
  <c r="R190" i="12"/>
  <c r="R211" i="12"/>
  <c r="V233" i="12"/>
  <c r="R265" i="12"/>
  <c r="R275" i="12"/>
  <c r="V286" i="12"/>
  <c r="R297" i="12"/>
  <c r="R307" i="12"/>
  <c r="V318" i="12"/>
  <c r="R21" i="12"/>
  <c r="R52" i="12"/>
  <c r="R77" i="12"/>
  <c r="R107" i="12"/>
  <c r="R131" i="12"/>
  <c r="R153" i="12"/>
  <c r="R174" i="12"/>
  <c r="R195" i="12"/>
  <c r="R217" i="12"/>
  <c r="R247" i="12"/>
  <c r="R258" i="12"/>
  <c r="R279" i="12"/>
  <c r="R290" i="12"/>
  <c r="R311" i="12"/>
  <c r="R27" i="12"/>
  <c r="R58" i="12"/>
  <c r="R83" i="12"/>
  <c r="R114" i="12"/>
  <c r="R137" i="12"/>
  <c r="R158" i="12"/>
  <c r="R179" i="12"/>
  <c r="R201" i="12"/>
  <c r="R222" i="12"/>
  <c r="V259" i="12"/>
  <c r="R281" i="12"/>
  <c r="R291" i="12"/>
  <c r="R302" i="12"/>
  <c r="R313" i="12"/>
  <c r="R39" i="12"/>
  <c r="R63" i="12"/>
  <c r="R92" i="12"/>
  <c r="R142" i="12"/>
  <c r="R206" i="12"/>
  <c r="R263" i="12"/>
  <c r="R274" i="12"/>
  <c r="R306" i="12"/>
  <c r="R317" i="12"/>
  <c r="AF6" i="1"/>
  <c r="AF4" i="1"/>
  <c r="AF5" i="1"/>
  <c r="AF11" i="1"/>
  <c r="AF10" i="1"/>
  <c r="AF9" i="1"/>
  <c r="AF8" i="1"/>
  <c r="AF7" i="1"/>
  <c r="G177" i="11"/>
  <c r="G238" i="11"/>
  <c r="G162" i="11"/>
  <c r="G188" i="11"/>
  <c r="G285" i="11"/>
  <c r="G143" i="11"/>
  <c r="G295" i="11"/>
  <c r="G142" i="11"/>
  <c r="G65" i="11"/>
  <c r="G124" i="11"/>
  <c r="G4" i="11"/>
  <c r="G128" i="11"/>
  <c r="G59" i="11"/>
  <c r="G262" i="11"/>
  <c r="G141" i="11"/>
  <c r="G110" i="11"/>
  <c r="G137" i="11"/>
  <c r="G179" i="11"/>
  <c r="G70" i="11"/>
  <c r="G10" i="11"/>
  <c r="G97" i="11"/>
  <c r="G284" i="11"/>
  <c r="G220" i="11"/>
  <c r="G217" i="11"/>
  <c r="G214" i="11"/>
  <c r="G271" i="11"/>
  <c r="G305" i="11"/>
  <c r="G289" i="11"/>
  <c r="G5" i="11"/>
  <c r="G309" i="11"/>
  <c r="G87" i="11"/>
  <c r="G203" i="11"/>
  <c r="G204" i="11"/>
  <c r="G140" i="11"/>
  <c r="G94" i="11"/>
  <c r="G54" i="11"/>
  <c r="G115" i="11"/>
  <c r="G95" i="11"/>
  <c r="G216" i="11"/>
  <c r="G307" i="11"/>
  <c r="G207" i="11"/>
  <c r="G77" i="11"/>
  <c r="G28" i="11"/>
  <c r="G296" i="11"/>
  <c r="G67" i="11"/>
  <c r="G48" i="11"/>
  <c r="G187" i="11"/>
  <c r="G89" i="11"/>
  <c r="G120" i="11"/>
  <c r="G41" i="11"/>
  <c r="G302" i="11"/>
  <c r="G275" i="11"/>
  <c r="G93" i="11"/>
  <c r="G60" i="11"/>
  <c r="G173" i="11"/>
  <c r="G23" i="11"/>
  <c r="G281" i="11"/>
  <c r="G98" i="11"/>
  <c r="G83" i="11"/>
  <c r="G79" i="11"/>
  <c r="G184" i="11"/>
  <c r="G108" i="11"/>
  <c r="G300" i="11"/>
  <c r="G26" i="11"/>
  <c r="G6" i="11"/>
  <c r="G68" i="11"/>
  <c r="G277" i="11"/>
  <c r="G253" i="11"/>
  <c r="G81" i="11"/>
  <c r="G176" i="11"/>
  <c r="G71" i="11"/>
  <c r="G260" i="11"/>
  <c r="G155" i="11"/>
  <c r="G55" i="11"/>
  <c r="G57" i="11"/>
  <c r="G198" i="11"/>
  <c r="G29" i="11"/>
  <c r="G250" i="11"/>
  <c r="G251" i="11"/>
  <c r="G272" i="11"/>
  <c r="G42" i="11"/>
  <c r="G8" i="11"/>
  <c r="G119" i="11"/>
  <c r="G246" i="11"/>
  <c r="G158" i="11"/>
  <c r="G31" i="11"/>
  <c r="G159" i="11"/>
  <c r="G3" i="11"/>
  <c r="G50" i="11"/>
  <c r="G126" i="11"/>
  <c r="G255" i="11"/>
  <c r="G34" i="11"/>
  <c r="G46" i="11"/>
  <c r="G163" i="11"/>
  <c r="G43" i="11"/>
  <c r="G66" i="11"/>
  <c r="G123" i="11"/>
  <c r="G64" i="11"/>
  <c r="G263" i="11"/>
  <c r="G38" i="11"/>
  <c r="G20" i="11"/>
  <c r="G44" i="11"/>
  <c r="G256" i="11"/>
  <c r="G131" i="11"/>
  <c r="G185" i="11"/>
  <c r="G40" i="11"/>
  <c r="G157" i="11"/>
  <c r="H157" i="11" s="1"/>
  <c r="G156" i="11"/>
  <c r="H156" i="11" s="1"/>
  <c r="G49" i="11"/>
  <c r="H49" i="11" s="1"/>
  <c r="G104" i="11"/>
  <c r="G205" i="11"/>
  <c r="H205" i="11" s="1"/>
  <c r="G224" i="11"/>
  <c r="H224" i="11" s="1"/>
  <c r="G84" i="11"/>
  <c r="H84" i="11" s="1"/>
  <c r="G278" i="11"/>
  <c r="H278" i="11" s="1"/>
  <c r="G167" i="11"/>
  <c r="H167" i="11" s="1"/>
  <c r="G226" i="11"/>
  <c r="H226" i="11" s="1"/>
  <c r="G149" i="11"/>
  <c r="H149" i="11" s="1"/>
  <c r="G222" i="11"/>
  <c r="H222" i="11" s="1"/>
  <c r="G282" i="11"/>
  <c r="H282" i="11" s="1"/>
  <c r="G165" i="11"/>
  <c r="H165" i="11" s="1"/>
  <c r="G85" i="11"/>
  <c r="H85" i="11" s="1"/>
  <c r="G109" i="11"/>
  <c r="H109" i="11" s="1"/>
  <c r="G218" i="11"/>
  <c r="H218" i="11" s="1"/>
  <c r="G161" i="11"/>
  <c r="H161" i="11" s="1"/>
  <c r="G276" i="11"/>
  <c r="H276" i="11" s="1"/>
  <c r="G209" i="11"/>
  <c r="H209" i="11" s="1"/>
  <c r="G280" i="11"/>
  <c r="H280" i="11" s="1"/>
  <c r="G174" i="11"/>
  <c r="H174" i="11" s="1"/>
  <c r="G299" i="11"/>
  <c r="H299" i="11" s="1"/>
  <c r="G182" i="11"/>
  <c r="H182" i="11" s="1"/>
  <c r="G291" i="11"/>
  <c r="H291" i="11" s="1"/>
  <c r="G270" i="11"/>
  <c r="H270" i="11" s="1"/>
  <c r="G308" i="11"/>
  <c r="H308" i="11" s="1"/>
  <c r="G261" i="11"/>
  <c r="H261" i="11" s="1"/>
  <c r="G208" i="11"/>
  <c r="H208" i="11" s="1"/>
  <c r="G234" i="11"/>
  <c r="H234" i="11" s="1"/>
  <c r="G150" i="11"/>
  <c r="H150" i="11" s="1"/>
  <c r="G33" i="11"/>
  <c r="H33" i="11" s="1"/>
  <c r="G111" i="11"/>
  <c r="H111" i="11" s="1"/>
  <c r="G233" i="11"/>
  <c r="H233" i="11" s="1"/>
  <c r="G164" i="11"/>
  <c r="H164" i="11" s="1"/>
  <c r="G297" i="11"/>
  <c r="H297" i="11" s="1"/>
  <c r="G235" i="11"/>
  <c r="H235" i="11" s="1"/>
  <c r="G229" i="11"/>
  <c r="H229" i="11" s="1"/>
  <c r="G303" i="11"/>
  <c r="H303" i="11" s="1"/>
  <c r="G63" i="11"/>
  <c r="H63" i="11" s="1"/>
  <c r="G221" i="11"/>
  <c r="H221" i="11" s="1"/>
  <c r="G154" i="11"/>
  <c r="H154" i="11" s="1"/>
  <c r="G288" i="11"/>
  <c r="H288" i="11" s="1"/>
  <c r="G2" i="11"/>
  <c r="H2" i="11" s="1"/>
  <c r="G269" i="11"/>
  <c r="H269" i="11" s="1"/>
  <c r="G195" i="11"/>
  <c r="H195" i="11" s="1"/>
  <c r="G16" i="11"/>
  <c r="H16" i="11" s="1"/>
  <c r="G152" i="11"/>
  <c r="H152" i="11" s="1"/>
  <c r="G51" i="11"/>
  <c r="H51" i="11"/>
  <c r="G274" i="11"/>
  <c r="H274" i="11" s="1"/>
  <c r="G169" i="11"/>
  <c r="H169" i="11" s="1"/>
  <c r="G146" i="11"/>
  <c r="H146" i="11" s="1"/>
  <c r="G116" i="11"/>
  <c r="H116" i="11" s="1"/>
  <c r="G18" i="11"/>
  <c r="H18" i="11" s="1"/>
  <c r="G219" i="11"/>
  <c r="H219" i="11" s="1"/>
  <c r="G213" i="11"/>
  <c r="H213" i="11" s="1"/>
  <c r="G135" i="11"/>
  <c r="H135" i="11" s="1"/>
  <c r="G35" i="11"/>
  <c r="H35" i="11" s="1"/>
  <c r="G252" i="11"/>
  <c r="H252" i="11" s="1"/>
  <c r="G286" i="11"/>
  <c r="H286" i="11" s="1"/>
  <c r="G24" i="11"/>
  <c r="H24" i="11" s="1"/>
  <c r="G130" i="11"/>
  <c r="H130" i="11" s="1"/>
  <c r="G11" i="11"/>
  <c r="H11" i="11" s="1"/>
  <c r="G168" i="11"/>
  <c r="H168" i="11" s="1"/>
  <c r="G228" i="11"/>
  <c r="H228" i="11" s="1"/>
  <c r="G53" i="11"/>
  <c r="H53" i="11" s="1"/>
  <c r="G17" i="11"/>
  <c r="H17" i="11" s="1"/>
  <c r="G160" i="11"/>
  <c r="H160" i="11" s="1"/>
  <c r="G294" i="11"/>
  <c r="H294" i="11" s="1"/>
  <c r="G39" i="11"/>
  <c r="H39" i="11" s="1"/>
  <c r="G105" i="11"/>
  <c r="H105" i="11" s="1"/>
  <c r="G196" i="11"/>
  <c r="H196" i="11" s="1"/>
  <c r="G82" i="11"/>
  <c r="H82" i="11" s="1"/>
  <c r="G232" i="11"/>
  <c r="H232" i="11" s="1"/>
  <c r="G211" i="11"/>
  <c r="H211" i="11" s="1"/>
  <c r="G181" i="11"/>
  <c r="H181" i="11" s="1"/>
  <c r="G259" i="11"/>
  <c r="H259" i="11" s="1"/>
  <c r="G58" i="11"/>
  <c r="H58" i="11" s="1"/>
  <c r="G13" i="11"/>
  <c r="H13" i="11" s="1"/>
  <c r="G153" i="11"/>
  <c r="H153" i="11" s="1"/>
  <c r="G127" i="11"/>
  <c r="H127" i="11" s="1"/>
  <c r="G266" i="11"/>
  <c r="H266" i="11" s="1"/>
  <c r="G240" i="11"/>
  <c r="H240" i="11" s="1"/>
  <c r="G100" i="11"/>
  <c r="H100" i="11" s="1"/>
  <c r="G107" i="11"/>
  <c r="H107" i="11" s="1"/>
  <c r="G249" i="11"/>
  <c r="H249" i="11" s="1"/>
  <c r="G248" i="11"/>
  <c r="H248" i="11" s="1"/>
  <c r="G180" i="11"/>
  <c r="H180" i="11" s="1"/>
  <c r="G102" i="11"/>
  <c r="H102" i="11" s="1"/>
  <c r="G283" i="11"/>
  <c r="H283" i="11" s="1"/>
  <c r="G298" i="11"/>
  <c r="H298" i="11" s="1"/>
  <c r="G287" i="11"/>
  <c r="H287" i="11" s="1"/>
  <c r="G293" i="11"/>
  <c r="H293" i="11" s="1"/>
  <c r="G183" i="11"/>
  <c r="H183" i="11" s="1"/>
  <c r="G138" i="11"/>
  <c r="H138" i="11" s="1"/>
  <c r="G99" i="11"/>
  <c r="H99" i="11" s="1"/>
  <c r="G101" i="11"/>
  <c r="H101" i="11" s="1"/>
  <c r="G144" i="11"/>
  <c r="H144" i="11" s="1"/>
  <c r="G80" i="11"/>
  <c r="H80" i="11" s="1"/>
  <c r="G90" i="11"/>
  <c r="H90" i="11" s="1"/>
  <c r="G134" i="11"/>
  <c r="H134" i="11" s="1"/>
  <c r="G25" i="11"/>
  <c r="H25" i="11" s="1"/>
  <c r="G273" i="11"/>
  <c r="H273" i="11" s="1"/>
  <c r="G301" i="11"/>
  <c r="H301" i="11" s="1"/>
  <c r="G223" i="11"/>
  <c r="H223" i="11" s="1"/>
  <c r="G19" i="11"/>
  <c r="H19" i="11" s="1"/>
  <c r="G206" i="11"/>
  <c r="H206" i="11" s="1"/>
  <c r="G21" i="11"/>
  <c r="H21" i="11" s="1"/>
  <c r="G121" i="11"/>
  <c r="H121" i="11" s="1"/>
  <c r="G304" i="11"/>
  <c r="H304" i="11" s="1"/>
  <c r="G61" i="11"/>
  <c r="H61" i="11" s="1"/>
  <c r="G52" i="11"/>
  <c r="H52" i="11" s="1"/>
  <c r="G257" i="11"/>
  <c r="H257" i="11" s="1"/>
  <c r="G212" i="11"/>
  <c r="H212" i="11" s="1"/>
  <c r="G191" i="11"/>
  <c r="H191" i="11" s="1"/>
  <c r="G290" i="11"/>
  <c r="H290" i="11" s="1"/>
  <c r="G215" i="11"/>
  <c r="H215" i="11" s="1"/>
  <c r="G112" i="11"/>
  <c r="H112" i="11" s="1"/>
  <c r="G247" i="11"/>
  <c r="H247" i="11" s="1"/>
  <c r="G114" i="11"/>
  <c r="H114" i="11" s="1"/>
  <c r="G75" i="11"/>
  <c r="H75" i="11" s="1"/>
  <c r="G129" i="11"/>
  <c r="H129" i="11" s="1"/>
  <c r="G166" i="11"/>
  <c r="H166" i="11" s="1"/>
  <c r="G244" i="11"/>
  <c r="H244" i="11" s="1"/>
  <c r="G237" i="11"/>
  <c r="H237" i="11" s="1"/>
  <c r="G230" i="11"/>
  <c r="H230" i="11" s="1"/>
  <c r="G199" i="11"/>
  <c r="H199" i="11" s="1"/>
  <c r="G86" i="11"/>
  <c r="H86" i="11" s="1"/>
  <c r="G171" i="11"/>
  <c r="H171" i="11"/>
  <c r="G78" i="11"/>
  <c r="H78" i="11"/>
  <c r="G264" i="11"/>
  <c r="H264" i="11" s="1"/>
  <c r="G37" i="11"/>
  <c r="H37" i="11" s="1"/>
  <c r="G258" i="11"/>
  <c r="H258" i="11" s="1"/>
  <c r="G76" i="11"/>
  <c r="H76" i="11" s="1"/>
  <c r="G241" i="11"/>
  <c r="H241" i="11" s="1"/>
  <c r="G310" i="11"/>
  <c r="H310" i="11" s="1"/>
  <c r="G193" i="11"/>
  <c r="H193" i="11" s="1"/>
  <c r="G200" i="11"/>
  <c r="H200" i="11" s="1"/>
  <c r="G122" i="11"/>
  <c r="H122" i="11" s="1"/>
  <c r="G190" i="11"/>
  <c r="H190" i="11" s="1"/>
  <c r="G267" i="11"/>
  <c r="H267" i="11" s="1"/>
  <c r="G231" i="11"/>
  <c r="H231" i="11" s="1"/>
  <c r="G306" i="11"/>
  <c r="H306" i="11" s="1"/>
  <c r="G239" i="11"/>
  <c r="H239" i="11" s="1"/>
  <c r="G12" i="11"/>
  <c r="H12" i="11" s="1"/>
  <c r="G9" i="11"/>
  <c r="H9" i="11" s="1"/>
  <c r="G125" i="11"/>
  <c r="H125" i="11" s="1"/>
  <c r="G236" i="11"/>
  <c r="H236" i="11" s="1"/>
  <c r="G45" i="11"/>
  <c r="H45" i="11"/>
  <c r="G30" i="11"/>
  <c r="H30" i="11" s="1"/>
  <c r="G14" i="11"/>
  <c r="H14" i="11" s="1"/>
  <c r="G170" i="11"/>
  <c r="H170" i="11" s="1"/>
  <c r="G227" i="11"/>
  <c r="H227" i="11" s="1"/>
  <c r="G117" i="11"/>
  <c r="H117" i="11" s="1"/>
  <c r="G132" i="11"/>
  <c r="H132" i="11" s="1"/>
  <c r="G202" i="11"/>
  <c r="H202" i="11" s="1"/>
  <c r="G32" i="11"/>
  <c r="H32" i="11" s="1"/>
  <c r="G92" i="11"/>
  <c r="H92" i="11" s="1"/>
  <c r="G133" i="11"/>
  <c r="H133" i="11" s="1"/>
  <c r="G113" i="11"/>
  <c r="H113" i="11" s="1"/>
  <c r="G147" i="11"/>
  <c r="H147" i="11" s="1"/>
  <c r="G139" i="11"/>
  <c r="H139" i="11" s="1"/>
  <c r="G265" i="11"/>
  <c r="H265" i="11" s="1"/>
  <c r="G74" i="11"/>
  <c r="H74" i="11" s="1"/>
  <c r="G245" i="11"/>
  <c r="H245" i="11" s="1"/>
  <c r="G7" i="11"/>
  <c r="H7" i="11" s="1"/>
  <c r="G136" i="11"/>
  <c r="H136" i="11" s="1"/>
  <c r="G178" i="11"/>
  <c r="H178" i="11" s="1"/>
  <c r="G148" i="11"/>
  <c r="H148" i="11" s="1"/>
  <c r="G197" i="11"/>
  <c r="H197" i="11" s="1"/>
  <c r="G254" i="11"/>
  <c r="H254" i="11" s="1"/>
  <c r="G242" i="11"/>
  <c r="H242" i="11" s="1"/>
  <c r="G201" i="11"/>
  <c r="H201" i="11" s="1"/>
  <c r="G189" i="11"/>
  <c r="H189" i="11" s="1"/>
  <c r="G56" i="11"/>
  <c r="H56" i="11" s="1"/>
  <c r="G62" i="11"/>
  <c r="H62" i="11" s="1"/>
  <c r="G106" i="11"/>
  <c r="H106" i="11" s="1"/>
  <c r="G194" i="11"/>
  <c r="H194" i="11" s="1"/>
  <c r="G22" i="11"/>
  <c r="H22" i="11" s="1"/>
  <c r="G292" i="11"/>
  <c r="H292" i="11" s="1"/>
  <c r="G192" i="11"/>
  <c r="H192" i="11" s="1"/>
  <c r="G186" i="11"/>
  <c r="H186" i="11" s="1"/>
  <c r="G47" i="11"/>
  <c r="H47" i="11" s="1"/>
  <c r="G69" i="11"/>
  <c r="H69" i="11" s="1"/>
  <c r="G88" i="11"/>
  <c r="H88" i="11" s="1"/>
  <c r="G36" i="11"/>
  <c r="H36" i="11" s="1"/>
  <c r="G279" i="11"/>
  <c r="H279" i="11" s="1"/>
  <c r="G268" i="11"/>
  <c r="H268" i="11" s="1"/>
  <c r="G210" i="11"/>
  <c r="H210" i="11" s="1"/>
  <c r="G72" i="11"/>
  <c r="H72" i="11" s="1"/>
  <c r="G172" i="11"/>
  <c r="H172" i="11" s="1"/>
  <c r="G243" i="11"/>
  <c r="H243" i="11" s="1"/>
  <c r="G118" i="11"/>
  <c r="H118" i="11" s="1"/>
  <c r="G151" i="11"/>
  <c r="H151" i="11" s="1"/>
  <c r="G175" i="11"/>
  <c r="H175" i="11"/>
  <c r="G103" i="11"/>
  <c r="H103" i="11" s="1"/>
  <c r="G96" i="11"/>
  <c r="H96" i="11" s="1"/>
  <c r="G73" i="11"/>
  <c r="H73" i="11" s="1"/>
  <c r="G15" i="11"/>
  <c r="H15" i="11" s="1"/>
  <c r="AC13" i="1"/>
  <c r="AC3" i="1"/>
  <c r="AC4" i="1"/>
  <c r="AC5" i="1"/>
  <c r="AC8" i="1"/>
  <c r="AC10" i="1"/>
  <c r="AC11" i="1"/>
  <c r="AC16" i="1"/>
  <c r="AC17" i="1"/>
  <c r="AC18" i="1"/>
  <c r="AC21" i="1"/>
  <c r="AC22" i="1"/>
  <c r="AC23" i="1"/>
  <c r="AC24" i="1"/>
  <c r="AC26" i="1"/>
  <c r="AC27" i="1"/>
  <c r="AC29" i="1"/>
  <c r="AC31" i="1"/>
  <c r="AC34" i="1"/>
  <c r="AC36" i="1"/>
  <c r="AC43" i="1"/>
  <c r="AC45" i="1"/>
  <c r="AC47" i="1"/>
  <c r="AC48" i="1"/>
  <c r="AC50" i="1"/>
  <c r="AC52" i="1"/>
  <c r="AC53" i="1"/>
  <c r="AC54" i="1"/>
  <c r="AC56" i="1"/>
  <c r="AC57" i="1"/>
  <c r="AC59" i="1"/>
  <c r="AC60" i="1"/>
  <c r="AC61" i="1"/>
  <c r="AC62" i="1"/>
  <c r="AC63" i="1"/>
  <c r="AC64" i="1"/>
  <c r="AC65" i="1"/>
  <c r="AC68" i="1"/>
  <c r="AC70" i="1"/>
  <c r="AC71" i="1"/>
  <c r="AC74" i="1"/>
  <c r="AC75" i="1"/>
  <c r="AC76" i="1"/>
  <c r="AC77" i="1"/>
  <c r="AC82" i="1"/>
  <c r="AC83" i="1"/>
  <c r="AC84" i="1"/>
  <c r="AC85" i="1"/>
  <c r="AC86" i="1"/>
  <c r="AC88" i="1"/>
  <c r="AC89" i="1"/>
  <c r="AC90" i="1"/>
  <c r="AC91" i="1"/>
  <c r="AC92" i="1"/>
  <c r="AC93" i="1"/>
  <c r="AC94" i="1"/>
  <c r="AC95" i="1"/>
  <c r="AC97" i="1"/>
  <c r="AC98" i="1"/>
  <c r="AC99" i="1"/>
  <c r="AC101" i="1"/>
  <c r="AC102" i="1"/>
  <c r="AC103" i="1"/>
  <c r="AC105" i="1"/>
  <c r="AC108" i="1"/>
  <c r="AC109" i="1"/>
  <c r="AC110" i="1"/>
  <c r="AC111" i="1"/>
  <c r="AC112" i="1"/>
  <c r="AC113" i="1"/>
  <c r="AC114" i="1"/>
  <c r="AC115" i="1"/>
  <c r="AC116" i="1"/>
  <c r="AC117" i="1"/>
  <c r="AC119" i="1"/>
  <c r="AC120" i="1"/>
  <c r="AC121" i="1"/>
  <c r="AC122" i="1"/>
  <c r="AC123" i="1"/>
  <c r="AC124" i="1"/>
  <c r="AC125" i="1"/>
  <c r="AC127" i="1"/>
  <c r="AC128" i="1"/>
  <c r="AC129" i="1"/>
  <c r="AC130" i="1"/>
  <c r="AC131" i="1"/>
  <c r="AC132" i="1"/>
  <c r="AC133" i="1"/>
  <c r="AC136" i="1"/>
  <c r="AC138" i="1"/>
  <c r="AC139" i="1"/>
  <c r="AC140" i="1"/>
  <c r="AC142" i="1"/>
  <c r="AC143" i="1"/>
  <c r="AC145" i="1"/>
  <c r="AC148" i="1"/>
  <c r="AC149" i="1"/>
  <c r="AC150" i="1"/>
  <c r="AC153" i="1"/>
  <c r="AC154" i="1"/>
  <c r="AC155" i="1"/>
  <c r="AC156" i="1"/>
  <c r="AC157" i="1"/>
  <c r="AC158" i="1"/>
  <c r="AC159" i="1"/>
  <c r="AC161" i="1"/>
  <c r="AC162" i="1"/>
  <c r="AC163" i="1"/>
  <c r="AC164" i="1"/>
  <c r="AC166" i="1"/>
  <c r="AC168" i="1"/>
  <c r="AC169" i="1"/>
  <c r="AC171" i="1"/>
  <c r="AC172" i="1"/>
  <c r="AC173" i="1"/>
  <c r="AC174" i="1"/>
  <c r="AC175" i="1"/>
  <c r="AC176" i="1"/>
  <c r="AC177" i="1"/>
  <c r="AC178" i="1"/>
  <c r="AC180" i="1"/>
  <c r="AC181" i="1"/>
  <c r="AC183" i="1"/>
  <c r="AC184" i="1"/>
  <c r="AC185" i="1"/>
  <c r="AC186" i="1"/>
  <c r="AC187" i="1"/>
  <c r="AC188" i="1"/>
  <c r="AC189" i="1"/>
  <c r="AC190" i="1"/>
  <c r="AC191" i="1"/>
  <c r="AC192" i="1"/>
  <c r="AC194" i="1"/>
  <c r="AC195" i="1"/>
  <c r="AC196" i="1"/>
  <c r="AC200" i="1"/>
  <c r="AC201" i="1"/>
  <c r="AC202" i="1"/>
  <c r="AC204" i="1"/>
  <c r="AC205" i="1"/>
  <c r="AC206" i="1"/>
  <c r="AC207" i="1"/>
  <c r="AC210" i="1"/>
  <c r="AC211" i="1"/>
  <c r="AC212" i="1"/>
  <c r="AC213" i="1"/>
  <c r="AC214" i="1"/>
  <c r="AC218" i="1"/>
  <c r="AC220" i="1"/>
  <c r="AC221" i="1"/>
  <c r="AC222" i="1"/>
  <c r="AC223" i="1"/>
  <c r="AC224" i="1"/>
  <c r="AC225" i="1"/>
  <c r="AC228" i="1"/>
  <c r="AC230" i="1"/>
  <c r="AC231" i="1"/>
  <c r="AC233" i="1"/>
  <c r="AC234" i="1"/>
  <c r="AC235" i="1"/>
  <c r="AC236" i="1"/>
  <c r="AC237" i="1"/>
  <c r="AC238" i="1"/>
  <c r="AC241" i="1"/>
  <c r="AC242" i="1"/>
  <c r="AC243" i="1"/>
  <c r="AC244" i="1"/>
  <c r="AC245" i="1"/>
  <c r="AC246" i="1"/>
  <c r="AC247" i="1"/>
  <c r="AC248" i="1"/>
  <c r="AC249" i="1"/>
  <c r="AC250" i="1"/>
  <c r="AC252" i="1"/>
  <c r="AC253" i="1"/>
  <c r="AC255" i="1"/>
  <c r="AC256" i="1"/>
  <c r="AC257" i="1"/>
  <c r="AC259" i="1"/>
  <c r="AC260" i="1"/>
  <c r="AC263" i="1"/>
  <c r="AC264" i="1"/>
  <c r="AC266" i="1"/>
  <c r="AC267" i="1"/>
  <c r="AC268" i="1"/>
  <c r="AC270" i="1"/>
  <c r="AC272" i="1"/>
  <c r="AC273" i="1"/>
  <c r="AC275" i="1"/>
  <c r="AC276" i="1"/>
  <c r="AC282" i="1"/>
  <c r="AC284" i="1"/>
  <c r="AC285" i="1"/>
  <c r="AC286" i="1"/>
  <c r="AC288" i="1"/>
  <c r="AC290" i="1"/>
  <c r="AC292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9" i="1"/>
  <c r="AC2" i="1"/>
  <c r="AC3" i="9"/>
  <c r="AC4" i="9"/>
  <c r="AC7" i="9"/>
  <c r="AC9" i="9"/>
  <c r="AC10" i="9"/>
  <c r="AC12" i="9"/>
  <c r="AC13" i="9"/>
  <c r="AC14" i="9"/>
  <c r="AC15" i="9"/>
  <c r="AC16" i="9"/>
  <c r="AC17" i="9"/>
  <c r="AC20" i="9"/>
  <c r="AC21" i="9"/>
  <c r="AC22" i="9"/>
  <c r="AC23" i="9"/>
  <c r="AC24" i="9"/>
  <c r="AC25" i="9"/>
  <c r="AC26" i="9"/>
  <c r="AC27" i="9"/>
  <c r="AC28" i="9"/>
  <c r="AC29" i="9"/>
  <c r="AC31" i="9"/>
  <c r="AC32" i="9"/>
  <c r="AC34" i="9"/>
  <c r="AC35" i="9"/>
  <c r="AC2" i="9"/>
  <c r="AC3" i="8"/>
  <c r="AC5" i="8"/>
  <c r="AC6" i="8"/>
  <c r="AC7" i="8"/>
  <c r="AC8" i="8"/>
  <c r="AC9" i="8"/>
  <c r="AC10" i="8"/>
  <c r="AC11" i="8"/>
  <c r="AC12" i="8"/>
  <c r="AC14" i="8"/>
  <c r="AC15" i="8"/>
  <c r="AC17" i="8"/>
  <c r="AC18" i="8"/>
  <c r="AC19" i="8"/>
  <c r="AC20" i="8"/>
  <c r="AC21" i="8"/>
  <c r="AC22" i="8"/>
  <c r="AC23" i="8"/>
  <c r="AC24" i="8"/>
  <c r="AC25" i="8"/>
  <c r="AC26" i="8"/>
  <c r="AC28" i="8"/>
  <c r="AC29" i="8"/>
  <c r="AC30" i="8"/>
  <c r="AC34" i="8"/>
  <c r="AC35" i="8"/>
  <c r="AC36" i="8"/>
  <c r="AC38" i="8"/>
  <c r="AC39" i="8"/>
  <c r="AC40" i="8"/>
  <c r="AC41" i="8"/>
  <c r="AC44" i="8"/>
  <c r="AC45" i="8"/>
  <c r="AC46" i="8"/>
  <c r="AC47" i="8"/>
  <c r="AC48" i="8"/>
  <c r="AC52" i="8"/>
  <c r="AC54" i="8"/>
  <c r="AC55" i="8"/>
  <c r="AC56" i="8"/>
  <c r="AC2" i="8"/>
  <c r="AC3" i="7"/>
  <c r="AC5" i="7"/>
  <c r="AC6" i="7"/>
  <c r="AC7" i="7"/>
  <c r="AC8" i="7"/>
  <c r="AC9" i="7"/>
  <c r="AC10" i="7"/>
  <c r="AC11" i="7"/>
  <c r="AC14" i="7"/>
  <c r="AC16" i="7"/>
  <c r="AC17" i="7"/>
  <c r="AC18" i="7"/>
  <c r="AC20" i="7"/>
  <c r="AC21" i="7"/>
  <c r="AC23" i="7"/>
  <c r="AC26" i="7"/>
  <c r="AC27" i="7"/>
  <c r="AC28" i="7"/>
  <c r="AC31" i="7"/>
  <c r="AC32" i="7"/>
  <c r="AC33" i="7"/>
  <c r="AC34" i="7"/>
  <c r="AC35" i="7"/>
  <c r="AC36" i="7"/>
  <c r="AC37" i="7"/>
  <c r="AC39" i="7"/>
  <c r="AC40" i="7"/>
  <c r="AC41" i="7"/>
  <c r="AC42" i="7"/>
  <c r="AC44" i="7"/>
  <c r="AC2" i="7"/>
  <c r="AC5" i="6"/>
  <c r="AC6" i="6"/>
  <c r="AC7" i="6"/>
  <c r="AC12" i="6"/>
  <c r="AC13" i="6"/>
  <c r="AC14" i="6"/>
  <c r="AC15" i="6"/>
  <c r="AC16" i="6"/>
  <c r="AC18" i="6"/>
  <c r="AC19" i="6"/>
  <c r="AC20" i="6"/>
  <c r="AC21" i="6"/>
  <c r="AC22" i="6"/>
  <c r="AC23" i="6"/>
  <c r="AC24" i="6"/>
  <c r="AC25" i="6"/>
  <c r="AC27" i="6"/>
  <c r="AC28" i="6"/>
  <c r="AC29" i="6"/>
  <c r="AC31" i="6"/>
  <c r="AC32" i="6"/>
  <c r="AC33" i="6"/>
  <c r="AC35" i="6"/>
  <c r="AC38" i="6"/>
  <c r="AC39" i="6"/>
  <c r="AC40" i="6"/>
  <c r="AC41" i="6"/>
  <c r="AC42" i="6"/>
  <c r="AC43" i="6"/>
  <c r="AC44" i="6"/>
  <c r="AC45" i="6"/>
  <c r="AC46" i="6"/>
  <c r="AC47" i="6"/>
  <c r="AC49" i="6"/>
  <c r="AC50" i="6"/>
  <c r="AC51" i="6"/>
  <c r="AC52" i="6"/>
  <c r="AC53" i="6"/>
  <c r="AC4" i="6"/>
  <c r="AC3" i="5"/>
  <c r="AC5" i="5"/>
  <c r="AC6" i="5"/>
  <c r="AC8" i="5"/>
  <c r="AC9" i="5"/>
  <c r="AC10" i="5"/>
  <c r="AC11" i="5"/>
  <c r="AC12" i="5"/>
  <c r="AC13" i="5"/>
  <c r="AC14" i="5"/>
  <c r="AC17" i="5"/>
  <c r="AC19" i="5"/>
  <c r="AC20" i="5"/>
  <c r="AC2" i="5"/>
  <c r="AC9" i="3"/>
  <c r="AC11" i="3"/>
  <c r="AC12" i="3"/>
  <c r="AC14" i="3"/>
  <c r="AC16" i="3"/>
  <c r="AC7" i="3"/>
  <c r="AC3" i="2"/>
  <c r="AC4" i="2"/>
  <c r="AC5" i="2"/>
  <c r="AC8" i="2"/>
  <c r="AC10" i="2"/>
  <c r="AC11" i="2"/>
  <c r="AC13" i="2"/>
  <c r="AC16" i="2"/>
  <c r="AC17" i="2"/>
  <c r="AC18" i="2"/>
  <c r="AC21" i="2"/>
  <c r="AC22" i="2"/>
  <c r="AC23" i="2"/>
  <c r="AC24" i="2"/>
  <c r="AC26" i="2"/>
  <c r="AC27" i="2"/>
  <c r="AC29" i="2"/>
  <c r="AC31" i="2"/>
  <c r="AC2" i="2"/>
  <c r="AC34" i="2"/>
  <c r="AC36" i="2"/>
  <c r="V81" i="12" l="1"/>
  <c r="X295" i="12"/>
  <c r="X162" i="12"/>
  <c r="X65" i="12"/>
  <c r="V249" i="12"/>
  <c r="V267" i="12"/>
  <c r="V127" i="12"/>
  <c r="V166" i="12"/>
  <c r="X256" i="12"/>
  <c r="V143" i="12"/>
  <c r="V285" i="12"/>
  <c r="V161" i="12"/>
  <c r="V204" i="12"/>
  <c r="X46" i="12"/>
  <c r="X156" i="12"/>
  <c r="X195" i="12"/>
  <c r="V251" i="12"/>
  <c r="V315" i="12"/>
  <c r="X229" i="12"/>
  <c r="V72" i="12"/>
  <c r="V131" i="12"/>
  <c r="X219" i="12"/>
  <c r="V269" i="12"/>
  <c r="V186" i="12"/>
  <c r="V119" i="12"/>
  <c r="V199" i="12"/>
  <c r="V107" i="12"/>
  <c r="V62" i="12"/>
  <c r="V140" i="12"/>
  <c r="V311" i="12"/>
  <c r="V284" i="12"/>
  <c r="K3" i="11"/>
  <c r="V170" i="12"/>
  <c r="V182" i="12"/>
  <c r="V253" i="12"/>
  <c r="V302" i="12"/>
  <c r="V70" i="12"/>
  <c r="V316" i="12"/>
  <c r="V196" i="12"/>
  <c r="V114" i="12"/>
  <c r="V303" i="12"/>
  <c r="V239" i="12"/>
  <c r="V175" i="12"/>
  <c r="V110" i="12"/>
  <c r="V54" i="12"/>
  <c r="V236" i="12"/>
  <c r="V156" i="12"/>
  <c r="X318" i="12"/>
  <c r="X233" i="12"/>
  <c r="V243" i="12"/>
  <c r="V183" i="12"/>
  <c r="V145" i="12"/>
  <c r="V95" i="12"/>
  <c r="V41" i="12"/>
  <c r="V217" i="12"/>
  <c r="V21" i="12"/>
  <c r="V213" i="12"/>
  <c r="V268" i="12"/>
  <c r="V188" i="12"/>
  <c r="V103" i="12"/>
  <c r="V61" i="12"/>
  <c r="V18" i="12"/>
  <c r="V120" i="12"/>
  <c r="X153" i="12"/>
  <c r="X24" i="12"/>
  <c r="X298" i="12"/>
  <c r="X255" i="12"/>
  <c r="X265" i="12"/>
  <c r="X48" i="12"/>
  <c r="X317" i="12"/>
  <c r="X274" i="12"/>
  <c r="X276" i="12"/>
  <c r="X212" i="12"/>
  <c r="X178" i="12"/>
  <c r="V301" i="12"/>
  <c r="V237" i="12"/>
  <c r="V171" i="12"/>
  <c r="V242" i="12"/>
  <c r="X200" i="12"/>
  <c r="V295" i="12"/>
  <c r="V92" i="12"/>
  <c r="V226" i="12"/>
  <c r="V162" i="12"/>
  <c r="V91" i="12"/>
  <c r="V37" i="12"/>
  <c r="V230" i="12"/>
  <c r="V154" i="12"/>
  <c r="V220" i="12"/>
  <c r="V98" i="12"/>
  <c r="X174" i="12"/>
  <c r="V270" i="12"/>
  <c r="V130" i="12"/>
  <c r="V201" i="12"/>
  <c r="V79" i="12"/>
  <c r="V22" i="12"/>
  <c r="V296" i="12"/>
  <c r="V215" i="12"/>
  <c r="V141" i="12"/>
  <c r="V123" i="12"/>
  <c r="V67" i="12"/>
  <c r="V7" i="12"/>
  <c r="V197" i="12"/>
  <c r="V133" i="12"/>
  <c r="V14" i="12"/>
  <c r="V172" i="12"/>
  <c r="V136" i="12"/>
  <c r="X283" i="12"/>
  <c r="X262" i="12"/>
  <c r="X197" i="12"/>
  <c r="X131" i="12"/>
  <c r="X110" i="12"/>
  <c r="X88" i="12"/>
  <c r="V88" i="12"/>
  <c r="X67" i="12"/>
  <c r="X319" i="12"/>
  <c r="X277" i="12"/>
  <c r="X234" i="12"/>
  <c r="X213" i="12"/>
  <c r="X168" i="12"/>
  <c r="X147" i="12"/>
  <c r="X103" i="12"/>
  <c r="X82" i="12"/>
  <c r="X60" i="12"/>
  <c r="X39" i="12"/>
  <c r="X18" i="12"/>
  <c r="X307" i="12"/>
  <c r="X286" i="12"/>
  <c r="X201" i="12"/>
  <c r="X177" i="12"/>
  <c r="X135" i="12"/>
  <c r="X112" i="12"/>
  <c r="X91" i="12"/>
  <c r="X70" i="12"/>
  <c r="X27" i="12"/>
  <c r="X231" i="12"/>
  <c r="X210" i="12"/>
  <c r="X188" i="12"/>
  <c r="X165" i="12"/>
  <c r="X144" i="12"/>
  <c r="X122" i="12"/>
  <c r="X100" i="12"/>
  <c r="V100" i="12"/>
  <c r="X79" i="12"/>
  <c r="X58" i="12"/>
  <c r="X15" i="12"/>
  <c r="V15" i="12"/>
  <c r="X6" i="12"/>
  <c r="X308" i="12"/>
  <c r="X292" i="12"/>
  <c r="X260" i="12"/>
  <c r="V29" i="12"/>
  <c r="X244" i="12"/>
  <c r="V78" i="12"/>
  <c r="X228" i="12"/>
  <c r="X146" i="12"/>
  <c r="X129" i="12"/>
  <c r="X113" i="12"/>
  <c r="X97" i="12"/>
  <c r="V97" i="12"/>
  <c r="X81" i="12"/>
  <c r="X49" i="12"/>
  <c r="V49" i="12"/>
  <c r="X33" i="12"/>
  <c r="X17" i="12"/>
  <c r="V17" i="12"/>
  <c r="V63" i="12"/>
  <c r="V291" i="12"/>
  <c r="V179" i="12"/>
  <c r="V83" i="12"/>
  <c r="V258" i="12"/>
  <c r="V195" i="12"/>
  <c r="V275" i="12"/>
  <c r="V147" i="12"/>
  <c r="V221" i="12"/>
  <c r="V178" i="12"/>
  <c r="V157" i="12"/>
  <c r="V135" i="12"/>
  <c r="V113" i="12"/>
  <c r="V82" i="12"/>
  <c r="V56" i="12"/>
  <c r="V25" i="12"/>
  <c r="V310" i="12"/>
  <c r="V289" i="12"/>
  <c r="V246" i="12"/>
  <c r="V225" i="12"/>
  <c r="V203" i="12"/>
  <c r="V139" i="12"/>
  <c r="V118" i="12"/>
  <c r="V86" i="12"/>
  <c r="V60" i="12"/>
  <c r="V36" i="12"/>
  <c r="V319" i="12"/>
  <c r="V298" i="12"/>
  <c r="V277" i="12"/>
  <c r="V255" i="12"/>
  <c r="V234" i="12"/>
  <c r="V191" i="12"/>
  <c r="V149" i="12"/>
  <c r="V101" i="12"/>
  <c r="V46" i="12"/>
  <c r="V248" i="12"/>
  <c r="V232" i="12"/>
  <c r="V216" i="12"/>
  <c r="V200" i="12"/>
  <c r="V184" i="12"/>
  <c r="V168" i="12"/>
  <c r="V152" i="12"/>
  <c r="V76" i="12"/>
  <c r="V57" i="12"/>
  <c r="V38" i="12"/>
  <c r="V11" i="12"/>
  <c r="X3" i="12"/>
  <c r="V3" i="12"/>
  <c r="V69" i="12"/>
  <c r="X299" i="12"/>
  <c r="X278" i="12"/>
  <c r="X257" i="12"/>
  <c r="X235" i="12"/>
  <c r="X214" i="12"/>
  <c r="X192" i="12"/>
  <c r="X169" i="12"/>
  <c r="X148" i="12"/>
  <c r="X126" i="12"/>
  <c r="X104" i="12"/>
  <c r="X83" i="12"/>
  <c r="X62" i="12"/>
  <c r="X40" i="12"/>
  <c r="X19" i="12"/>
  <c r="X314" i="12"/>
  <c r="X293" i="12"/>
  <c r="X271" i="12"/>
  <c r="X250" i="12"/>
  <c r="X207" i="12"/>
  <c r="X185" i="12"/>
  <c r="X163" i="12"/>
  <c r="X141" i="12"/>
  <c r="X119" i="12"/>
  <c r="X98" i="12"/>
  <c r="X76" i="12"/>
  <c r="X55" i="12"/>
  <c r="X34" i="12"/>
  <c r="X11" i="12"/>
  <c r="X302" i="12"/>
  <c r="X281" i="12"/>
  <c r="X217" i="12"/>
  <c r="X194" i="12"/>
  <c r="X172" i="12"/>
  <c r="X151" i="12"/>
  <c r="X128" i="12"/>
  <c r="X107" i="12"/>
  <c r="X86" i="12"/>
  <c r="X64" i="12"/>
  <c r="X43" i="12"/>
  <c r="X22" i="12"/>
  <c r="X311" i="12"/>
  <c r="X290" i="12"/>
  <c r="X269" i="12"/>
  <c r="X247" i="12"/>
  <c r="X226" i="12"/>
  <c r="X205" i="12"/>
  <c r="X181" i="12"/>
  <c r="X160" i="12"/>
  <c r="X139" i="12"/>
  <c r="X116" i="12"/>
  <c r="X95" i="12"/>
  <c r="X74" i="12"/>
  <c r="X52" i="12"/>
  <c r="X31" i="12"/>
  <c r="V31" i="12"/>
  <c r="X7" i="12"/>
  <c r="V104" i="12"/>
  <c r="X304" i="12"/>
  <c r="X288" i="12"/>
  <c r="X272" i="12"/>
  <c r="V8" i="12"/>
  <c r="X240" i="12"/>
  <c r="X224" i="12"/>
  <c r="X208" i="12"/>
  <c r="X191" i="12"/>
  <c r="X158" i="12"/>
  <c r="X142" i="12"/>
  <c r="X125" i="12"/>
  <c r="X109" i="12"/>
  <c r="V109" i="12"/>
  <c r="X93" i="12"/>
  <c r="X77" i="12"/>
  <c r="X61" i="12"/>
  <c r="X45" i="12"/>
  <c r="X13" i="12"/>
  <c r="V317" i="12"/>
  <c r="V274" i="12"/>
  <c r="V142" i="12"/>
  <c r="V39" i="12"/>
  <c r="V281" i="12"/>
  <c r="V238" i="12"/>
  <c r="V158" i="12"/>
  <c r="V58" i="12"/>
  <c r="V290" i="12"/>
  <c r="V247" i="12"/>
  <c r="V174" i="12"/>
  <c r="V77" i="12"/>
  <c r="V307" i="12"/>
  <c r="V265" i="12"/>
  <c r="V211" i="12"/>
  <c r="V126" i="12"/>
  <c r="V13" i="12"/>
  <c r="V194" i="12"/>
  <c r="V173" i="12"/>
  <c r="V151" i="12"/>
  <c r="V105" i="12"/>
  <c r="V74" i="12"/>
  <c r="V51" i="12"/>
  <c r="V19" i="12"/>
  <c r="V305" i="12"/>
  <c r="V283" i="12"/>
  <c r="V262" i="12"/>
  <c r="V241" i="12"/>
  <c r="V219" i="12"/>
  <c r="V198" i="12"/>
  <c r="V177" i="12"/>
  <c r="V155" i="12"/>
  <c r="V134" i="12"/>
  <c r="V112" i="12"/>
  <c r="V80" i="12"/>
  <c r="V55" i="12"/>
  <c r="V24" i="12"/>
  <c r="V314" i="12"/>
  <c r="V293" i="12"/>
  <c r="V271" i="12"/>
  <c r="V250" i="12"/>
  <c r="V229" i="12"/>
  <c r="V207" i="12"/>
  <c r="V165" i="12"/>
  <c r="V122" i="12"/>
  <c r="V94" i="12"/>
  <c r="V64" i="12"/>
  <c r="V40" i="12"/>
  <c r="V6" i="12"/>
  <c r="V308" i="12"/>
  <c r="V292" i="12"/>
  <c r="V276" i="12"/>
  <c r="V260" i="12"/>
  <c r="V244" i="12"/>
  <c r="V228" i="12"/>
  <c r="V212" i="12"/>
  <c r="V148" i="12"/>
  <c r="V132" i="12"/>
  <c r="V115" i="12"/>
  <c r="V93" i="12"/>
  <c r="V71" i="12"/>
  <c r="V53" i="12"/>
  <c r="V33" i="12"/>
  <c r="V5" i="12"/>
  <c r="X315" i="12"/>
  <c r="X294" i="12"/>
  <c r="X273" i="12"/>
  <c r="X251" i="12"/>
  <c r="X230" i="12"/>
  <c r="X209" i="12"/>
  <c r="X186" i="12"/>
  <c r="X164" i="12"/>
  <c r="X143" i="12"/>
  <c r="X120" i="12"/>
  <c r="X99" i="12"/>
  <c r="X56" i="12"/>
  <c r="X35" i="12"/>
  <c r="V35" i="12"/>
  <c r="X12" i="12"/>
  <c r="X309" i="12"/>
  <c r="X287" i="12"/>
  <c r="X266" i="12"/>
  <c r="X245" i="12"/>
  <c r="X223" i="12"/>
  <c r="X202" i="12"/>
  <c r="X179" i="12"/>
  <c r="X157" i="12"/>
  <c r="X136" i="12"/>
  <c r="X114" i="12"/>
  <c r="X92" i="12"/>
  <c r="X71" i="12"/>
  <c r="X50" i="12"/>
  <c r="X28" i="12"/>
  <c r="V28" i="12"/>
  <c r="X297" i="12"/>
  <c r="X275" i="12"/>
  <c r="X254" i="12"/>
  <c r="X211" i="12"/>
  <c r="X189" i="12"/>
  <c r="X167" i="12"/>
  <c r="X145" i="12"/>
  <c r="X123" i="12"/>
  <c r="X102" i="12"/>
  <c r="X80" i="12"/>
  <c r="X59" i="12"/>
  <c r="X38" i="12"/>
  <c r="X16" i="12"/>
  <c r="X306" i="12"/>
  <c r="X285" i="12"/>
  <c r="X263" i="12"/>
  <c r="X242" i="12"/>
  <c r="X221" i="12"/>
  <c r="X198" i="12"/>
  <c r="X176" i="12"/>
  <c r="X155" i="12"/>
  <c r="X132" i="12"/>
  <c r="X111" i="12"/>
  <c r="X90" i="12"/>
  <c r="V90" i="12"/>
  <c r="X68" i="12"/>
  <c r="X47" i="12"/>
  <c r="V47" i="12"/>
  <c r="X26" i="12"/>
  <c r="V26" i="12"/>
  <c r="X14" i="12"/>
  <c r="V12" i="12"/>
  <c r="X316" i="12"/>
  <c r="X300" i="12"/>
  <c r="X284" i="12"/>
  <c r="X268" i="12"/>
  <c r="X252" i="12"/>
  <c r="X236" i="12"/>
  <c r="X220" i="12"/>
  <c r="X204" i="12"/>
  <c r="X187" i="12"/>
  <c r="X170" i="12"/>
  <c r="X154" i="12"/>
  <c r="X138" i="12"/>
  <c r="X121" i="12"/>
  <c r="X105" i="12"/>
  <c r="X89" i="12"/>
  <c r="V89" i="12"/>
  <c r="X73" i="12"/>
  <c r="X57" i="12"/>
  <c r="X41" i="12"/>
  <c r="X25" i="12"/>
  <c r="X9" i="12"/>
  <c r="X134" i="12"/>
  <c r="V306" i="12"/>
  <c r="V263" i="12"/>
  <c r="V206" i="12"/>
  <c r="V121" i="12"/>
  <c r="V313" i="12"/>
  <c r="V222" i="12"/>
  <c r="V137" i="12"/>
  <c r="V27" i="12"/>
  <c r="V279" i="12"/>
  <c r="V153" i="12"/>
  <c r="V52" i="12"/>
  <c r="V297" i="12"/>
  <c r="V254" i="12"/>
  <c r="V190" i="12"/>
  <c r="V99" i="12"/>
  <c r="V231" i="12"/>
  <c r="V210" i="12"/>
  <c r="V189" i="12"/>
  <c r="V167" i="12"/>
  <c r="V146" i="12"/>
  <c r="V125" i="12"/>
  <c r="V96" i="12"/>
  <c r="V68" i="12"/>
  <c r="V44" i="12"/>
  <c r="V9" i="12"/>
  <c r="V299" i="12"/>
  <c r="V278" i="12"/>
  <c r="V257" i="12"/>
  <c r="V235" i="12"/>
  <c r="V214" i="12"/>
  <c r="V193" i="12"/>
  <c r="V150" i="12"/>
  <c r="V129" i="12"/>
  <c r="V102" i="12"/>
  <c r="V73" i="12"/>
  <c r="V50" i="12"/>
  <c r="V16" i="12"/>
  <c r="V309" i="12"/>
  <c r="V287" i="12"/>
  <c r="V266" i="12"/>
  <c r="V245" i="12"/>
  <c r="V223" i="12"/>
  <c r="V202" i="12"/>
  <c r="V181" i="12"/>
  <c r="V159" i="12"/>
  <c r="V138" i="12"/>
  <c r="V116" i="12"/>
  <c r="V84" i="12"/>
  <c r="V59" i="12"/>
  <c r="V34" i="12"/>
  <c r="V320" i="12"/>
  <c r="V304" i="12"/>
  <c r="V288" i="12"/>
  <c r="V272" i="12"/>
  <c r="V256" i="12"/>
  <c r="V240" i="12"/>
  <c r="V224" i="12"/>
  <c r="V208" i="12"/>
  <c r="V192" i="12"/>
  <c r="V176" i="12"/>
  <c r="V160" i="12"/>
  <c r="V144" i="12"/>
  <c r="V128" i="12"/>
  <c r="V111" i="12"/>
  <c r="V85" i="12"/>
  <c r="V65" i="12"/>
  <c r="V48" i="12"/>
  <c r="V23" i="12"/>
  <c r="X310" i="12"/>
  <c r="X289" i="12"/>
  <c r="X267" i="12"/>
  <c r="X246" i="12"/>
  <c r="X225" i="12"/>
  <c r="X203" i="12"/>
  <c r="X180" i="12"/>
  <c r="X159" i="12"/>
  <c r="X137" i="12"/>
  <c r="X115" i="12"/>
  <c r="X94" i="12"/>
  <c r="X72" i="12"/>
  <c r="X51" i="12"/>
  <c r="X30" i="12"/>
  <c r="V30" i="12"/>
  <c r="X4" i="12"/>
  <c r="V4" i="12"/>
  <c r="X303" i="12"/>
  <c r="X282" i="12"/>
  <c r="X261" i="12"/>
  <c r="V117" i="12"/>
  <c r="X239" i="12"/>
  <c r="X218" i="12"/>
  <c r="X196" i="12"/>
  <c r="X173" i="12"/>
  <c r="X152" i="12"/>
  <c r="X130" i="12"/>
  <c r="X108" i="12"/>
  <c r="V108" i="12"/>
  <c r="X87" i="12"/>
  <c r="V87" i="12"/>
  <c r="X66" i="12"/>
  <c r="V66" i="12"/>
  <c r="X44" i="12"/>
  <c r="X23" i="12"/>
  <c r="X313" i="12"/>
  <c r="X291" i="12"/>
  <c r="X270" i="12"/>
  <c r="X249" i="12"/>
  <c r="X227" i="12"/>
  <c r="X206" i="12"/>
  <c r="X183" i="12"/>
  <c r="X161" i="12"/>
  <c r="X140" i="12"/>
  <c r="X118" i="12"/>
  <c r="X96" i="12"/>
  <c r="X75" i="12"/>
  <c r="V75" i="12"/>
  <c r="X54" i="12"/>
  <c r="X32" i="12"/>
  <c r="V32" i="12"/>
  <c r="X8" i="12"/>
  <c r="X301" i="12"/>
  <c r="X279" i="12"/>
  <c r="X258" i="12"/>
  <c r="X237" i="12"/>
  <c r="X215" i="12"/>
  <c r="X193" i="12"/>
  <c r="X171" i="12"/>
  <c r="X149" i="12"/>
  <c r="X127" i="12"/>
  <c r="X106" i="12"/>
  <c r="V106" i="12"/>
  <c r="X84" i="12"/>
  <c r="X63" i="12"/>
  <c r="X42" i="12"/>
  <c r="V42" i="12"/>
  <c r="X20" i="12"/>
  <c r="V20" i="12"/>
  <c r="X10" i="12"/>
  <c r="V10" i="12"/>
  <c r="X312" i="12"/>
  <c r="X296" i="12"/>
  <c r="X280" i="12"/>
  <c r="X264" i="12"/>
  <c r="X248" i="12"/>
  <c r="X232" i="12"/>
  <c r="X216" i="12"/>
  <c r="X199" i="12"/>
  <c r="X182" i="12"/>
  <c r="X166" i="12"/>
  <c r="X150" i="12"/>
  <c r="X133" i="12"/>
  <c r="X117" i="12"/>
  <c r="X101" i="12"/>
  <c r="X85" i="12"/>
  <c r="X69" i="12"/>
  <c r="X53" i="12"/>
  <c r="X37" i="12"/>
  <c r="X21" i="12"/>
  <c r="X5" i="12"/>
  <c r="X184" i="12"/>
  <c r="D37" i="9"/>
  <c r="E37" i="9"/>
  <c r="G37" i="9"/>
  <c r="I37" i="9"/>
  <c r="J9" i="9" s="1"/>
  <c r="K37" i="9"/>
  <c r="M37" i="9"/>
  <c r="O37" i="9"/>
  <c r="Q37" i="9"/>
  <c r="S37" i="9"/>
  <c r="D38" i="9"/>
  <c r="E38" i="9"/>
  <c r="G38" i="9"/>
  <c r="I38" i="9"/>
  <c r="K38" i="9"/>
  <c r="L3" i="9" s="1"/>
  <c r="M38" i="9"/>
  <c r="O38" i="9"/>
  <c r="Q38" i="9"/>
  <c r="S38" i="9"/>
  <c r="T26" i="9" s="1"/>
  <c r="C38" i="9"/>
  <c r="C37" i="9"/>
  <c r="D58" i="8"/>
  <c r="E58" i="8"/>
  <c r="G58" i="8"/>
  <c r="I58" i="8"/>
  <c r="K58" i="8"/>
  <c r="M58" i="8"/>
  <c r="N8" i="8" s="1"/>
  <c r="O58" i="8"/>
  <c r="Q58" i="8"/>
  <c r="S58" i="8"/>
  <c r="D59" i="8"/>
  <c r="E59" i="8"/>
  <c r="G59" i="8"/>
  <c r="I59" i="8"/>
  <c r="K59" i="8"/>
  <c r="M59" i="8"/>
  <c r="O59" i="8"/>
  <c r="Q59" i="8"/>
  <c r="S59" i="8"/>
  <c r="C59" i="8"/>
  <c r="C58" i="8"/>
  <c r="D47" i="7"/>
  <c r="E47" i="7"/>
  <c r="G47" i="7"/>
  <c r="I47" i="7"/>
  <c r="K47" i="7"/>
  <c r="M47" i="7"/>
  <c r="O47" i="7"/>
  <c r="Q47" i="7"/>
  <c r="S47" i="7"/>
  <c r="D48" i="7"/>
  <c r="E48" i="7"/>
  <c r="G48" i="7"/>
  <c r="I48" i="7"/>
  <c r="K48" i="7"/>
  <c r="M48" i="7"/>
  <c r="N13" i="7" s="1"/>
  <c r="O48" i="7"/>
  <c r="Q48" i="7"/>
  <c r="S48" i="7"/>
  <c r="C48" i="7"/>
  <c r="C47" i="7"/>
  <c r="D55" i="6"/>
  <c r="E55" i="6"/>
  <c r="G55" i="6"/>
  <c r="I55" i="6"/>
  <c r="K55" i="6"/>
  <c r="M55" i="6"/>
  <c r="O55" i="6"/>
  <c r="Q55" i="6"/>
  <c r="S55" i="6"/>
  <c r="D56" i="6"/>
  <c r="E56" i="6"/>
  <c r="G56" i="6"/>
  <c r="I56" i="6"/>
  <c r="K56" i="6"/>
  <c r="L11" i="6" s="1"/>
  <c r="M56" i="6"/>
  <c r="O56" i="6"/>
  <c r="Q56" i="6"/>
  <c r="S56" i="6"/>
  <c r="C56" i="6"/>
  <c r="C55" i="6"/>
  <c r="D22" i="5"/>
  <c r="E22" i="5"/>
  <c r="G22" i="5"/>
  <c r="I22" i="5"/>
  <c r="K22" i="5"/>
  <c r="M22" i="5"/>
  <c r="O22" i="5"/>
  <c r="S22" i="5"/>
  <c r="D23" i="5"/>
  <c r="E23" i="5"/>
  <c r="G23" i="5"/>
  <c r="I23" i="5"/>
  <c r="K23" i="5"/>
  <c r="M23" i="5"/>
  <c r="O23" i="5"/>
  <c r="S23" i="5"/>
  <c r="C23" i="5"/>
  <c r="C22" i="5"/>
  <c r="D18" i="3"/>
  <c r="E18" i="3"/>
  <c r="G18" i="3"/>
  <c r="I18" i="3"/>
  <c r="M18" i="3"/>
  <c r="O18" i="3"/>
  <c r="Q18" i="3"/>
  <c r="S18" i="3"/>
  <c r="D19" i="3"/>
  <c r="E19" i="3"/>
  <c r="G19" i="3"/>
  <c r="I19" i="3"/>
  <c r="M19" i="3"/>
  <c r="O19" i="3"/>
  <c r="Q19" i="3"/>
  <c r="R10" i="3" s="1"/>
  <c r="S19" i="3"/>
  <c r="C19" i="3"/>
  <c r="C18" i="3"/>
  <c r="D39" i="2"/>
  <c r="E39" i="2"/>
  <c r="F2" i="2" s="1"/>
  <c r="G39" i="2"/>
  <c r="I39" i="2"/>
  <c r="K39" i="2"/>
  <c r="L28" i="2" s="1"/>
  <c r="M39" i="2"/>
  <c r="O39" i="2"/>
  <c r="Q39" i="2"/>
  <c r="S39" i="2"/>
  <c r="D40" i="2"/>
  <c r="E40" i="2"/>
  <c r="G40" i="2"/>
  <c r="I40" i="2"/>
  <c r="K40" i="2"/>
  <c r="M40" i="2"/>
  <c r="O40" i="2"/>
  <c r="P9" i="2" s="1"/>
  <c r="Q40" i="2"/>
  <c r="S40" i="2"/>
  <c r="C40" i="2"/>
  <c r="C39" i="2"/>
  <c r="D312" i="1"/>
  <c r="E312" i="1"/>
  <c r="G312" i="1"/>
  <c r="I312" i="1"/>
  <c r="K312" i="1"/>
  <c r="M312" i="1"/>
  <c r="O312" i="1"/>
  <c r="Q312" i="1"/>
  <c r="S312" i="1"/>
  <c r="D313" i="1"/>
  <c r="E313" i="1"/>
  <c r="G313" i="1"/>
  <c r="H71" i="1" s="1"/>
  <c r="I313" i="1"/>
  <c r="K313" i="1"/>
  <c r="M313" i="1"/>
  <c r="O313" i="1"/>
  <c r="Q313" i="1"/>
  <c r="S313" i="1"/>
  <c r="C313" i="1"/>
  <c r="C312" i="1"/>
  <c r="N18" i="6" l="1"/>
  <c r="F11" i="7"/>
  <c r="T15" i="2"/>
  <c r="R14" i="3"/>
  <c r="N9" i="2"/>
  <c r="P8" i="6"/>
  <c r="L3" i="2"/>
  <c r="H7" i="6"/>
  <c r="P15" i="8"/>
  <c r="H7" i="7"/>
  <c r="N17" i="7"/>
  <c r="F9" i="8"/>
  <c r="T14" i="3"/>
  <c r="P21" i="7"/>
  <c r="R15" i="9"/>
  <c r="T8" i="2"/>
  <c r="T3" i="2"/>
  <c r="H12" i="3"/>
  <c r="F33" i="7"/>
  <c r="J16" i="3"/>
  <c r="L37" i="2"/>
  <c r="T20" i="2"/>
  <c r="J7" i="5"/>
  <c r="T10" i="3"/>
  <c r="H2" i="3"/>
  <c r="T13" i="5"/>
  <c r="F43" i="7"/>
  <c r="L8" i="2"/>
  <c r="L17" i="2"/>
  <c r="R4" i="3"/>
  <c r="H9" i="3"/>
  <c r="H14" i="2"/>
  <c r="L7" i="2"/>
  <c r="H8" i="3"/>
  <c r="T43" i="6"/>
  <c r="F29" i="6"/>
  <c r="N34" i="7"/>
  <c r="H5" i="8"/>
  <c r="F30" i="2"/>
  <c r="T27" i="2"/>
  <c r="L8" i="5"/>
  <c r="N26" i="2"/>
  <c r="F10" i="2"/>
  <c r="L36" i="2"/>
  <c r="L16" i="2"/>
  <c r="T2" i="2"/>
  <c r="T16" i="2"/>
  <c r="L29" i="2"/>
  <c r="T32" i="2"/>
  <c r="H16" i="3"/>
  <c r="H4" i="3"/>
  <c r="R9" i="3"/>
  <c r="L13" i="5"/>
  <c r="P14" i="5"/>
  <c r="J14" i="5"/>
  <c r="T16" i="5"/>
  <c r="T6" i="5"/>
  <c r="J6" i="5"/>
  <c r="J3" i="5"/>
  <c r="L35" i="6"/>
  <c r="L6" i="6"/>
  <c r="L27" i="6"/>
  <c r="N42" i="6"/>
  <c r="F13" i="6"/>
  <c r="P12" i="6"/>
  <c r="H11" i="6"/>
  <c r="F23" i="6"/>
  <c r="N13" i="6"/>
  <c r="T51" i="6"/>
  <c r="R10" i="6"/>
  <c r="J22" i="6"/>
  <c r="F51" i="6"/>
  <c r="N51" i="6"/>
  <c r="F27" i="7"/>
  <c r="F20" i="8"/>
  <c r="F55" i="8"/>
  <c r="F8" i="8"/>
  <c r="F34" i="8"/>
  <c r="N32" i="8"/>
  <c r="F18" i="8"/>
  <c r="P9" i="8"/>
  <c r="F46" i="8"/>
  <c r="N38" i="8"/>
  <c r="J27" i="9"/>
  <c r="N7" i="9"/>
  <c r="F5" i="9"/>
  <c r="R11" i="9"/>
  <c r="J22" i="9"/>
  <c r="H48" i="8"/>
  <c r="H27" i="8"/>
  <c r="H16" i="8"/>
  <c r="P56" i="8"/>
  <c r="P45" i="8"/>
  <c r="P33" i="8"/>
  <c r="H3" i="8"/>
  <c r="F54" i="8"/>
  <c r="F30" i="8"/>
  <c r="H2" i="8"/>
  <c r="H47" i="8"/>
  <c r="H25" i="8"/>
  <c r="H15" i="8"/>
  <c r="H4" i="8"/>
  <c r="P44" i="8"/>
  <c r="P31" i="8"/>
  <c r="P14" i="8"/>
  <c r="F50" i="8"/>
  <c r="F39" i="8"/>
  <c r="F29" i="8"/>
  <c r="F13" i="8"/>
  <c r="H53" i="8"/>
  <c r="H43" i="8"/>
  <c r="H32" i="8"/>
  <c r="H21" i="8"/>
  <c r="H11" i="8"/>
  <c r="N56" i="8"/>
  <c r="N26" i="8"/>
  <c r="P51" i="8"/>
  <c r="P38" i="8"/>
  <c r="P26" i="8"/>
  <c r="H37" i="8"/>
  <c r="P5" i="8"/>
  <c r="F42" i="8"/>
  <c r="H36" i="8"/>
  <c r="P55" i="8"/>
  <c r="J4" i="8"/>
  <c r="F47" i="8"/>
  <c r="F38" i="8"/>
  <c r="F24" i="8"/>
  <c r="H52" i="8"/>
  <c r="H41" i="8"/>
  <c r="H31" i="8"/>
  <c r="H20" i="8"/>
  <c r="H9" i="8"/>
  <c r="N50" i="8"/>
  <c r="P49" i="8"/>
  <c r="P37" i="8"/>
  <c r="P24" i="8"/>
  <c r="P7" i="8"/>
  <c r="H39" i="7"/>
  <c r="H23" i="7"/>
  <c r="P42" i="7"/>
  <c r="P7" i="7"/>
  <c r="H6" i="7"/>
  <c r="F39" i="7"/>
  <c r="F23" i="7"/>
  <c r="F7" i="7"/>
  <c r="H35" i="7"/>
  <c r="H19" i="7"/>
  <c r="H3" i="7"/>
  <c r="N30" i="7"/>
  <c r="P33" i="7"/>
  <c r="P16" i="7"/>
  <c r="N8" i="7"/>
  <c r="F6" i="7"/>
  <c r="F35" i="7"/>
  <c r="F19" i="7"/>
  <c r="F3" i="7"/>
  <c r="H31" i="7"/>
  <c r="H15" i="7"/>
  <c r="N44" i="7"/>
  <c r="N26" i="7"/>
  <c r="N9" i="7"/>
  <c r="P29" i="7"/>
  <c r="P12" i="7"/>
  <c r="J16" i="7"/>
  <c r="L5" i="7"/>
  <c r="F31" i="7"/>
  <c r="F15" i="7"/>
  <c r="H43" i="7"/>
  <c r="H27" i="7"/>
  <c r="H11" i="7"/>
  <c r="N40" i="7"/>
  <c r="N22" i="7"/>
  <c r="N5" i="7"/>
  <c r="P25" i="7"/>
  <c r="P8" i="7"/>
  <c r="H53" i="6"/>
  <c r="H42" i="6"/>
  <c r="H31" i="6"/>
  <c r="H21" i="6"/>
  <c r="H10" i="6"/>
  <c r="J46" i="6"/>
  <c r="J16" i="6"/>
  <c r="P43" i="6"/>
  <c r="P27" i="6"/>
  <c r="P10" i="6"/>
  <c r="R40" i="6"/>
  <c r="R18" i="6"/>
  <c r="F46" i="6"/>
  <c r="H49" i="6"/>
  <c r="H38" i="6"/>
  <c r="H27" i="6"/>
  <c r="H17" i="6"/>
  <c r="H6" i="6"/>
  <c r="J39" i="6"/>
  <c r="J11" i="6"/>
  <c r="P52" i="6"/>
  <c r="P38" i="6"/>
  <c r="P20" i="6"/>
  <c r="P5" i="6"/>
  <c r="R29" i="6"/>
  <c r="F35" i="6"/>
  <c r="F7" i="6"/>
  <c r="H47" i="6"/>
  <c r="H37" i="6"/>
  <c r="H26" i="6"/>
  <c r="H15" i="6"/>
  <c r="H5" i="6"/>
  <c r="J32" i="6"/>
  <c r="J3" i="6"/>
  <c r="L19" i="6"/>
  <c r="N27" i="6"/>
  <c r="P51" i="6"/>
  <c r="P36" i="6"/>
  <c r="P17" i="6"/>
  <c r="P3" i="6"/>
  <c r="R20" i="6"/>
  <c r="R8" i="6"/>
  <c r="J15" i="6"/>
  <c r="T5" i="6"/>
  <c r="H2" i="6"/>
  <c r="H43" i="6"/>
  <c r="H33" i="6"/>
  <c r="H22" i="6"/>
  <c r="J53" i="6"/>
  <c r="L50" i="6"/>
  <c r="P44" i="6"/>
  <c r="P29" i="6"/>
  <c r="R49" i="6"/>
  <c r="T36" i="6"/>
  <c r="H3" i="5"/>
  <c r="H14" i="5"/>
  <c r="H9" i="5"/>
  <c r="H4" i="5"/>
  <c r="P18" i="5"/>
  <c r="P10" i="5"/>
  <c r="F4" i="5"/>
  <c r="L4" i="5"/>
  <c r="H17" i="5"/>
  <c r="H12" i="5"/>
  <c r="H6" i="5"/>
  <c r="J20" i="5"/>
  <c r="P3" i="5"/>
  <c r="T3" i="5"/>
  <c r="P7" i="5"/>
  <c r="H20" i="5"/>
  <c r="N10" i="5"/>
  <c r="H18" i="5"/>
  <c r="H13" i="5"/>
  <c r="H8" i="5"/>
  <c r="P16" i="5"/>
  <c r="P5" i="5"/>
  <c r="T7" i="5"/>
  <c r="J10" i="5"/>
  <c r="H2" i="5"/>
  <c r="H16" i="5"/>
  <c r="H10" i="5"/>
  <c r="H5" i="5"/>
  <c r="J15" i="5"/>
  <c r="L19" i="5"/>
  <c r="P19" i="5"/>
  <c r="P13" i="5"/>
  <c r="T18" i="5"/>
  <c r="T5" i="5"/>
  <c r="P5" i="3"/>
  <c r="F3" i="3"/>
  <c r="F14" i="3"/>
  <c r="F9" i="3"/>
  <c r="F4" i="3"/>
  <c r="P2" i="3"/>
  <c r="P12" i="3"/>
  <c r="P4" i="3"/>
  <c r="N4" i="3"/>
  <c r="F13" i="3"/>
  <c r="F8" i="3"/>
  <c r="P16" i="3"/>
  <c r="P10" i="3"/>
  <c r="P3" i="3"/>
  <c r="T5" i="3"/>
  <c r="J3" i="3"/>
  <c r="F2" i="3"/>
  <c r="F12" i="3"/>
  <c r="F6" i="3"/>
  <c r="J12" i="3"/>
  <c r="P14" i="3"/>
  <c r="P9" i="3"/>
  <c r="T4" i="3"/>
  <c r="R5" i="3"/>
  <c r="H6" i="3"/>
  <c r="F16" i="3"/>
  <c r="F10" i="3"/>
  <c r="F5" i="3"/>
  <c r="H13" i="3"/>
  <c r="H5" i="3"/>
  <c r="J6" i="3"/>
  <c r="P13" i="3"/>
  <c r="P6" i="3"/>
  <c r="R13" i="3"/>
  <c r="R3" i="3"/>
  <c r="F22" i="2"/>
  <c r="L33" i="2"/>
  <c r="L23" i="2"/>
  <c r="L13" i="2"/>
  <c r="T37" i="2"/>
  <c r="T25" i="2"/>
  <c r="T4" i="2"/>
  <c r="L4" i="2"/>
  <c r="L32" i="2"/>
  <c r="L22" i="2"/>
  <c r="L12" i="2"/>
  <c r="T34" i="2"/>
  <c r="T21" i="2"/>
  <c r="T9" i="2"/>
  <c r="L22" i="9"/>
  <c r="T3" i="9"/>
  <c r="L5" i="9"/>
  <c r="L2" i="9"/>
  <c r="L17" i="9"/>
  <c r="R32" i="9"/>
  <c r="T17" i="9"/>
  <c r="R6" i="9"/>
  <c r="J6" i="9"/>
  <c r="J35" i="9"/>
  <c r="J17" i="9"/>
  <c r="L30" i="9"/>
  <c r="L13" i="9"/>
  <c r="R27" i="9"/>
  <c r="T2" i="9"/>
  <c r="T13" i="9"/>
  <c r="N3" i="9"/>
  <c r="F3" i="9"/>
  <c r="P7" i="9"/>
  <c r="H3" i="9"/>
  <c r="J31" i="9"/>
  <c r="J13" i="9"/>
  <c r="L26" i="9"/>
  <c r="L7" i="9"/>
  <c r="R19" i="9"/>
  <c r="T32" i="9"/>
  <c r="T7" i="9"/>
  <c r="F27" i="9"/>
  <c r="F15" i="9"/>
  <c r="F7" i="9"/>
  <c r="H29" i="9"/>
  <c r="H17" i="9"/>
  <c r="H5" i="9"/>
  <c r="N33" i="9"/>
  <c r="N19" i="9"/>
  <c r="N10" i="9"/>
  <c r="P29" i="9"/>
  <c r="P19" i="9"/>
  <c r="P3" i="9"/>
  <c r="F2" i="9"/>
  <c r="F32" i="9"/>
  <c r="F28" i="9"/>
  <c r="F24" i="9"/>
  <c r="V24" i="9" s="1"/>
  <c r="F20" i="9"/>
  <c r="F16" i="9"/>
  <c r="F12" i="9"/>
  <c r="F8" i="9"/>
  <c r="F4" i="9"/>
  <c r="H34" i="9"/>
  <c r="H30" i="9"/>
  <c r="H26" i="9"/>
  <c r="H22" i="9"/>
  <c r="H18" i="9"/>
  <c r="H14" i="9"/>
  <c r="H10" i="9"/>
  <c r="H6" i="9"/>
  <c r="J2" i="9"/>
  <c r="J32" i="9"/>
  <c r="J28" i="9"/>
  <c r="J23" i="9"/>
  <c r="J18" i="9"/>
  <c r="J14" i="9"/>
  <c r="J10" i="9"/>
  <c r="J3" i="9"/>
  <c r="L33" i="9"/>
  <c r="L27" i="9"/>
  <c r="L23" i="9"/>
  <c r="L18" i="9"/>
  <c r="L14" i="9"/>
  <c r="L9" i="9"/>
  <c r="L4" i="9"/>
  <c r="N34" i="9"/>
  <c r="N30" i="9"/>
  <c r="N26" i="9"/>
  <c r="N20" i="9"/>
  <c r="N15" i="9"/>
  <c r="N11" i="9"/>
  <c r="N6" i="9"/>
  <c r="P34" i="9"/>
  <c r="P30" i="9"/>
  <c r="P26" i="9"/>
  <c r="P20" i="9"/>
  <c r="P15" i="9"/>
  <c r="P11" i="9"/>
  <c r="P6" i="9"/>
  <c r="R33" i="9"/>
  <c r="R28" i="9"/>
  <c r="R22" i="9"/>
  <c r="R16" i="9"/>
  <c r="R12" i="9"/>
  <c r="R3" i="9"/>
  <c r="T33" i="9"/>
  <c r="T27" i="9"/>
  <c r="T19" i="9"/>
  <c r="T14" i="9"/>
  <c r="T9" i="9"/>
  <c r="F31" i="9"/>
  <c r="F23" i="9"/>
  <c r="F11" i="9"/>
  <c r="H33" i="9"/>
  <c r="H21" i="9"/>
  <c r="H13" i="9"/>
  <c r="N29" i="9"/>
  <c r="N14" i="9"/>
  <c r="P33" i="9"/>
  <c r="P25" i="9"/>
  <c r="P10" i="9"/>
  <c r="F34" i="9"/>
  <c r="F30" i="9"/>
  <c r="F26" i="9"/>
  <c r="F22" i="9"/>
  <c r="F18" i="9"/>
  <c r="F14" i="9"/>
  <c r="F10" i="9"/>
  <c r="F6" i="9"/>
  <c r="H2" i="9"/>
  <c r="H32" i="9"/>
  <c r="H28" i="9"/>
  <c r="H24" i="9"/>
  <c r="H20" i="9"/>
  <c r="H16" i="9"/>
  <c r="H12" i="9"/>
  <c r="H8" i="9"/>
  <c r="H4" i="9"/>
  <c r="J34" i="9"/>
  <c r="J30" i="9"/>
  <c r="J26" i="9"/>
  <c r="J20" i="9"/>
  <c r="J16" i="9"/>
  <c r="J12" i="9"/>
  <c r="J7" i="9"/>
  <c r="L35" i="9"/>
  <c r="L29" i="9"/>
  <c r="L25" i="9"/>
  <c r="L20" i="9"/>
  <c r="L16" i="9"/>
  <c r="L12" i="9"/>
  <c r="L6" i="9"/>
  <c r="N2" i="9"/>
  <c r="N32" i="9"/>
  <c r="N28" i="9"/>
  <c r="N23" i="9"/>
  <c r="N17" i="9"/>
  <c r="N13" i="9"/>
  <c r="N9" i="9"/>
  <c r="P2" i="9"/>
  <c r="P32" i="9"/>
  <c r="P28" i="9"/>
  <c r="P23" i="9"/>
  <c r="P17" i="9"/>
  <c r="P13" i="9"/>
  <c r="P9" i="9"/>
  <c r="R2" i="9"/>
  <c r="R31" i="9"/>
  <c r="R26" i="9"/>
  <c r="R18" i="9"/>
  <c r="R14" i="9"/>
  <c r="R9" i="9"/>
  <c r="T35" i="9"/>
  <c r="T31" i="9"/>
  <c r="T23" i="9"/>
  <c r="T16" i="9"/>
  <c r="T12" i="9"/>
  <c r="T6" i="9"/>
  <c r="F35" i="9"/>
  <c r="F19" i="9"/>
  <c r="H25" i="9"/>
  <c r="H9" i="9"/>
  <c r="N25" i="9"/>
  <c r="P14" i="9"/>
  <c r="F33" i="9"/>
  <c r="F29" i="9"/>
  <c r="F25" i="9"/>
  <c r="F21" i="9"/>
  <c r="F17" i="9"/>
  <c r="F13" i="9"/>
  <c r="F9" i="9"/>
  <c r="H35" i="9"/>
  <c r="H31" i="9"/>
  <c r="H27" i="9"/>
  <c r="H23" i="9"/>
  <c r="H19" i="9"/>
  <c r="H15" i="9"/>
  <c r="H11" i="9"/>
  <c r="H7" i="9"/>
  <c r="J33" i="9"/>
  <c r="J29" i="9"/>
  <c r="J25" i="9"/>
  <c r="J19" i="9"/>
  <c r="J15" i="9"/>
  <c r="J11" i="9"/>
  <c r="L34" i="9"/>
  <c r="L28" i="9"/>
  <c r="L24" i="9"/>
  <c r="L19" i="9"/>
  <c r="L15" i="9"/>
  <c r="L11" i="9"/>
  <c r="N35" i="9"/>
  <c r="N31" i="9"/>
  <c r="N27" i="9"/>
  <c r="N22" i="9"/>
  <c r="N16" i="9"/>
  <c r="N12" i="9"/>
  <c r="P35" i="9"/>
  <c r="P31" i="9"/>
  <c r="P27" i="9"/>
  <c r="P22" i="9"/>
  <c r="P16" i="9"/>
  <c r="P12" i="9"/>
  <c r="R34" i="9"/>
  <c r="R29" i="9"/>
  <c r="R23" i="9"/>
  <c r="R17" i="9"/>
  <c r="R13" i="9"/>
  <c r="T34" i="9"/>
  <c r="T28" i="9"/>
  <c r="T22" i="9"/>
  <c r="T15" i="9"/>
  <c r="T11" i="9"/>
  <c r="R5" i="8"/>
  <c r="R19" i="8"/>
  <c r="R36" i="8"/>
  <c r="R50" i="8"/>
  <c r="R56" i="8"/>
  <c r="R11" i="8"/>
  <c r="R31" i="8"/>
  <c r="R44" i="8"/>
  <c r="T3" i="8"/>
  <c r="T9" i="8"/>
  <c r="T14" i="8"/>
  <c r="T20" i="8"/>
  <c r="T29" i="8"/>
  <c r="T33" i="8"/>
  <c r="T37" i="8"/>
  <c r="T45" i="8"/>
  <c r="T49" i="8"/>
  <c r="T54" i="8"/>
  <c r="T5" i="8"/>
  <c r="T11" i="8"/>
  <c r="T19" i="8"/>
  <c r="T30" i="8"/>
  <c r="T35" i="8"/>
  <c r="T44" i="8"/>
  <c r="T50" i="8"/>
  <c r="T56" i="8"/>
  <c r="T15" i="8"/>
  <c r="T32" i="8"/>
  <c r="T47" i="8"/>
  <c r="T7" i="8"/>
  <c r="T13" i="8"/>
  <c r="T21" i="8"/>
  <c r="T31" i="8"/>
  <c r="T36" i="8"/>
  <c r="T46" i="8"/>
  <c r="T51" i="8"/>
  <c r="T2" i="8"/>
  <c r="T8" i="8"/>
  <c r="T26" i="8"/>
  <c r="T39" i="8"/>
  <c r="T53" i="8"/>
  <c r="V53" i="8" s="1"/>
  <c r="L7" i="8"/>
  <c r="L11" i="8"/>
  <c r="L18" i="8"/>
  <c r="L24" i="8"/>
  <c r="L30" i="8"/>
  <c r="L35" i="8"/>
  <c r="L41" i="8"/>
  <c r="L46" i="8"/>
  <c r="L50" i="8"/>
  <c r="L3" i="8"/>
  <c r="L10" i="8"/>
  <c r="L19" i="8"/>
  <c r="L28" i="8"/>
  <c r="L34" i="8"/>
  <c r="L42" i="8"/>
  <c r="L48" i="8"/>
  <c r="L56" i="8"/>
  <c r="L8" i="8"/>
  <c r="L16" i="8"/>
  <c r="L31" i="8"/>
  <c r="L45" i="8"/>
  <c r="L5" i="8"/>
  <c r="L15" i="8"/>
  <c r="L20" i="8"/>
  <c r="L29" i="8"/>
  <c r="L38" i="8"/>
  <c r="L44" i="8"/>
  <c r="L49" i="8"/>
  <c r="L21" i="8"/>
  <c r="L39" i="8"/>
  <c r="L53" i="8"/>
  <c r="J47" i="8"/>
  <c r="J35" i="8"/>
  <c r="J22" i="8"/>
  <c r="J10" i="8"/>
  <c r="L40" i="8"/>
  <c r="L9" i="8"/>
  <c r="R37" i="8"/>
  <c r="R7" i="8"/>
  <c r="T34" i="8"/>
  <c r="J55" i="8"/>
  <c r="J43" i="8"/>
  <c r="J31" i="8"/>
  <c r="J18" i="8"/>
  <c r="J5" i="8"/>
  <c r="L33" i="8"/>
  <c r="R2" i="8"/>
  <c r="R32" i="8"/>
  <c r="T55" i="8"/>
  <c r="T27" i="8"/>
  <c r="J54" i="8"/>
  <c r="J40" i="8"/>
  <c r="J29" i="8"/>
  <c r="J17" i="8"/>
  <c r="L54" i="8"/>
  <c r="L25" i="8"/>
  <c r="R51" i="8"/>
  <c r="R21" i="8"/>
  <c r="T48" i="8"/>
  <c r="T18" i="8"/>
  <c r="N3" i="8"/>
  <c r="N9" i="8"/>
  <c r="N14" i="8"/>
  <c r="N21" i="8"/>
  <c r="N29" i="8"/>
  <c r="N33" i="8"/>
  <c r="N37" i="8"/>
  <c r="N43" i="8"/>
  <c r="N47" i="8"/>
  <c r="N51" i="8"/>
  <c r="N55" i="8"/>
  <c r="N10" i="8"/>
  <c r="N19" i="8"/>
  <c r="N27" i="8"/>
  <c r="N34" i="8"/>
  <c r="N39" i="8"/>
  <c r="N46" i="8"/>
  <c r="N52" i="8"/>
  <c r="N2" i="8"/>
  <c r="N7" i="8"/>
  <c r="N24" i="8"/>
  <c r="N36" i="8"/>
  <c r="N49" i="8"/>
  <c r="N5" i="8"/>
  <c r="N11" i="8"/>
  <c r="N20" i="8"/>
  <c r="N30" i="8"/>
  <c r="N35" i="8"/>
  <c r="N40" i="8"/>
  <c r="N48" i="8"/>
  <c r="N53" i="8"/>
  <c r="N13" i="8"/>
  <c r="N31" i="8"/>
  <c r="N44" i="8"/>
  <c r="N54" i="8"/>
  <c r="F3" i="8"/>
  <c r="F7" i="8"/>
  <c r="F11" i="8"/>
  <c r="F15" i="8"/>
  <c r="F19" i="8"/>
  <c r="F23" i="8"/>
  <c r="F27" i="8"/>
  <c r="F31" i="8"/>
  <c r="F5" i="8"/>
  <c r="F10" i="8"/>
  <c r="F16" i="8"/>
  <c r="F21" i="8"/>
  <c r="F26" i="8"/>
  <c r="F32" i="8"/>
  <c r="F36" i="8"/>
  <c r="F40" i="8"/>
  <c r="F44" i="8"/>
  <c r="F48" i="8"/>
  <c r="F52" i="8"/>
  <c r="F56" i="8"/>
  <c r="F6" i="8"/>
  <c r="F12" i="8"/>
  <c r="F17" i="8"/>
  <c r="F22" i="8"/>
  <c r="F28" i="8"/>
  <c r="X28" i="8" s="1"/>
  <c r="F33" i="8"/>
  <c r="F37" i="8"/>
  <c r="F41" i="8"/>
  <c r="F45" i="8"/>
  <c r="F49" i="8"/>
  <c r="F53" i="8"/>
  <c r="F2" i="8"/>
  <c r="F51" i="8"/>
  <c r="F43" i="8"/>
  <c r="F35" i="8"/>
  <c r="F25" i="8"/>
  <c r="F14" i="8"/>
  <c r="F4" i="8"/>
  <c r="J49" i="8"/>
  <c r="J36" i="8"/>
  <c r="J24" i="8"/>
  <c r="J13" i="8"/>
  <c r="L47" i="8"/>
  <c r="L17" i="8"/>
  <c r="N45" i="8"/>
  <c r="N18" i="8"/>
  <c r="R46" i="8"/>
  <c r="R13" i="8"/>
  <c r="T43" i="8"/>
  <c r="T10" i="8"/>
  <c r="R3" i="8"/>
  <c r="R9" i="8"/>
  <c r="R14" i="8"/>
  <c r="R20" i="8"/>
  <c r="R30" i="8"/>
  <c r="R34" i="8"/>
  <c r="R39" i="8"/>
  <c r="R45" i="8"/>
  <c r="R49" i="8"/>
  <c r="R54" i="8"/>
  <c r="J7" i="8"/>
  <c r="J11" i="8"/>
  <c r="J16" i="8"/>
  <c r="J20" i="8"/>
  <c r="J26" i="8"/>
  <c r="J30" i="8"/>
  <c r="J34" i="8"/>
  <c r="J38" i="8"/>
  <c r="J44" i="8"/>
  <c r="J48" i="8"/>
  <c r="J53" i="8"/>
  <c r="J2" i="8"/>
  <c r="H56" i="8"/>
  <c r="V56" i="8" s="1"/>
  <c r="H51" i="8"/>
  <c r="H45" i="8"/>
  <c r="H40" i="8"/>
  <c r="H35" i="8"/>
  <c r="H29" i="8"/>
  <c r="H24" i="8"/>
  <c r="H19" i="8"/>
  <c r="H13" i="8"/>
  <c r="H8" i="8"/>
  <c r="J51" i="8"/>
  <c r="J46" i="8"/>
  <c r="J39" i="8"/>
  <c r="J33" i="8"/>
  <c r="J28" i="8"/>
  <c r="J21" i="8"/>
  <c r="J15" i="8"/>
  <c r="J9" i="8"/>
  <c r="J3" i="8"/>
  <c r="P53" i="8"/>
  <c r="P48" i="8"/>
  <c r="P43" i="8"/>
  <c r="P35" i="8"/>
  <c r="P30" i="8"/>
  <c r="P21" i="8"/>
  <c r="P11" i="8"/>
  <c r="R55" i="8"/>
  <c r="R48" i="8"/>
  <c r="R43" i="8"/>
  <c r="R35" i="8"/>
  <c r="R29" i="8"/>
  <c r="R18" i="8"/>
  <c r="R10" i="8"/>
  <c r="P18" i="8"/>
  <c r="P8" i="8"/>
  <c r="P13" i="8"/>
  <c r="P20" i="8"/>
  <c r="P27" i="8"/>
  <c r="P32" i="8"/>
  <c r="P36" i="8"/>
  <c r="P40" i="8"/>
  <c r="P46" i="8"/>
  <c r="P50" i="8"/>
  <c r="P54" i="8"/>
  <c r="H6" i="8"/>
  <c r="H10" i="8"/>
  <c r="H14" i="8"/>
  <c r="H18" i="8"/>
  <c r="H22" i="8"/>
  <c r="H26" i="8"/>
  <c r="H30" i="8"/>
  <c r="H34" i="8"/>
  <c r="H38" i="8"/>
  <c r="H42" i="8"/>
  <c r="H46" i="8"/>
  <c r="H50" i="8"/>
  <c r="H54" i="8"/>
  <c r="H55" i="8"/>
  <c r="H49" i="8"/>
  <c r="H44" i="8"/>
  <c r="H39" i="8"/>
  <c r="H33" i="8"/>
  <c r="H28" i="8"/>
  <c r="H23" i="8"/>
  <c r="H17" i="8"/>
  <c r="H12" i="8"/>
  <c r="H7" i="8"/>
  <c r="J56" i="8"/>
  <c r="J50" i="8"/>
  <c r="J45" i="8"/>
  <c r="J37" i="8"/>
  <c r="J32" i="8"/>
  <c r="J27" i="8"/>
  <c r="J19" i="8"/>
  <c r="J14" i="8"/>
  <c r="J8" i="8"/>
  <c r="P2" i="8"/>
  <c r="P52" i="8"/>
  <c r="P47" i="8"/>
  <c r="P39" i="8"/>
  <c r="P34" i="8"/>
  <c r="P29" i="8"/>
  <c r="P19" i="8"/>
  <c r="P10" i="8"/>
  <c r="P3" i="8"/>
  <c r="R53" i="8"/>
  <c r="R47" i="8"/>
  <c r="R40" i="8"/>
  <c r="R33" i="8"/>
  <c r="R26" i="8"/>
  <c r="R15" i="8"/>
  <c r="R8" i="8"/>
  <c r="T6" i="7"/>
  <c r="T10" i="7"/>
  <c r="T15" i="7"/>
  <c r="T21" i="7"/>
  <c r="T25" i="7"/>
  <c r="T29" i="7"/>
  <c r="T33" i="7"/>
  <c r="T40" i="7"/>
  <c r="T3" i="7"/>
  <c r="T7" i="7"/>
  <c r="T22" i="7"/>
  <c r="T30" i="7"/>
  <c r="T42" i="7"/>
  <c r="T8" i="7"/>
  <c r="T13" i="7"/>
  <c r="T17" i="7"/>
  <c r="T23" i="7"/>
  <c r="T27" i="7"/>
  <c r="T31" i="7"/>
  <c r="T35" i="7"/>
  <c r="T43" i="7"/>
  <c r="T11" i="7"/>
  <c r="T16" i="7"/>
  <c r="T26" i="7"/>
  <c r="T34" i="7"/>
  <c r="T5" i="7"/>
  <c r="T9" i="7"/>
  <c r="T14" i="7"/>
  <c r="T20" i="7"/>
  <c r="T24" i="7"/>
  <c r="T28" i="7"/>
  <c r="T32" i="7"/>
  <c r="T38" i="7"/>
  <c r="T44" i="7"/>
  <c r="J36" i="7"/>
  <c r="R8" i="7"/>
  <c r="J28" i="7"/>
  <c r="J11" i="7"/>
  <c r="L32" i="7"/>
  <c r="L9" i="7"/>
  <c r="J20" i="7"/>
  <c r="J42" i="7"/>
  <c r="J24" i="7"/>
  <c r="J7" i="7"/>
  <c r="L26" i="7"/>
  <c r="R9" i="7"/>
  <c r="R20" i="7"/>
  <c r="R28" i="7"/>
  <c r="R38" i="7"/>
  <c r="R5" i="7"/>
  <c r="R14" i="7"/>
  <c r="R24" i="7"/>
  <c r="R32" i="7"/>
  <c r="R3" i="7"/>
  <c r="L4" i="7"/>
  <c r="L8" i="7"/>
  <c r="L13" i="7"/>
  <c r="L20" i="7"/>
  <c r="L25" i="7"/>
  <c r="L30" i="7"/>
  <c r="L40" i="7"/>
  <c r="L45" i="7"/>
  <c r="L6" i="7"/>
  <c r="L11" i="7"/>
  <c r="L17" i="7"/>
  <c r="L23" i="7"/>
  <c r="L27" i="7"/>
  <c r="L36" i="7"/>
  <c r="L42" i="7"/>
  <c r="L3" i="7"/>
  <c r="L7" i="7"/>
  <c r="L12" i="7"/>
  <c r="L18" i="7"/>
  <c r="L24" i="7"/>
  <c r="L29" i="7"/>
  <c r="L38" i="7"/>
  <c r="L44" i="7"/>
  <c r="L2" i="7"/>
  <c r="L22" i="7"/>
  <c r="J6" i="7"/>
  <c r="J32" i="7"/>
  <c r="L14" i="7"/>
  <c r="F45" i="7"/>
  <c r="F41" i="7"/>
  <c r="F37" i="7"/>
  <c r="X37" i="7" s="1"/>
  <c r="F29" i="7"/>
  <c r="F25" i="7"/>
  <c r="F21" i="7"/>
  <c r="F17" i="7"/>
  <c r="F13" i="7"/>
  <c r="F9" i="7"/>
  <c r="F5" i="7"/>
  <c r="H45" i="7"/>
  <c r="H41" i="7"/>
  <c r="H37" i="7"/>
  <c r="H33" i="7"/>
  <c r="H29" i="7"/>
  <c r="H25" i="7"/>
  <c r="H21" i="7"/>
  <c r="H17" i="7"/>
  <c r="H13" i="7"/>
  <c r="H9" i="7"/>
  <c r="H5" i="7"/>
  <c r="J44" i="7"/>
  <c r="J40" i="7"/>
  <c r="J34" i="7"/>
  <c r="J30" i="7"/>
  <c r="J26" i="7"/>
  <c r="J22" i="7"/>
  <c r="J18" i="7"/>
  <c r="J13" i="7"/>
  <c r="J9" i="7"/>
  <c r="J5" i="7"/>
  <c r="N42" i="7"/>
  <c r="N36" i="7"/>
  <c r="N32" i="7"/>
  <c r="N28" i="7"/>
  <c r="N24" i="7"/>
  <c r="N20" i="7"/>
  <c r="N15" i="7"/>
  <c r="N11" i="7"/>
  <c r="N7" i="7"/>
  <c r="P44" i="7"/>
  <c r="P40" i="7"/>
  <c r="P35" i="7"/>
  <c r="V35" i="7" s="1"/>
  <c r="P31" i="7"/>
  <c r="P27" i="7"/>
  <c r="P23" i="7"/>
  <c r="P18" i="7"/>
  <c r="P14" i="7"/>
  <c r="P10" i="7"/>
  <c r="P6" i="7"/>
  <c r="R43" i="7"/>
  <c r="R34" i="7"/>
  <c r="R30" i="7"/>
  <c r="R26" i="7"/>
  <c r="R22" i="7"/>
  <c r="R16" i="7"/>
  <c r="R11" i="7"/>
  <c r="R7" i="7"/>
  <c r="F44" i="7"/>
  <c r="F40" i="7"/>
  <c r="F36" i="7"/>
  <c r="F32" i="7"/>
  <c r="F28" i="7"/>
  <c r="F24" i="7"/>
  <c r="F20" i="7"/>
  <c r="F16" i="7"/>
  <c r="F12" i="7"/>
  <c r="F8" i="7"/>
  <c r="F4" i="7"/>
  <c r="X4" i="7" s="1"/>
  <c r="H44" i="7"/>
  <c r="H40" i="7"/>
  <c r="H36" i="7"/>
  <c r="H32" i="7"/>
  <c r="H28" i="7"/>
  <c r="H24" i="7"/>
  <c r="H20" i="7"/>
  <c r="H16" i="7"/>
  <c r="H12" i="7"/>
  <c r="H8" i="7"/>
  <c r="H4" i="7"/>
  <c r="J43" i="7"/>
  <c r="J38" i="7"/>
  <c r="J33" i="7"/>
  <c r="J29" i="7"/>
  <c r="J25" i="7"/>
  <c r="J21" i="7"/>
  <c r="J17" i="7"/>
  <c r="J12" i="7"/>
  <c r="J8" i="7"/>
  <c r="J3" i="7"/>
  <c r="N3" i="7"/>
  <c r="N41" i="7"/>
  <c r="N35" i="7"/>
  <c r="N31" i="7"/>
  <c r="N27" i="7"/>
  <c r="N23" i="7"/>
  <c r="N18" i="7"/>
  <c r="N14" i="7"/>
  <c r="N10" i="7"/>
  <c r="N6" i="7"/>
  <c r="P43" i="7"/>
  <c r="P38" i="7"/>
  <c r="P34" i="7"/>
  <c r="P30" i="7"/>
  <c r="P26" i="7"/>
  <c r="P22" i="7"/>
  <c r="P17" i="7"/>
  <c r="P13" i="7"/>
  <c r="P9" i="7"/>
  <c r="P5" i="7"/>
  <c r="R42" i="7"/>
  <c r="R33" i="7"/>
  <c r="R29" i="7"/>
  <c r="R25" i="7"/>
  <c r="R21" i="7"/>
  <c r="R15" i="7"/>
  <c r="R10" i="7"/>
  <c r="R6" i="7"/>
  <c r="F2" i="7"/>
  <c r="F42" i="7"/>
  <c r="F38" i="7"/>
  <c r="F34" i="7"/>
  <c r="F30" i="7"/>
  <c r="X30" i="7" s="1"/>
  <c r="F26" i="7"/>
  <c r="F22" i="7"/>
  <c r="F18" i="7"/>
  <c r="F14" i="7"/>
  <c r="F10" i="7"/>
  <c r="H2" i="7"/>
  <c r="H42" i="7"/>
  <c r="H38" i="7"/>
  <c r="H34" i="7"/>
  <c r="H30" i="7"/>
  <c r="H26" i="7"/>
  <c r="H22" i="7"/>
  <c r="H18" i="7"/>
  <c r="H14" i="7"/>
  <c r="H10" i="7"/>
  <c r="J2" i="7"/>
  <c r="J41" i="7"/>
  <c r="J35" i="7"/>
  <c r="J31" i="7"/>
  <c r="J27" i="7"/>
  <c r="J23" i="7"/>
  <c r="J19" i="7"/>
  <c r="J15" i="7"/>
  <c r="J10" i="7"/>
  <c r="N43" i="7"/>
  <c r="N38" i="7"/>
  <c r="N33" i="7"/>
  <c r="N29" i="7"/>
  <c r="N25" i="7"/>
  <c r="N21" i="7"/>
  <c r="N16" i="7"/>
  <c r="N12" i="7"/>
  <c r="P3" i="7"/>
  <c r="P41" i="7"/>
  <c r="P36" i="7"/>
  <c r="P32" i="7"/>
  <c r="P28" i="7"/>
  <c r="P24" i="7"/>
  <c r="P20" i="7"/>
  <c r="P15" i="7"/>
  <c r="P11" i="7"/>
  <c r="R44" i="7"/>
  <c r="R35" i="7"/>
  <c r="R31" i="7"/>
  <c r="R27" i="7"/>
  <c r="R23" i="7"/>
  <c r="R17" i="7"/>
  <c r="R13" i="7"/>
  <c r="T10" i="6"/>
  <c r="T25" i="6"/>
  <c r="T17" i="6"/>
  <c r="N7" i="6"/>
  <c r="N11" i="6"/>
  <c r="N15" i="6"/>
  <c r="N20" i="6"/>
  <c r="N25" i="6"/>
  <c r="N32" i="6"/>
  <c r="N38" i="6"/>
  <c r="N43" i="6"/>
  <c r="N50" i="6"/>
  <c r="N2" i="6"/>
  <c r="N9" i="6"/>
  <c r="N14" i="6"/>
  <c r="N22" i="6"/>
  <c r="N29" i="6"/>
  <c r="N37" i="6"/>
  <c r="N44" i="6"/>
  <c r="N52" i="6"/>
  <c r="N17" i="6"/>
  <c r="N35" i="6"/>
  <c r="N49" i="6"/>
  <c r="N3" i="6"/>
  <c r="N10" i="6"/>
  <c r="N16" i="6"/>
  <c r="N23" i="6"/>
  <c r="N31" i="6"/>
  <c r="N39" i="6"/>
  <c r="N46" i="6"/>
  <c r="N53" i="6"/>
  <c r="N5" i="6"/>
  <c r="N12" i="6"/>
  <c r="N40" i="6"/>
  <c r="F4" i="6"/>
  <c r="F8" i="6"/>
  <c r="F12" i="6"/>
  <c r="F16" i="6"/>
  <c r="F20" i="6"/>
  <c r="F24" i="6"/>
  <c r="F28" i="6"/>
  <c r="F32" i="6"/>
  <c r="F37" i="6"/>
  <c r="F41" i="6"/>
  <c r="F45" i="6"/>
  <c r="F49" i="6"/>
  <c r="F53" i="6"/>
  <c r="F3" i="6"/>
  <c r="F9" i="6"/>
  <c r="F14" i="6"/>
  <c r="F19" i="6"/>
  <c r="F25" i="6"/>
  <c r="F30" i="6"/>
  <c r="F36" i="6"/>
  <c r="F42" i="6"/>
  <c r="F47" i="6"/>
  <c r="F52" i="6"/>
  <c r="F6" i="6"/>
  <c r="F17" i="6"/>
  <c r="F22" i="6"/>
  <c r="F33" i="6"/>
  <c r="F44" i="6"/>
  <c r="F5" i="6"/>
  <c r="F10" i="6"/>
  <c r="F15" i="6"/>
  <c r="F21" i="6"/>
  <c r="F26" i="6"/>
  <c r="F31" i="6"/>
  <c r="F38" i="6"/>
  <c r="F43" i="6"/>
  <c r="F48" i="6"/>
  <c r="F2" i="6"/>
  <c r="F11" i="6"/>
  <c r="F27" i="6"/>
  <c r="F39" i="6"/>
  <c r="F50" i="6"/>
  <c r="F40" i="6"/>
  <c r="F18" i="6"/>
  <c r="L45" i="6"/>
  <c r="N36" i="6"/>
  <c r="N8" i="6"/>
  <c r="L8" i="6"/>
  <c r="L12" i="6"/>
  <c r="L18" i="6"/>
  <c r="L23" i="6"/>
  <c r="L29" i="6"/>
  <c r="L38" i="6"/>
  <c r="L44" i="6"/>
  <c r="L48" i="6"/>
  <c r="L52" i="6"/>
  <c r="J50" i="6"/>
  <c r="J38" i="6"/>
  <c r="J20" i="6"/>
  <c r="J9" i="6"/>
  <c r="L49" i="6"/>
  <c r="L31" i="6"/>
  <c r="L17" i="6"/>
  <c r="L5" i="6"/>
  <c r="R38" i="6"/>
  <c r="R14" i="6"/>
  <c r="R35" i="6"/>
  <c r="T50" i="6"/>
  <c r="T35" i="6"/>
  <c r="T7" i="6"/>
  <c r="R3" i="6"/>
  <c r="R9" i="6"/>
  <c r="R13" i="6"/>
  <c r="R23" i="6"/>
  <c r="R31" i="6"/>
  <c r="R39" i="6"/>
  <c r="R44" i="6"/>
  <c r="R52" i="6"/>
  <c r="J5" i="6"/>
  <c r="J10" i="6"/>
  <c r="J14" i="6"/>
  <c r="J18" i="6"/>
  <c r="J23" i="6"/>
  <c r="J31" i="6"/>
  <c r="J37" i="6"/>
  <c r="J42" i="6"/>
  <c r="J47" i="6"/>
  <c r="J52" i="6"/>
  <c r="H51" i="6"/>
  <c r="H46" i="6"/>
  <c r="H41" i="6"/>
  <c r="H35" i="6"/>
  <c r="H30" i="6"/>
  <c r="H25" i="6"/>
  <c r="H19" i="6"/>
  <c r="H14" i="6"/>
  <c r="H9" i="6"/>
  <c r="H3" i="6"/>
  <c r="J49" i="6"/>
  <c r="J43" i="6"/>
  <c r="J36" i="6"/>
  <c r="J27" i="6"/>
  <c r="J19" i="6"/>
  <c r="J13" i="6"/>
  <c r="J8" i="6"/>
  <c r="L53" i="6"/>
  <c r="L47" i="6"/>
  <c r="L41" i="6"/>
  <c r="L30" i="6"/>
  <c r="L22" i="6"/>
  <c r="L14" i="6"/>
  <c r="L9" i="6"/>
  <c r="P50" i="6"/>
  <c r="P40" i="6"/>
  <c r="P35" i="6"/>
  <c r="P25" i="6"/>
  <c r="P14" i="6"/>
  <c r="P9" i="6"/>
  <c r="R2" i="6"/>
  <c r="R43" i="6"/>
  <c r="R37" i="6"/>
  <c r="R25" i="6"/>
  <c r="R12" i="6"/>
  <c r="R7" i="6"/>
  <c r="T2" i="6"/>
  <c r="T46" i="6"/>
  <c r="T39" i="6"/>
  <c r="T31" i="6"/>
  <c r="T20" i="6"/>
  <c r="T14" i="6"/>
  <c r="T8" i="6"/>
  <c r="T12" i="6"/>
  <c r="T16" i="6"/>
  <c r="T22" i="6"/>
  <c r="T29" i="6"/>
  <c r="T37" i="6"/>
  <c r="T42" i="6"/>
  <c r="T49" i="6"/>
  <c r="T53" i="6"/>
  <c r="T3" i="6"/>
  <c r="T9" i="6"/>
  <c r="T13" i="6"/>
  <c r="J44" i="6"/>
  <c r="J29" i="6"/>
  <c r="L2" i="6"/>
  <c r="L43" i="6"/>
  <c r="L25" i="6"/>
  <c r="L10" i="6"/>
  <c r="R46" i="6"/>
  <c r="R27" i="6"/>
  <c r="T40" i="6"/>
  <c r="T23" i="6"/>
  <c r="T15" i="6"/>
  <c r="P7" i="6"/>
  <c r="H4" i="6"/>
  <c r="H50" i="6"/>
  <c r="H45" i="6"/>
  <c r="H39" i="6"/>
  <c r="H34" i="6"/>
  <c r="H29" i="6"/>
  <c r="H23" i="6"/>
  <c r="H18" i="6"/>
  <c r="H13" i="6"/>
  <c r="J2" i="6"/>
  <c r="J48" i="6"/>
  <c r="J40" i="6"/>
  <c r="J35" i="6"/>
  <c r="J25" i="6"/>
  <c r="J17" i="6"/>
  <c r="J12" i="6"/>
  <c r="J7" i="6"/>
  <c r="L51" i="6"/>
  <c r="L46" i="6"/>
  <c r="L39" i="6"/>
  <c r="L20" i="6"/>
  <c r="L13" i="6"/>
  <c r="L7" i="6"/>
  <c r="P2" i="6"/>
  <c r="P46" i="6"/>
  <c r="P39" i="6"/>
  <c r="P32" i="6"/>
  <c r="P22" i="6"/>
  <c r="P13" i="6"/>
  <c r="R50" i="6"/>
  <c r="R42" i="6"/>
  <c r="R36" i="6"/>
  <c r="R22" i="6"/>
  <c r="R11" i="6"/>
  <c r="R5" i="6"/>
  <c r="T52" i="6"/>
  <c r="T44" i="6"/>
  <c r="T38" i="6"/>
  <c r="T27" i="6"/>
  <c r="T18" i="6"/>
  <c r="T11" i="6"/>
  <c r="H52" i="6"/>
  <c r="H48" i="6"/>
  <c r="H44" i="6"/>
  <c r="H40" i="6"/>
  <c r="H36" i="6"/>
  <c r="H32" i="6"/>
  <c r="H28" i="6"/>
  <c r="H24" i="6"/>
  <c r="H20" i="6"/>
  <c r="H16" i="6"/>
  <c r="H12" i="6"/>
  <c r="H8" i="6"/>
  <c r="P53" i="6"/>
  <c r="P49" i="6"/>
  <c r="P42" i="6"/>
  <c r="P37" i="6"/>
  <c r="P31" i="6"/>
  <c r="P23" i="6"/>
  <c r="P16" i="6"/>
  <c r="P11" i="6"/>
  <c r="F19" i="5"/>
  <c r="F15" i="5"/>
  <c r="F11" i="5"/>
  <c r="F7" i="5"/>
  <c r="F3" i="5"/>
  <c r="N3" i="5"/>
  <c r="N15" i="5"/>
  <c r="N7" i="5"/>
  <c r="F18" i="5"/>
  <c r="F14" i="5"/>
  <c r="F10" i="5"/>
  <c r="F6" i="5"/>
  <c r="L18" i="5"/>
  <c r="L12" i="5"/>
  <c r="L6" i="5"/>
  <c r="N20" i="5"/>
  <c r="N14" i="5"/>
  <c r="N5" i="5"/>
  <c r="F2" i="5"/>
  <c r="X2" i="5" s="1"/>
  <c r="F17" i="5"/>
  <c r="F13" i="5"/>
  <c r="F9" i="5"/>
  <c r="F5" i="5"/>
  <c r="J19" i="5"/>
  <c r="J13" i="5"/>
  <c r="L3" i="5"/>
  <c r="L17" i="5"/>
  <c r="L10" i="5"/>
  <c r="L5" i="5"/>
  <c r="N19" i="5"/>
  <c r="N13" i="5"/>
  <c r="T20" i="5"/>
  <c r="T15" i="5"/>
  <c r="T10" i="5"/>
  <c r="F20" i="5"/>
  <c r="F16" i="5"/>
  <c r="F12" i="5"/>
  <c r="F8" i="5"/>
  <c r="X8" i="5" s="1"/>
  <c r="H19" i="5"/>
  <c r="H15" i="5"/>
  <c r="H11" i="5"/>
  <c r="H7" i="5"/>
  <c r="J16" i="5"/>
  <c r="L20" i="5"/>
  <c r="L14" i="5"/>
  <c r="L9" i="5"/>
  <c r="N16" i="5"/>
  <c r="P20" i="5"/>
  <c r="P15" i="5"/>
  <c r="T19" i="5"/>
  <c r="T14" i="5"/>
  <c r="N2" i="3"/>
  <c r="N13" i="3"/>
  <c r="N9" i="3"/>
  <c r="N3" i="3"/>
  <c r="J15" i="3"/>
  <c r="J11" i="3"/>
  <c r="J5" i="3"/>
  <c r="N16" i="3"/>
  <c r="N12" i="3"/>
  <c r="N6" i="3"/>
  <c r="T13" i="3"/>
  <c r="T9" i="3"/>
  <c r="T3" i="3"/>
  <c r="H15" i="3"/>
  <c r="H11" i="3"/>
  <c r="H7" i="3"/>
  <c r="V7" i="3" s="1"/>
  <c r="H3" i="3"/>
  <c r="J14" i="3"/>
  <c r="J10" i="3"/>
  <c r="J4" i="3"/>
  <c r="N15" i="3"/>
  <c r="N11" i="3"/>
  <c r="N5" i="3"/>
  <c r="R2" i="3"/>
  <c r="R12" i="3"/>
  <c r="R6" i="3"/>
  <c r="T2" i="3"/>
  <c r="T12" i="3"/>
  <c r="T6" i="3"/>
  <c r="F15" i="3"/>
  <c r="F11" i="3"/>
  <c r="F7" i="3"/>
  <c r="H14" i="3"/>
  <c r="H10" i="3"/>
  <c r="J2" i="3"/>
  <c r="J13" i="3"/>
  <c r="J9" i="3"/>
  <c r="N14" i="3"/>
  <c r="N10" i="3"/>
  <c r="P15" i="3"/>
  <c r="P11" i="3"/>
  <c r="R16" i="3"/>
  <c r="R11" i="3"/>
  <c r="T16" i="3"/>
  <c r="T11" i="3"/>
  <c r="R3" i="2"/>
  <c r="R8" i="2"/>
  <c r="R15" i="2"/>
  <c r="R19" i="2"/>
  <c r="R23" i="2"/>
  <c r="R32" i="2"/>
  <c r="R37" i="2"/>
  <c r="R5" i="2"/>
  <c r="R17" i="2"/>
  <c r="R27" i="2"/>
  <c r="R4" i="2"/>
  <c r="R9" i="2"/>
  <c r="R16" i="2"/>
  <c r="R20" i="2"/>
  <c r="R25" i="2"/>
  <c r="R34" i="2"/>
  <c r="R2" i="2"/>
  <c r="R12" i="2"/>
  <c r="R21" i="2"/>
  <c r="R35" i="2"/>
  <c r="J7" i="2"/>
  <c r="J12" i="2"/>
  <c r="J16" i="2"/>
  <c r="J21" i="2"/>
  <c r="J25" i="2"/>
  <c r="J30" i="2"/>
  <c r="J35" i="2"/>
  <c r="J19" i="2"/>
  <c r="J27" i="2"/>
  <c r="J37" i="2"/>
  <c r="J3" i="2"/>
  <c r="J8" i="2"/>
  <c r="J13" i="2"/>
  <c r="J17" i="2"/>
  <c r="J22" i="2"/>
  <c r="J26" i="2"/>
  <c r="J31" i="2"/>
  <c r="J36" i="2"/>
  <c r="J4" i="2"/>
  <c r="J9" i="2"/>
  <c r="J14" i="2"/>
  <c r="J23" i="2"/>
  <c r="J32" i="2"/>
  <c r="H30" i="2"/>
  <c r="J34" i="2"/>
  <c r="J15" i="2"/>
  <c r="P27" i="2"/>
  <c r="R22" i="2"/>
  <c r="N8" i="2"/>
  <c r="N16" i="2"/>
  <c r="N25" i="2"/>
  <c r="N34" i="2"/>
  <c r="N3" i="2"/>
  <c r="N12" i="2"/>
  <c r="N21" i="2"/>
  <c r="N29" i="2"/>
  <c r="N2" i="2"/>
  <c r="F5" i="2"/>
  <c r="F13" i="2"/>
  <c r="F9" i="2"/>
  <c r="F17" i="2"/>
  <c r="P5" i="2"/>
  <c r="P10" i="2"/>
  <c r="P15" i="2"/>
  <c r="P20" i="2"/>
  <c r="P24" i="2"/>
  <c r="P28" i="2"/>
  <c r="P32" i="2"/>
  <c r="P37" i="2"/>
  <c r="P3" i="2"/>
  <c r="P8" i="2"/>
  <c r="P17" i="2"/>
  <c r="P26" i="2"/>
  <c r="P35" i="2"/>
  <c r="P7" i="2"/>
  <c r="P12" i="2"/>
  <c r="P16" i="2"/>
  <c r="P21" i="2"/>
  <c r="P25" i="2"/>
  <c r="P29" i="2"/>
  <c r="P34" i="2"/>
  <c r="P2" i="2"/>
  <c r="P13" i="2"/>
  <c r="P22" i="2"/>
  <c r="P30" i="2"/>
  <c r="H3" i="2"/>
  <c r="H7" i="2"/>
  <c r="H11" i="2"/>
  <c r="H15" i="2"/>
  <c r="H19" i="2"/>
  <c r="H23" i="2"/>
  <c r="H27" i="2"/>
  <c r="H31" i="2"/>
  <c r="H35" i="2"/>
  <c r="H9" i="2"/>
  <c r="H17" i="2"/>
  <c r="H25" i="2"/>
  <c r="H33" i="2"/>
  <c r="H4" i="2"/>
  <c r="H8" i="2"/>
  <c r="H12" i="2"/>
  <c r="H16" i="2"/>
  <c r="H20" i="2"/>
  <c r="H24" i="2"/>
  <c r="H28" i="2"/>
  <c r="H32" i="2"/>
  <c r="H36" i="2"/>
  <c r="H5" i="2"/>
  <c r="H13" i="2"/>
  <c r="H21" i="2"/>
  <c r="H29" i="2"/>
  <c r="H37" i="2"/>
  <c r="F37" i="2"/>
  <c r="F29" i="2"/>
  <c r="F21" i="2"/>
  <c r="F6" i="2"/>
  <c r="H26" i="2"/>
  <c r="H10" i="2"/>
  <c r="J29" i="2"/>
  <c r="J10" i="2"/>
  <c r="N22" i="2"/>
  <c r="N4" i="2"/>
  <c r="P23" i="2"/>
  <c r="P4" i="2"/>
  <c r="N5" i="2"/>
  <c r="F3" i="2"/>
  <c r="F34" i="2"/>
  <c r="X34" i="2" s="1"/>
  <c r="F26" i="2"/>
  <c r="F18" i="2"/>
  <c r="H2" i="2"/>
  <c r="H22" i="2"/>
  <c r="H6" i="2"/>
  <c r="J24" i="2"/>
  <c r="J5" i="2"/>
  <c r="N35" i="2"/>
  <c r="N17" i="2"/>
  <c r="P36" i="2"/>
  <c r="P19" i="2"/>
  <c r="R36" i="2"/>
  <c r="R13" i="2"/>
  <c r="F33" i="2"/>
  <c r="F25" i="2"/>
  <c r="F14" i="2"/>
  <c r="H34" i="2"/>
  <c r="H18" i="2"/>
  <c r="J2" i="2"/>
  <c r="J20" i="2"/>
  <c r="N30" i="2"/>
  <c r="N13" i="2"/>
  <c r="P31" i="2"/>
  <c r="P14" i="2"/>
  <c r="R28" i="2"/>
  <c r="R7" i="2"/>
  <c r="F36" i="2"/>
  <c r="F32" i="2"/>
  <c r="F28" i="2"/>
  <c r="F24" i="2"/>
  <c r="F20" i="2"/>
  <c r="F16" i="2"/>
  <c r="F12" i="2"/>
  <c r="F8" i="2"/>
  <c r="F4" i="2"/>
  <c r="L35" i="2"/>
  <c r="L31" i="2"/>
  <c r="L26" i="2"/>
  <c r="L20" i="2"/>
  <c r="L15" i="2"/>
  <c r="L11" i="2"/>
  <c r="L6" i="2"/>
  <c r="N37" i="2"/>
  <c r="N32" i="2"/>
  <c r="N28" i="2"/>
  <c r="N24" i="2"/>
  <c r="N20" i="2"/>
  <c r="N15" i="2"/>
  <c r="N7" i="2"/>
  <c r="T36" i="2"/>
  <c r="T29" i="2"/>
  <c r="T23" i="2"/>
  <c r="T19" i="2"/>
  <c r="T13" i="2"/>
  <c r="T7" i="2"/>
  <c r="F35" i="2"/>
  <c r="F31" i="2"/>
  <c r="F27" i="2"/>
  <c r="F23" i="2"/>
  <c r="F19" i="2"/>
  <c r="X19" i="2" s="1"/>
  <c r="F15" i="2"/>
  <c r="F11" i="2"/>
  <c r="F7" i="2"/>
  <c r="L2" i="2"/>
  <c r="L34" i="2"/>
  <c r="L30" i="2"/>
  <c r="L25" i="2"/>
  <c r="L18" i="2"/>
  <c r="L14" i="2"/>
  <c r="L10" i="2"/>
  <c r="N36" i="2"/>
  <c r="N31" i="2"/>
  <c r="N27" i="2"/>
  <c r="N23" i="2"/>
  <c r="N19" i="2"/>
  <c r="N14" i="2"/>
  <c r="N10" i="2"/>
  <c r="T35" i="2"/>
  <c r="T28" i="2"/>
  <c r="T22" i="2"/>
  <c r="T17" i="2"/>
  <c r="T12" i="2"/>
  <c r="F4" i="1"/>
  <c r="F6" i="1"/>
  <c r="F13" i="1"/>
  <c r="F19" i="1"/>
  <c r="F27" i="1"/>
  <c r="F34" i="1"/>
  <c r="F41" i="1"/>
  <c r="F49" i="1"/>
  <c r="F9" i="1"/>
  <c r="F17" i="1"/>
  <c r="F23" i="1"/>
  <c r="F30" i="1"/>
  <c r="F38" i="1"/>
  <c r="F45" i="1"/>
  <c r="F51" i="1"/>
  <c r="F7" i="1"/>
  <c r="F22" i="1"/>
  <c r="F35" i="1"/>
  <c r="F50" i="1"/>
  <c r="F59" i="1"/>
  <c r="F66" i="1"/>
  <c r="F73" i="1"/>
  <c r="F81" i="1"/>
  <c r="F87" i="1"/>
  <c r="F94" i="1"/>
  <c r="F102" i="1"/>
  <c r="F110" i="1"/>
  <c r="F116" i="1"/>
  <c r="F124" i="1"/>
  <c r="F131" i="1"/>
  <c r="F138" i="1"/>
  <c r="F146" i="1"/>
  <c r="F152" i="1"/>
  <c r="F159" i="1"/>
  <c r="F167" i="1"/>
  <c r="F174" i="1"/>
  <c r="F180" i="1"/>
  <c r="F188" i="1"/>
  <c r="F195" i="1"/>
  <c r="F202" i="1"/>
  <c r="F210" i="1"/>
  <c r="F216" i="1"/>
  <c r="F223" i="1"/>
  <c r="F231" i="1"/>
  <c r="F238" i="1"/>
  <c r="F244" i="1"/>
  <c r="F252" i="1"/>
  <c r="F259" i="1"/>
  <c r="F266" i="1"/>
  <c r="F274" i="1"/>
  <c r="F280" i="1"/>
  <c r="F287" i="1"/>
  <c r="F295" i="1"/>
  <c r="F302" i="1"/>
  <c r="F308" i="1"/>
  <c r="F14" i="1"/>
  <c r="F29" i="1"/>
  <c r="F43" i="1"/>
  <c r="F55" i="1"/>
  <c r="F62" i="1"/>
  <c r="F70" i="1"/>
  <c r="F77" i="1"/>
  <c r="F83" i="1"/>
  <c r="F91" i="1"/>
  <c r="F98" i="1"/>
  <c r="F106" i="1"/>
  <c r="F114" i="1"/>
  <c r="F120" i="1"/>
  <c r="F127" i="1"/>
  <c r="F135" i="1"/>
  <c r="F142" i="1"/>
  <c r="F148" i="1"/>
  <c r="F156" i="1"/>
  <c r="F163" i="1"/>
  <c r="F170" i="1"/>
  <c r="F178" i="1"/>
  <c r="F184" i="1"/>
  <c r="F191" i="1"/>
  <c r="F199" i="1"/>
  <c r="F206" i="1"/>
  <c r="F212" i="1"/>
  <c r="F220" i="1"/>
  <c r="F227" i="1"/>
  <c r="F234" i="1"/>
  <c r="F242" i="1"/>
  <c r="F248" i="1"/>
  <c r="F255" i="1"/>
  <c r="F263" i="1"/>
  <c r="F270" i="1"/>
  <c r="F276" i="1"/>
  <c r="F284" i="1"/>
  <c r="F291" i="1"/>
  <c r="F298" i="1"/>
  <c r="F306" i="1"/>
  <c r="F303" i="1"/>
  <c r="F290" i="1"/>
  <c r="F275" i="1"/>
  <c r="F260" i="1"/>
  <c r="F247" i="1"/>
  <c r="F232" i="1"/>
  <c r="F218" i="1"/>
  <c r="F204" i="1"/>
  <c r="F190" i="1"/>
  <c r="F175" i="1"/>
  <c r="F162" i="1"/>
  <c r="F147" i="1"/>
  <c r="F132" i="1"/>
  <c r="F119" i="1"/>
  <c r="F103" i="1"/>
  <c r="F89" i="1"/>
  <c r="F75" i="1"/>
  <c r="F61" i="1"/>
  <c r="F39" i="1"/>
  <c r="F11" i="1"/>
  <c r="H29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F300" i="1"/>
  <c r="F286" i="1"/>
  <c r="F271" i="1"/>
  <c r="F258" i="1"/>
  <c r="F243" i="1"/>
  <c r="F228" i="1"/>
  <c r="F215" i="1"/>
  <c r="F200" i="1"/>
  <c r="F186" i="1"/>
  <c r="F172" i="1"/>
  <c r="F158" i="1"/>
  <c r="F143" i="1"/>
  <c r="F130" i="1"/>
  <c r="F115" i="1"/>
  <c r="F99" i="1"/>
  <c r="F86" i="1"/>
  <c r="F71" i="1"/>
  <c r="F57" i="1"/>
  <c r="F33" i="1"/>
  <c r="H2" i="1"/>
  <c r="H295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3" i="1"/>
  <c r="H11" i="1"/>
  <c r="H19" i="1"/>
  <c r="H27" i="1"/>
  <c r="H35" i="1"/>
  <c r="H43" i="1"/>
  <c r="H51" i="1"/>
  <c r="H59" i="1"/>
  <c r="H7" i="1"/>
  <c r="H15" i="1"/>
  <c r="H23" i="1"/>
  <c r="H31" i="1"/>
  <c r="H39" i="1"/>
  <c r="H47" i="1"/>
  <c r="H55" i="1"/>
  <c r="F2" i="1"/>
  <c r="F296" i="1"/>
  <c r="F282" i="1"/>
  <c r="F268" i="1"/>
  <c r="F254" i="1"/>
  <c r="F239" i="1"/>
  <c r="F226" i="1"/>
  <c r="F211" i="1"/>
  <c r="F196" i="1"/>
  <c r="F183" i="1"/>
  <c r="F168" i="1"/>
  <c r="F154" i="1"/>
  <c r="F140" i="1"/>
  <c r="F126" i="1"/>
  <c r="F111" i="1"/>
  <c r="F97" i="1"/>
  <c r="F82" i="1"/>
  <c r="F67" i="1"/>
  <c r="F54" i="1"/>
  <c r="F25" i="1"/>
  <c r="H307" i="1"/>
  <c r="H291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H83" i="1"/>
  <c r="H67" i="1"/>
  <c r="H5" i="1"/>
  <c r="F307" i="1"/>
  <c r="F292" i="1"/>
  <c r="F279" i="1"/>
  <c r="F264" i="1"/>
  <c r="F250" i="1"/>
  <c r="F236" i="1"/>
  <c r="F222" i="1"/>
  <c r="F207" i="1"/>
  <c r="F194" i="1"/>
  <c r="F179" i="1"/>
  <c r="F164" i="1"/>
  <c r="F151" i="1"/>
  <c r="F136" i="1"/>
  <c r="F122" i="1"/>
  <c r="F108" i="1"/>
  <c r="F93" i="1"/>
  <c r="F78" i="1"/>
  <c r="F65" i="1"/>
  <c r="F46" i="1"/>
  <c r="F18" i="1"/>
  <c r="H30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79" i="1"/>
  <c r="H63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F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V41" i="6"/>
  <c r="V37" i="8"/>
  <c r="V39" i="7"/>
  <c r="V18" i="5"/>
  <c r="P3" i="1"/>
  <c r="F310" i="1"/>
  <c r="F304" i="1"/>
  <c r="F299" i="1"/>
  <c r="F294" i="1"/>
  <c r="F288" i="1"/>
  <c r="F283" i="1"/>
  <c r="F278" i="1"/>
  <c r="F272" i="1"/>
  <c r="F267" i="1"/>
  <c r="F262" i="1"/>
  <c r="F256" i="1"/>
  <c r="F251" i="1"/>
  <c r="F246" i="1"/>
  <c r="F240" i="1"/>
  <c r="F235" i="1"/>
  <c r="F230" i="1"/>
  <c r="F224" i="1"/>
  <c r="F219" i="1"/>
  <c r="F214" i="1"/>
  <c r="F208" i="1"/>
  <c r="F203" i="1"/>
  <c r="F198" i="1"/>
  <c r="F192" i="1"/>
  <c r="F187" i="1"/>
  <c r="F182" i="1"/>
  <c r="F176" i="1"/>
  <c r="F171" i="1"/>
  <c r="F166" i="1"/>
  <c r="F160" i="1"/>
  <c r="F155" i="1"/>
  <c r="F150" i="1"/>
  <c r="F144" i="1"/>
  <c r="F139" i="1"/>
  <c r="F134" i="1"/>
  <c r="F128" i="1"/>
  <c r="F123" i="1"/>
  <c r="F118" i="1"/>
  <c r="F112" i="1"/>
  <c r="F107" i="1"/>
  <c r="F101" i="1"/>
  <c r="F95" i="1"/>
  <c r="F90" i="1"/>
  <c r="F85" i="1"/>
  <c r="F79" i="1"/>
  <c r="F74" i="1"/>
  <c r="F69" i="1"/>
  <c r="F63" i="1"/>
  <c r="F58" i="1"/>
  <c r="F53" i="1"/>
  <c r="F47" i="1"/>
  <c r="F42" i="1"/>
  <c r="F37" i="1"/>
  <c r="F31" i="1"/>
  <c r="F26" i="1"/>
  <c r="F21" i="1"/>
  <c r="F15" i="1"/>
  <c r="F10" i="1"/>
  <c r="F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N121" i="1"/>
  <c r="R239" i="1"/>
  <c r="P40" i="1"/>
  <c r="L14" i="1"/>
  <c r="L26" i="1"/>
  <c r="L54" i="1"/>
  <c r="L65" i="1"/>
  <c r="L71" i="1"/>
  <c r="L78" i="1"/>
  <c r="L88" i="1"/>
  <c r="L99" i="1"/>
  <c r="L119" i="1"/>
  <c r="L126" i="1"/>
  <c r="L134" i="1"/>
  <c r="L146" i="1"/>
  <c r="L167" i="1"/>
  <c r="L177" i="1"/>
  <c r="L191" i="1"/>
  <c r="L199" i="1"/>
  <c r="L210" i="1"/>
  <c r="L219" i="1"/>
  <c r="L227" i="1"/>
  <c r="L309" i="1"/>
  <c r="L295" i="1"/>
  <c r="L267" i="1"/>
  <c r="L237" i="1"/>
  <c r="L204" i="1"/>
  <c r="L158" i="1"/>
  <c r="L121" i="1"/>
  <c r="L81" i="1"/>
  <c r="L30" i="1"/>
  <c r="L6" i="1"/>
  <c r="L289" i="1"/>
  <c r="L275" i="1"/>
  <c r="L247" i="1"/>
  <c r="L232" i="1"/>
  <c r="L194" i="1"/>
  <c r="L147" i="1"/>
  <c r="L114" i="1"/>
  <c r="L15" i="1"/>
  <c r="L301" i="1"/>
  <c r="L288" i="1"/>
  <c r="L273" i="1"/>
  <c r="L259" i="1"/>
  <c r="L245" i="1"/>
  <c r="L220" i="1"/>
  <c r="L181" i="1"/>
  <c r="L136" i="1"/>
  <c r="L100" i="1"/>
  <c r="L4" i="1"/>
  <c r="L2" i="1"/>
  <c r="L296" i="1"/>
  <c r="L283" i="1"/>
  <c r="L268" i="1"/>
  <c r="L240" i="1"/>
  <c r="L212" i="1"/>
  <c r="L171" i="1"/>
  <c r="L127" i="1"/>
  <c r="L89" i="1"/>
  <c r="L307" i="1"/>
  <c r="L300" i="1"/>
  <c r="L293" i="1"/>
  <c r="L251" i="1"/>
  <c r="L243" i="1"/>
  <c r="L236" i="1"/>
  <c r="L225" i="1"/>
  <c r="L216" i="1"/>
  <c r="L207" i="1"/>
  <c r="L187" i="1"/>
  <c r="L174" i="1"/>
  <c r="L166" i="1"/>
  <c r="L152" i="1"/>
  <c r="L142" i="1"/>
  <c r="L131" i="1"/>
  <c r="L125" i="1"/>
  <c r="L117" i="1"/>
  <c r="L109" i="1"/>
  <c r="L95" i="1"/>
  <c r="L83" i="1"/>
  <c r="L77" i="1"/>
  <c r="L70" i="1"/>
  <c r="L35" i="1"/>
  <c r="L25" i="1"/>
  <c r="L10" i="1"/>
  <c r="L299" i="1"/>
  <c r="L291" i="1"/>
  <c r="L277" i="1"/>
  <c r="L256" i="1"/>
  <c r="L248" i="1"/>
  <c r="L241" i="1"/>
  <c r="L235" i="1"/>
  <c r="L224" i="1"/>
  <c r="L213" i="1"/>
  <c r="L205" i="1"/>
  <c r="L197" i="1"/>
  <c r="L185" i="1"/>
  <c r="L173" i="1"/>
  <c r="L162" i="1"/>
  <c r="L148" i="1"/>
  <c r="L140" i="1"/>
  <c r="L130" i="1"/>
  <c r="L122" i="1"/>
  <c r="L115" i="1"/>
  <c r="L108" i="1"/>
  <c r="L92" i="1"/>
  <c r="L82" i="1"/>
  <c r="L75" i="1"/>
  <c r="L59" i="1"/>
  <c r="L34" i="1"/>
  <c r="L18" i="1"/>
  <c r="T7" i="1"/>
  <c r="P273" i="1"/>
  <c r="P173" i="1"/>
  <c r="P23" i="1"/>
  <c r="P252" i="1"/>
  <c r="P147" i="1"/>
  <c r="P230" i="1"/>
  <c r="P123" i="1"/>
  <c r="P294" i="1"/>
  <c r="P202" i="1"/>
  <c r="P84" i="1"/>
  <c r="N51" i="1"/>
  <c r="L182" i="1"/>
  <c r="L7" i="1"/>
  <c r="L12" i="1"/>
  <c r="L16" i="1"/>
  <c r="L22" i="1"/>
  <c r="L28" i="1"/>
  <c r="L32" i="1"/>
  <c r="L36" i="1"/>
  <c r="L56" i="1"/>
  <c r="L60" i="1"/>
  <c r="L64" i="1"/>
  <c r="L68" i="1"/>
  <c r="L72" i="1"/>
  <c r="L76" i="1"/>
  <c r="L80" i="1"/>
  <c r="L84" i="1"/>
  <c r="L90" i="1"/>
  <c r="L97" i="1"/>
  <c r="L105" i="1"/>
  <c r="L111" i="1"/>
  <c r="L116" i="1"/>
  <c r="L120" i="1"/>
  <c r="L124" i="1"/>
  <c r="L128" i="1"/>
  <c r="L133" i="1"/>
  <c r="L139" i="1"/>
  <c r="L145" i="1"/>
  <c r="L149" i="1"/>
  <c r="L154" i="1"/>
  <c r="L164" i="1"/>
  <c r="L169" i="1"/>
  <c r="L175" i="1"/>
  <c r="L184" i="1"/>
  <c r="L190" i="1"/>
  <c r="L196" i="1"/>
  <c r="L200" i="1"/>
  <c r="L206" i="1"/>
  <c r="L211" i="1"/>
  <c r="L215" i="1"/>
  <c r="L222" i="1"/>
  <c r="L226" i="1"/>
  <c r="L230" i="1"/>
  <c r="L234" i="1"/>
  <c r="L238" i="1"/>
  <c r="L246" i="1"/>
  <c r="L250" i="1"/>
  <c r="L254" i="1"/>
  <c r="L258" i="1"/>
  <c r="L262" i="1"/>
  <c r="L266" i="1"/>
  <c r="L282" i="1"/>
  <c r="L286" i="1"/>
  <c r="L290" i="1"/>
  <c r="L294" i="1"/>
  <c r="L306" i="1"/>
  <c r="L183" i="1"/>
  <c r="L3" i="1"/>
  <c r="L8" i="1"/>
  <c r="L13" i="1"/>
  <c r="L17" i="1"/>
  <c r="L23" i="1"/>
  <c r="L29" i="1"/>
  <c r="L33" i="1"/>
  <c r="L37" i="1"/>
  <c r="L57" i="1"/>
  <c r="L61" i="1"/>
  <c r="L308" i="1"/>
  <c r="L303" i="1"/>
  <c r="L297" i="1"/>
  <c r="L292" i="1"/>
  <c r="L287" i="1"/>
  <c r="L281" i="1"/>
  <c r="L276" i="1"/>
  <c r="L265" i="1"/>
  <c r="L260" i="1"/>
  <c r="L255" i="1"/>
  <c r="L249" i="1"/>
  <c r="L244" i="1"/>
  <c r="L239" i="1"/>
  <c r="L233" i="1"/>
  <c r="L228" i="1"/>
  <c r="L223" i="1"/>
  <c r="L214" i="1"/>
  <c r="L208" i="1"/>
  <c r="L201" i="1"/>
  <c r="L195" i="1"/>
  <c r="L186" i="1"/>
  <c r="L176" i="1"/>
  <c r="L160" i="1"/>
  <c r="L151" i="1"/>
  <c r="L144" i="1"/>
  <c r="L135" i="1"/>
  <c r="L129" i="1"/>
  <c r="L123" i="1"/>
  <c r="L118" i="1"/>
  <c r="L113" i="1"/>
  <c r="L101" i="1"/>
  <c r="L93" i="1"/>
  <c r="L87" i="1"/>
  <c r="L79" i="1"/>
  <c r="L69" i="1"/>
  <c r="L63" i="1"/>
  <c r="L55" i="1"/>
  <c r="L31" i="1"/>
  <c r="L20" i="1"/>
  <c r="L11" i="1"/>
  <c r="J4" i="1"/>
  <c r="P4" i="1"/>
  <c r="P310" i="1"/>
  <c r="P289" i="1"/>
  <c r="P268" i="1"/>
  <c r="P246" i="1"/>
  <c r="P220" i="1"/>
  <c r="P196" i="1"/>
  <c r="P165" i="1"/>
  <c r="P142" i="1"/>
  <c r="P114" i="1"/>
  <c r="P75" i="1"/>
  <c r="P31" i="1"/>
  <c r="P278" i="1"/>
  <c r="P257" i="1"/>
  <c r="P236" i="1"/>
  <c r="P209" i="1"/>
  <c r="P180" i="1"/>
  <c r="P152" i="1"/>
  <c r="P130" i="1"/>
  <c r="P97" i="1"/>
  <c r="P50" i="1"/>
  <c r="P14" i="1"/>
  <c r="P305" i="1"/>
  <c r="P284" i="1"/>
  <c r="P262" i="1"/>
  <c r="P241" i="1"/>
  <c r="P214" i="1"/>
  <c r="P187" i="1"/>
  <c r="P158" i="1"/>
  <c r="P135" i="1"/>
  <c r="P108" i="1"/>
  <c r="P65" i="1"/>
  <c r="R4" i="1"/>
  <c r="R21" i="1"/>
  <c r="R284" i="1"/>
  <c r="R187" i="1"/>
  <c r="R136" i="1"/>
  <c r="R49" i="1"/>
  <c r="R277" i="1"/>
  <c r="R249" i="1"/>
  <c r="R217" i="1"/>
  <c r="R177" i="1"/>
  <c r="R119" i="1"/>
  <c r="R38" i="1"/>
  <c r="R298" i="1"/>
  <c r="R211" i="1"/>
  <c r="R160" i="1"/>
  <c r="R106" i="1"/>
  <c r="R292" i="1"/>
  <c r="R262" i="1"/>
  <c r="R234" i="1"/>
  <c r="R200" i="1"/>
  <c r="R149" i="1"/>
  <c r="R83" i="1"/>
  <c r="R5" i="1"/>
  <c r="R310" i="1"/>
  <c r="R297" i="1"/>
  <c r="R289" i="1"/>
  <c r="R282" i="1"/>
  <c r="R268" i="1"/>
  <c r="R254" i="1"/>
  <c r="R240" i="1"/>
  <c r="R233" i="1"/>
  <c r="R224" i="1"/>
  <c r="R216" i="1"/>
  <c r="R206" i="1"/>
  <c r="R198" i="1"/>
  <c r="R186" i="1"/>
  <c r="R173" i="1"/>
  <c r="R157" i="1"/>
  <c r="R146" i="1"/>
  <c r="R131" i="1"/>
  <c r="R116" i="1"/>
  <c r="R99" i="1"/>
  <c r="R79" i="1"/>
  <c r="R48" i="1"/>
  <c r="R35" i="1"/>
  <c r="R16" i="1"/>
  <c r="R3" i="1"/>
  <c r="R309" i="1"/>
  <c r="R294" i="1"/>
  <c r="R288" i="1"/>
  <c r="R273" i="1"/>
  <c r="R266" i="1"/>
  <c r="R260" i="1"/>
  <c r="R252" i="1"/>
  <c r="R238" i="1"/>
  <c r="R230" i="1"/>
  <c r="R222" i="1"/>
  <c r="R213" i="1"/>
  <c r="R205" i="1"/>
  <c r="R197" i="1"/>
  <c r="R181" i="1"/>
  <c r="R171" i="1"/>
  <c r="R154" i="1"/>
  <c r="R142" i="1"/>
  <c r="R130" i="1"/>
  <c r="R112" i="1"/>
  <c r="R92" i="1"/>
  <c r="R78" i="1"/>
  <c r="R45" i="1"/>
  <c r="R27" i="1"/>
  <c r="R15" i="1"/>
  <c r="R308" i="1"/>
  <c r="R293" i="1"/>
  <c r="R286" i="1"/>
  <c r="R278" i="1"/>
  <c r="R272" i="1"/>
  <c r="R265" i="1"/>
  <c r="R257" i="1"/>
  <c r="R250" i="1"/>
  <c r="R244" i="1"/>
  <c r="R236" i="1"/>
  <c r="R220" i="1"/>
  <c r="R212" i="1"/>
  <c r="R202" i="1"/>
  <c r="R192" i="1"/>
  <c r="R180" i="1"/>
  <c r="R166" i="1"/>
  <c r="R150" i="1"/>
  <c r="R139" i="1"/>
  <c r="R127" i="1"/>
  <c r="R107" i="1"/>
  <c r="R90" i="1"/>
  <c r="R73" i="1"/>
  <c r="R39" i="1"/>
  <c r="R25" i="1"/>
  <c r="R9" i="1"/>
  <c r="T308" i="1"/>
  <c r="T292" i="1"/>
  <c r="T276" i="1"/>
  <c r="T260" i="1"/>
  <c r="T244" i="1"/>
  <c r="T228" i="1"/>
  <c r="T211" i="1"/>
  <c r="T186" i="1"/>
  <c r="T164" i="1"/>
  <c r="T144" i="1"/>
  <c r="T288" i="1"/>
  <c r="T272" i="1"/>
  <c r="T256" i="1"/>
  <c r="T240" i="1"/>
  <c r="T224" i="1"/>
  <c r="T203" i="1"/>
  <c r="T180" i="1"/>
  <c r="T156" i="1"/>
  <c r="T138" i="1"/>
  <c r="T284" i="1"/>
  <c r="T268" i="1"/>
  <c r="T252" i="1"/>
  <c r="T236" i="1"/>
  <c r="T220" i="1"/>
  <c r="T199" i="1"/>
  <c r="T175" i="1"/>
  <c r="T152" i="1"/>
  <c r="T296" i="1"/>
  <c r="T280" i="1"/>
  <c r="T264" i="1"/>
  <c r="T248" i="1"/>
  <c r="T232" i="1"/>
  <c r="T215" i="1"/>
  <c r="T195" i="1"/>
  <c r="T169" i="1"/>
  <c r="T148" i="1"/>
  <c r="T309" i="1"/>
  <c r="T301" i="1"/>
  <c r="T297" i="1"/>
  <c r="T293" i="1"/>
  <c r="T289" i="1"/>
  <c r="T285" i="1"/>
  <c r="T277" i="1"/>
  <c r="T273" i="1"/>
  <c r="T269" i="1"/>
  <c r="T265" i="1"/>
  <c r="T257" i="1"/>
  <c r="T253" i="1"/>
  <c r="T249" i="1"/>
  <c r="T237" i="1"/>
  <c r="T233" i="1"/>
  <c r="T221" i="1"/>
  <c r="T216" i="1"/>
  <c r="T212" i="1"/>
  <c r="T205" i="1"/>
  <c r="T200" i="1"/>
  <c r="T196" i="1"/>
  <c r="T187" i="1"/>
  <c r="T181" i="1"/>
  <c r="T176" i="1"/>
  <c r="T171" i="1"/>
  <c r="T165" i="1"/>
  <c r="T157" i="1"/>
  <c r="T153" i="1"/>
  <c r="T149" i="1"/>
  <c r="T145" i="1"/>
  <c r="T139" i="1"/>
  <c r="T135" i="1"/>
  <c r="T130" i="1"/>
  <c r="T125" i="1"/>
  <c r="T120" i="1"/>
  <c r="T113" i="1"/>
  <c r="T108" i="1"/>
  <c r="T101" i="1"/>
  <c r="T93" i="1"/>
  <c r="T87" i="1"/>
  <c r="T83" i="1"/>
  <c r="T79" i="1"/>
  <c r="T73" i="1"/>
  <c r="T69" i="1"/>
  <c r="T64" i="1"/>
  <c r="T56" i="1"/>
  <c r="T49" i="1"/>
  <c r="T45" i="1"/>
  <c r="T39" i="1"/>
  <c r="T35" i="1"/>
  <c r="T28" i="1"/>
  <c r="T22" i="1"/>
  <c r="T17" i="1"/>
  <c r="T12" i="1"/>
  <c r="T4" i="1"/>
  <c r="T133" i="1"/>
  <c r="T129" i="1"/>
  <c r="T123" i="1"/>
  <c r="T119" i="1"/>
  <c r="T112" i="1"/>
  <c r="T107" i="1"/>
  <c r="T99" i="1"/>
  <c r="T92" i="1"/>
  <c r="T86" i="1"/>
  <c r="T82" i="1"/>
  <c r="T78" i="1"/>
  <c r="T72" i="1"/>
  <c r="T67" i="1"/>
  <c r="T61" i="1"/>
  <c r="T54" i="1"/>
  <c r="T48" i="1"/>
  <c r="T42" i="1"/>
  <c r="T38" i="1"/>
  <c r="T34" i="1"/>
  <c r="T27" i="1"/>
  <c r="T21" i="1"/>
  <c r="T16" i="1"/>
  <c r="T9" i="1"/>
  <c r="T3" i="1"/>
  <c r="T2" i="1"/>
  <c r="T303" i="1"/>
  <c r="T299" i="1"/>
  <c r="T295" i="1"/>
  <c r="T291" i="1"/>
  <c r="T287" i="1"/>
  <c r="T283" i="1"/>
  <c r="T275" i="1"/>
  <c r="T271" i="1"/>
  <c r="T267" i="1"/>
  <c r="T263" i="1"/>
  <c r="T255" i="1"/>
  <c r="T247" i="1"/>
  <c r="T243" i="1"/>
  <c r="T235" i="1"/>
  <c r="T227" i="1"/>
  <c r="T223" i="1"/>
  <c r="T219" i="1"/>
  <c r="T214" i="1"/>
  <c r="T210" i="1"/>
  <c r="T202" i="1"/>
  <c r="T198" i="1"/>
  <c r="T193" i="1"/>
  <c r="T185" i="1"/>
  <c r="T179" i="1"/>
  <c r="T174" i="1"/>
  <c r="T168" i="1"/>
  <c r="T162" i="1"/>
  <c r="T155" i="1"/>
  <c r="T151" i="1"/>
  <c r="T147" i="1"/>
  <c r="T143" i="1"/>
  <c r="T137" i="1"/>
  <c r="T132" i="1"/>
  <c r="T128" i="1"/>
  <c r="T122" i="1"/>
  <c r="T116" i="1"/>
  <c r="T110" i="1"/>
  <c r="T106" i="1"/>
  <c r="T97" i="1"/>
  <c r="T90" i="1"/>
  <c r="T85" i="1"/>
  <c r="T81" i="1"/>
  <c r="T77" i="1"/>
  <c r="T71" i="1"/>
  <c r="T66" i="1"/>
  <c r="T58" i="1"/>
  <c r="T52" i="1"/>
  <c r="T47" i="1"/>
  <c r="T41" i="1"/>
  <c r="T37" i="1"/>
  <c r="T32" i="1"/>
  <c r="T25" i="1"/>
  <c r="T20" i="1"/>
  <c r="T15" i="1"/>
  <c r="T8" i="1"/>
  <c r="T310" i="1"/>
  <c r="T306" i="1"/>
  <c r="T294" i="1"/>
  <c r="T290" i="1"/>
  <c r="T286" i="1"/>
  <c r="T282" i="1"/>
  <c r="T278" i="1"/>
  <c r="T274" i="1"/>
  <c r="T266" i="1"/>
  <c r="T262" i="1"/>
  <c r="T254" i="1"/>
  <c r="T238" i="1"/>
  <c r="T234" i="1"/>
  <c r="T230" i="1"/>
  <c r="T222" i="1"/>
  <c r="T217" i="1"/>
  <c r="T213" i="1"/>
  <c r="T209" i="1"/>
  <c r="T201" i="1"/>
  <c r="T197" i="1"/>
  <c r="T192" i="1"/>
  <c r="T184" i="1"/>
  <c r="T177" i="1"/>
  <c r="T173" i="1"/>
  <c r="T166" i="1"/>
  <c r="T160" i="1"/>
  <c r="T154" i="1"/>
  <c r="T150" i="1"/>
  <c r="T146" i="1"/>
  <c r="T142" i="1"/>
  <c r="T136" i="1"/>
  <c r="T131" i="1"/>
  <c r="T127" i="1"/>
  <c r="T121" i="1"/>
  <c r="T114" i="1"/>
  <c r="T109" i="1"/>
  <c r="T105" i="1"/>
  <c r="T95" i="1"/>
  <c r="T88" i="1"/>
  <c r="T84" i="1"/>
  <c r="T80" i="1"/>
  <c r="T75" i="1"/>
  <c r="T70" i="1"/>
  <c r="T65" i="1"/>
  <c r="T57" i="1"/>
  <c r="T50" i="1"/>
  <c r="T46" i="1"/>
  <c r="T40" i="1"/>
  <c r="T36" i="1"/>
  <c r="T29" i="1"/>
  <c r="T23" i="1"/>
  <c r="T19" i="1"/>
  <c r="T13" i="1"/>
  <c r="R7" i="1"/>
  <c r="R13" i="1"/>
  <c r="R19" i="1"/>
  <c r="R23" i="1"/>
  <c r="R32" i="1"/>
  <c r="R37" i="1"/>
  <c r="R41" i="1"/>
  <c r="R47" i="1"/>
  <c r="R52" i="1"/>
  <c r="R77" i="1"/>
  <c r="R81" i="1"/>
  <c r="R88" i="1"/>
  <c r="R95" i="1"/>
  <c r="R105" i="1"/>
  <c r="R109" i="1"/>
  <c r="R114" i="1"/>
  <c r="R122" i="1"/>
  <c r="R129" i="1"/>
  <c r="R133" i="1"/>
  <c r="R138" i="1"/>
  <c r="R144" i="1"/>
  <c r="R148" i="1"/>
  <c r="R152" i="1"/>
  <c r="R156" i="1"/>
  <c r="R164" i="1"/>
  <c r="R169" i="1"/>
  <c r="R175" i="1"/>
  <c r="R306" i="1"/>
  <c r="R301" i="1"/>
  <c r="R296" i="1"/>
  <c r="R290" i="1"/>
  <c r="R285" i="1"/>
  <c r="R280" i="1"/>
  <c r="R274" i="1"/>
  <c r="R269" i="1"/>
  <c r="R264" i="1"/>
  <c r="R253" i="1"/>
  <c r="R248" i="1"/>
  <c r="R237" i="1"/>
  <c r="R232" i="1"/>
  <c r="R221" i="1"/>
  <c r="R215" i="1"/>
  <c r="R209" i="1"/>
  <c r="R201" i="1"/>
  <c r="R196" i="1"/>
  <c r="R184" i="1"/>
  <c r="R176" i="1"/>
  <c r="R165" i="1"/>
  <c r="R153" i="1"/>
  <c r="R145" i="1"/>
  <c r="R135" i="1"/>
  <c r="R125" i="1"/>
  <c r="R110" i="1"/>
  <c r="R97" i="1"/>
  <c r="R82" i="1"/>
  <c r="R72" i="1"/>
  <c r="R42" i="1"/>
  <c r="R34" i="1"/>
  <c r="R20" i="1"/>
  <c r="R8" i="1"/>
  <c r="R2" i="1"/>
  <c r="R303" i="1"/>
  <c r="R299" i="1"/>
  <c r="R295" i="1"/>
  <c r="R291" i="1"/>
  <c r="R287" i="1"/>
  <c r="R283" i="1"/>
  <c r="R275" i="1"/>
  <c r="R271" i="1"/>
  <c r="R267" i="1"/>
  <c r="R263" i="1"/>
  <c r="R255" i="1"/>
  <c r="R247" i="1"/>
  <c r="R243" i="1"/>
  <c r="R235" i="1"/>
  <c r="R227" i="1"/>
  <c r="R223" i="1"/>
  <c r="R219" i="1"/>
  <c r="R214" i="1"/>
  <c r="R210" i="1"/>
  <c r="R203" i="1"/>
  <c r="R199" i="1"/>
  <c r="R195" i="1"/>
  <c r="R185" i="1"/>
  <c r="R179" i="1"/>
  <c r="R174" i="1"/>
  <c r="R168" i="1"/>
  <c r="R155" i="1"/>
  <c r="R151" i="1"/>
  <c r="R147" i="1"/>
  <c r="R143" i="1"/>
  <c r="R137" i="1"/>
  <c r="R132" i="1"/>
  <c r="R128" i="1"/>
  <c r="R120" i="1"/>
  <c r="R113" i="1"/>
  <c r="R108" i="1"/>
  <c r="R101" i="1"/>
  <c r="R93" i="1"/>
  <c r="R84" i="1"/>
  <c r="R80" i="1"/>
  <c r="R75" i="1"/>
  <c r="R50" i="1"/>
  <c r="R46" i="1"/>
  <c r="R40" i="1"/>
  <c r="R36" i="1"/>
  <c r="R28" i="1"/>
  <c r="R22" i="1"/>
  <c r="R17" i="1"/>
  <c r="R12" i="1"/>
  <c r="P309" i="1"/>
  <c r="P304" i="1"/>
  <c r="P298" i="1"/>
  <c r="P293" i="1"/>
  <c r="P288" i="1"/>
  <c r="P282" i="1"/>
  <c r="P277" i="1"/>
  <c r="P272" i="1"/>
  <c r="P266" i="1"/>
  <c r="P261" i="1"/>
  <c r="P256" i="1"/>
  <c r="P250" i="1"/>
  <c r="P240" i="1"/>
  <c r="P234" i="1"/>
  <c r="P224" i="1"/>
  <c r="P218" i="1"/>
  <c r="P213" i="1"/>
  <c r="P206" i="1"/>
  <c r="P200" i="1"/>
  <c r="P195" i="1"/>
  <c r="P186" i="1"/>
  <c r="P177" i="1"/>
  <c r="P171" i="1"/>
  <c r="P164" i="1"/>
  <c r="P156" i="1"/>
  <c r="P151" i="1"/>
  <c r="P146" i="1"/>
  <c r="P139" i="1"/>
  <c r="P134" i="1"/>
  <c r="P129" i="1"/>
  <c r="P121" i="1"/>
  <c r="P113" i="1"/>
  <c r="P107" i="1"/>
  <c r="P95" i="1"/>
  <c r="P83" i="1"/>
  <c r="P73" i="1"/>
  <c r="P64" i="1"/>
  <c r="P49" i="1"/>
  <c r="P39" i="1"/>
  <c r="P30" i="1"/>
  <c r="P22" i="1"/>
  <c r="P13" i="1"/>
  <c r="P5" i="1"/>
  <c r="P10" i="1"/>
  <c r="P15" i="1"/>
  <c r="P20" i="1"/>
  <c r="P24" i="1"/>
  <c r="P28" i="1"/>
  <c r="P32" i="1"/>
  <c r="P37" i="1"/>
  <c r="P41" i="1"/>
  <c r="P47" i="1"/>
  <c r="P51" i="1"/>
  <c r="P58" i="1"/>
  <c r="P66" i="1"/>
  <c r="P71" i="1"/>
  <c r="P77" i="1"/>
  <c r="P81" i="1"/>
  <c r="P86" i="1"/>
  <c r="P92" i="1"/>
  <c r="P99" i="1"/>
  <c r="P106" i="1"/>
  <c r="P110" i="1"/>
  <c r="P116" i="1"/>
  <c r="P122" i="1"/>
  <c r="P128" i="1"/>
  <c r="P132" i="1"/>
  <c r="P136" i="1"/>
  <c r="P140" i="1"/>
  <c r="P145" i="1"/>
  <c r="P149" i="1"/>
  <c r="P153" i="1"/>
  <c r="P157" i="1"/>
  <c r="P163" i="1"/>
  <c r="P168" i="1"/>
  <c r="P174" i="1"/>
  <c r="P179" i="1"/>
  <c r="P185" i="1"/>
  <c r="P192" i="1"/>
  <c r="P197" i="1"/>
  <c r="P201" i="1"/>
  <c r="P205" i="1"/>
  <c r="P211" i="1"/>
  <c r="P215" i="1"/>
  <c r="P219" i="1"/>
  <c r="P223" i="1"/>
  <c r="P227" i="1"/>
  <c r="P231" i="1"/>
  <c r="P235" i="1"/>
  <c r="P243" i="1"/>
  <c r="P247" i="1"/>
  <c r="P251" i="1"/>
  <c r="P255" i="1"/>
  <c r="P263" i="1"/>
  <c r="P267" i="1"/>
  <c r="P271" i="1"/>
  <c r="P275" i="1"/>
  <c r="P283" i="1"/>
  <c r="P287" i="1"/>
  <c r="P291" i="1"/>
  <c r="P295" i="1"/>
  <c r="P299" i="1"/>
  <c r="P303" i="1"/>
  <c r="P307" i="1"/>
  <c r="P2" i="1"/>
  <c r="P7" i="1"/>
  <c r="P12" i="1"/>
  <c r="P16" i="1"/>
  <c r="P21" i="1"/>
  <c r="P25" i="1"/>
  <c r="P29" i="1"/>
  <c r="P34" i="1"/>
  <c r="P38" i="1"/>
  <c r="P42" i="1"/>
  <c r="P48" i="1"/>
  <c r="P52" i="1"/>
  <c r="P61" i="1"/>
  <c r="P67" i="1"/>
  <c r="P72" i="1"/>
  <c r="P78" i="1"/>
  <c r="P82" i="1"/>
  <c r="P87" i="1"/>
  <c r="P93" i="1"/>
  <c r="P101" i="1"/>
  <c r="P308" i="1"/>
  <c r="P297" i="1"/>
  <c r="P292" i="1"/>
  <c r="P286" i="1"/>
  <c r="P276" i="1"/>
  <c r="P265" i="1"/>
  <c r="P260" i="1"/>
  <c r="P254" i="1"/>
  <c r="P249" i="1"/>
  <c r="P244" i="1"/>
  <c r="P238" i="1"/>
  <c r="P233" i="1"/>
  <c r="P228" i="1"/>
  <c r="P222" i="1"/>
  <c r="P217" i="1"/>
  <c r="P212" i="1"/>
  <c r="P204" i="1"/>
  <c r="P199" i="1"/>
  <c r="P193" i="1"/>
  <c r="P184" i="1"/>
  <c r="P176" i="1"/>
  <c r="P169" i="1"/>
  <c r="P162" i="1"/>
  <c r="P155" i="1"/>
  <c r="P150" i="1"/>
  <c r="P144" i="1"/>
  <c r="P138" i="1"/>
  <c r="P133" i="1"/>
  <c r="P127" i="1"/>
  <c r="P120" i="1"/>
  <c r="P112" i="1"/>
  <c r="P105" i="1"/>
  <c r="P90" i="1"/>
  <c r="P80" i="1"/>
  <c r="P70" i="1"/>
  <c r="P56" i="1"/>
  <c r="P46" i="1"/>
  <c r="P36" i="1"/>
  <c r="P27" i="1"/>
  <c r="P19" i="1"/>
  <c r="P9" i="1"/>
  <c r="P306" i="1"/>
  <c r="P301" i="1"/>
  <c r="P296" i="1"/>
  <c r="P290" i="1"/>
  <c r="P285" i="1"/>
  <c r="P280" i="1"/>
  <c r="P274" i="1"/>
  <c r="P269" i="1"/>
  <c r="P264" i="1"/>
  <c r="P253" i="1"/>
  <c r="P248" i="1"/>
  <c r="P237" i="1"/>
  <c r="P232" i="1"/>
  <c r="P221" i="1"/>
  <c r="P216" i="1"/>
  <c r="P210" i="1"/>
  <c r="P203" i="1"/>
  <c r="P198" i="1"/>
  <c r="P190" i="1"/>
  <c r="P181" i="1"/>
  <c r="P175" i="1"/>
  <c r="P166" i="1"/>
  <c r="P160" i="1"/>
  <c r="P154" i="1"/>
  <c r="P148" i="1"/>
  <c r="P143" i="1"/>
  <c r="P137" i="1"/>
  <c r="P131" i="1"/>
  <c r="P125" i="1"/>
  <c r="P119" i="1"/>
  <c r="P109" i="1"/>
  <c r="P102" i="1"/>
  <c r="P79" i="1"/>
  <c r="P69" i="1"/>
  <c r="P54" i="1"/>
  <c r="P45" i="1"/>
  <c r="P35" i="1"/>
  <c r="P26" i="1"/>
  <c r="P17" i="1"/>
  <c r="P8" i="1"/>
  <c r="N286" i="1"/>
  <c r="N228" i="1"/>
  <c r="N193" i="1"/>
  <c r="N306" i="1"/>
  <c r="N276" i="1"/>
  <c r="N248" i="1"/>
  <c r="N220" i="1"/>
  <c r="N180" i="1"/>
  <c r="N112" i="1"/>
  <c r="N271" i="1"/>
  <c r="N243" i="1"/>
  <c r="N215" i="1"/>
  <c r="N152" i="1"/>
  <c r="N78" i="1"/>
  <c r="N291" i="1"/>
  <c r="N263" i="1"/>
  <c r="N234" i="1"/>
  <c r="N146" i="1"/>
  <c r="N15" i="1"/>
  <c r="N32" i="1"/>
  <c r="N47" i="1"/>
  <c r="N70" i="1"/>
  <c r="N87" i="1"/>
  <c r="N97" i="1"/>
  <c r="N108" i="1"/>
  <c r="N120" i="1"/>
  <c r="N129" i="1"/>
  <c r="N135" i="1"/>
  <c r="N144" i="1"/>
  <c r="N151" i="1"/>
  <c r="N158" i="1"/>
  <c r="N169" i="1"/>
  <c r="N177" i="1"/>
  <c r="N187" i="1"/>
  <c r="N199" i="1"/>
  <c r="N206" i="1"/>
  <c r="N212" i="1"/>
  <c r="N298" i="1"/>
  <c r="N284" i="1"/>
  <c r="N255" i="1"/>
  <c r="N227" i="1"/>
  <c r="N171" i="1"/>
  <c r="N138" i="1"/>
  <c r="N101" i="1"/>
  <c r="N34" i="1"/>
  <c r="N8" i="1"/>
  <c r="N307" i="1"/>
  <c r="N292" i="1"/>
  <c r="N264" i="1"/>
  <c r="N250" i="1"/>
  <c r="N236" i="1"/>
  <c r="N222" i="1"/>
  <c r="N200" i="1"/>
  <c r="N162" i="1"/>
  <c r="N130" i="1"/>
  <c r="N88" i="1"/>
  <c r="N21" i="1"/>
  <c r="N2" i="1"/>
  <c r="N303" i="1"/>
  <c r="N296" i="1"/>
  <c r="N290" i="1"/>
  <c r="N282" i="1"/>
  <c r="N275" i="1"/>
  <c r="N268" i="1"/>
  <c r="N260" i="1"/>
  <c r="N254" i="1"/>
  <c r="N247" i="1"/>
  <c r="N232" i="1"/>
  <c r="N218" i="1"/>
  <c r="N211" i="1"/>
  <c r="N204" i="1"/>
  <c r="N196" i="1"/>
  <c r="N186" i="1"/>
  <c r="N176" i="1"/>
  <c r="N165" i="1"/>
  <c r="N156" i="1"/>
  <c r="N150" i="1"/>
  <c r="N142" i="1"/>
  <c r="N134" i="1"/>
  <c r="N127" i="1"/>
  <c r="N114" i="1"/>
  <c r="N107" i="1"/>
  <c r="N95" i="1"/>
  <c r="N83" i="1"/>
  <c r="N64" i="1"/>
  <c r="N45" i="1"/>
  <c r="N26" i="1"/>
  <c r="N10" i="1"/>
  <c r="N308" i="1"/>
  <c r="N295" i="1"/>
  <c r="N287" i="1"/>
  <c r="N280" i="1"/>
  <c r="N274" i="1"/>
  <c r="N266" i="1"/>
  <c r="N252" i="1"/>
  <c r="N244" i="1"/>
  <c r="N238" i="1"/>
  <c r="N231" i="1"/>
  <c r="N223" i="1"/>
  <c r="N216" i="1"/>
  <c r="N210" i="1"/>
  <c r="N202" i="1"/>
  <c r="N195" i="1"/>
  <c r="N184" i="1"/>
  <c r="N173" i="1"/>
  <c r="N164" i="1"/>
  <c r="N155" i="1"/>
  <c r="N147" i="1"/>
  <c r="N139" i="1"/>
  <c r="N133" i="1"/>
  <c r="N123" i="1"/>
  <c r="N113" i="1"/>
  <c r="N105" i="1"/>
  <c r="N90" i="1"/>
  <c r="N79" i="1"/>
  <c r="N61" i="1"/>
  <c r="N38" i="1"/>
  <c r="N22" i="1"/>
  <c r="J298" i="1"/>
  <c r="J198" i="1"/>
  <c r="J154" i="1"/>
  <c r="J113" i="1"/>
  <c r="J57" i="1"/>
  <c r="J263" i="1"/>
  <c r="J188" i="1"/>
  <c r="J97" i="1"/>
  <c r="J310" i="1"/>
  <c r="J284" i="1"/>
  <c r="J255" i="1"/>
  <c r="J222" i="1"/>
  <c r="J179" i="1"/>
  <c r="J134" i="1"/>
  <c r="J86" i="1"/>
  <c r="J20" i="1"/>
  <c r="J291" i="1"/>
  <c r="J232" i="1"/>
  <c r="J146" i="1"/>
  <c r="J37" i="1"/>
  <c r="J305" i="1"/>
  <c r="J276" i="1"/>
  <c r="J248" i="1"/>
  <c r="J212" i="1"/>
  <c r="J165" i="1"/>
  <c r="J124" i="1"/>
  <c r="J77" i="1"/>
  <c r="J10" i="1"/>
  <c r="J19" i="1"/>
  <c r="J26" i="1"/>
  <c r="J36" i="1"/>
  <c r="J42" i="1"/>
  <c r="J51" i="1"/>
  <c r="J66" i="1"/>
  <c r="J309" i="1"/>
  <c r="J303" i="1"/>
  <c r="J296" i="1"/>
  <c r="J290" i="1"/>
  <c r="J282" i="1"/>
  <c r="J275" i="1"/>
  <c r="J268" i="1"/>
  <c r="J260" i="1"/>
  <c r="J254" i="1"/>
  <c r="J247" i="1"/>
  <c r="J238" i="1"/>
  <c r="J221" i="1"/>
  <c r="J209" i="1"/>
  <c r="J197" i="1"/>
  <c r="J186" i="1"/>
  <c r="J174" i="1"/>
  <c r="J164" i="1"/>
  <c r="J153" i="1"/>
  <c r="J142" i="1"/>
  <c r="J132" i="1"/>
  <c r="J123" i="1"/>
  <c r="J109" i="1"/>
  <c r="J95" i="1"/>
  <c r="J83" i="1"/>
  <c r="J71" i="1"/>
  <c r="J48" i="1"/>
  <c r="J31" i="1"/>
  <c r="J14" i="1"/>
  <c r="J307" i="1"/>
  <c r="J295" i="1"/>
  <c r="J287" i="1"/>
  <c r="J280" i="1"/>
  <c r="J274" i="1"/>
  <c r="J266" i="1"/>
  <c r="J252" i="1"/>
  <c r="J244" i="1"/>
  <c r="J237" i="1"/>
  <c r="J228" i="1"/>
  <c r="J216" i="1"/>
  <c r="J205" i="1"/>
  <c r="J196" i="1"/>
  <c r="J183" i="1"/>
  <c r="J173" i="1"/>
  <c r="J160" i="1"/>
  <c r="J149" i="1"/>
  <c r="J141" i="1"/>
  <c r="J130" i="1"/>
  <c r="J118" i="1"/>
  <c r="J106" i="1"/>
  <c r="J92" i="1"/>
  <c r="J81" i="1"/>
  <c r="J67" i="1"/>
  <c r="J46" i="1"/>
  <c r="J29" i="1"/>
  <c r="J13" i="1"/>
  <c r="J2" i="1"/>
  <c r="J306" i="1"/>
  <c r="J292" i="1"/>
  <c r="J286" i="1"/>
  <c r="J271" i="1"/>
  <c r="J264" i="1"/>
  <c r="J250" i="1"/>
  <c r="J243" i="1"/>
  <c r="J234" i="1"/>
  <c r="J224" i="1"/>
  <c r="J215" i="1"/>
  <c r="J203" i="1"/>
  <c r="J192" i="1"/>
  <c r="J180" i="1"/>
  <c r="J170" i="1"/>
  <c r="J157" i="1"/>
  <c r="J147" i="1"/>
  <c r="J138" i="1"/>
  <c r="J125" i="1"/>
  <c r="J116" i="1"/>
  <c r="J105" i="1"/>
  <c r="J87" i="1"/>
  <c r="J78" i="1"/>
  <c r="J58" i="1"/>
  <c r="J38" i="1"/>
  <c r="J23" i="1"/>
  <c r="J5" i="1"/>
  <c r="J202" i="1"/>
  <c r="J7" i="1"/>
  <c r="J12" i="1"/>
  <c r="J16" i="1"/>
  <c r="J21" i="1"/>
  <c r="J25" i="1"/>
  <c r="J30" i="1"/>
  <c r="J35" i="1"/>
  <c r="J39" i="1"/>
  <c r="J45" i="1"/>
  <c r="J49" i="1"/>
  <c r="J54" i="1"/>
  <c r="J64" i="1"/>
  <c r="J70" i="1"/>
  <c r="J75" i="1"/>
  <c r="J80" i="1"/>
  <c r="J84" i="1"/>
  <c r="J88" i="1"/>
  <c r="J93" i="1"/>
  <c r="J101" i="1"/>
  <c r="J107" i="1"/>
  <c r="J112" i="1"/>
  <c r="J117" i="1"/>
  <c r="J122" i="1"/>
  <c r="J127" i="1"/>
  <c r="J131" i="1"/>
  <c r="J135" i="1"/>
  <c r="J140" i="1"/>
  <c r="J144" i="1"/>
  <c r="J148" i="1"/>
  <c r="J152" i="1"/>
  <c r="J156" i="1"/>
  <c r="J162" i="1"/>
  <c r="J166" i="1"/>
  <c r="J171" i="1"/>
  <c r="J176" i="1"/>
  <c r="J181" i="1"/>
  <c r="J185" i="1"/>
  <c r="J190" i="1"/>
  <c r="J195" i="1"/>
  <c r="J199" i="1"/>
  <c r="J204" i="1"/>
  <c r="J210" i="1"/>
  <c r="J214" i="1"/>
  <c r="J219" i="1"/>
  <c r="J223" i="1"/>
  <c r="J227" i="1"/>
  <c r="J231" i="1"/>
  <c r="J235" i="1"/>
  <c r="J239" i="1"/>
  <c r="J3" i="1"/>
  <c r="J9" i="1"/>
  <c r="J15" i="1"/>
  <c r="J22" i="1"/>
  <c r="J27" i="1"/>
  <c r="J34" i="1"/>
  <c r="J40" i="1"/>
  <c r="J47" i="1"/>
  <c r="J52" i="1"/>
  <c r="J65" i="1"/>
  <c r="J72" i="1"/>
  <c r="J79" i="1"/>
  <c r="J85" i="1"/>
  <c r="J90" i="1"/>
  <c r="J99" i="1"/>
  <c r="J108" i="1"/>
  <c r="J114" i="1"/>
  <c r="J120" i="1"/>
  <c r="J128" i="1"/>
  <c r="J133" i="1"/>
  <c r="J139" i="1"/>
  <c r="J145" i="1"/>
  <c r="J150" i="1"/>
  <c r="J155" i="1"/>
  <c r="J163" i="1"/>
  <c r="J169" i="1"/>
  <c r="J175" i="1"/>
  <c r="J182" i="1"/>
  <c r="J187" i="1"/>
  <c r="J194" i="1"/>
  <c r="J200" i="1"/>
  <c r="J206" i="1"/>
  <c r="J213" i="1"/>
  <c r="J220" i="1"/>
  <c r="J230" i="1"/>
  <c r="J236" i="1"/>
  <c r="J241" i="1"/>
  <c r="J249" i="1"/>
  <c r="J253" i="1"/>
  <c r="J257" i="1"/>
  <c r="J261" i="1"/>
  <c r="J265" i="1"/>
  <c r="J269" i="1"/>
  <c r="J273" i="1"/>
  <c r="J277" i="1"/>
  <c r="J289" i="1"/>
  <c r="J293" i="1"/>
  <c r="J297" i="1"/>
  <c r="J301" i="1"/>
  <c r="J308" i="1"/>
  <c r="J304" i="1"/>
  <c r="J299" i="1"/>
  <c r="J294" i="1"/>
  <c r="J288" i="1"/>
  <c r="J283" i="1"/>
  <c r="J278" i="1"/>
  <c r="J272" i="1"/>
  <c r="J267" i="1"/>
  <c r="J262" i="1"/>
  <c r="J256" i="1"/>
  <c r="J251" i="1"/>
  <c r="J246" i="1"/>
  <c r="J240" i="1"/>
  <c r="J233" i="1"/>
  <c r="J217" i="1"/>
  <c r="J211" i="1"/>
  <c r="J201" i="1"/>
  <c r="J193" i="1"/>
  <c r="J184" i="1"/>
  <c r="J177" i="1"/>
  <c r="J168" i="1"/>
  <c r="J158" i="1"/>
  <c r="J151" i="1"/>
  <c r="J143" i="1"/>
  <c r="J137" i="1"/>
  <c r="J129" i="1"/>
  <c r="J119" i="1"/>
  <c r="J110" i="1"/>
  <c r="J102" i="1"/>
  <c r="J89" i="1"/>
  <c r="J82" i="1"/>
  <c r="J73" i="1"/>
  <c r="J61" i="1"/>
  <c r="J50" i="1"/>
  <c r="J41" i="1"/>
  <c r="J32" i="1"/>
  <c r="J24" i="1"/>
  <c r="J17" i="1"/>
  <c r="J8" i="1"/>
  <c r="N7" i="1"/>
  <c r="N13" i="1"/>
  <c r="N20" i="1"/>
  <c r="N25" i="1"/>
  <c r="N30" i="1"/>
  <c r="N37" i="1"/>
  <c r="N42" i="1"/>
  <c r="N49" i="1"/>
  <c r="N58" i="1"/>
  <c r="N67" i="1"/>
  <c r="N75" i="1"/>
  <c r="N82" i="1"/>
  <c r="N310" i="1"/>
  <c r="N304" i="1"/>
  <c r="N299" i="1"/>
  <c r="N294" i="1"/>
  <c r="N288" i="1"/>
  <c r="N283" i="1"/>
  <c r="N278" i="1"/>
  <c r="N272" i="1"/>
  <c r="N267" i="1"/>
  <c r="N262" i="1"/>
  <c r="N256" i="1"/>
  <c r="N251" i="1"/>
  <c r="N246" i="1"/>
  <c r="N240" i="1"/>
  <c r="N235" i="1"/>
  <c r="N230" i="1"/>
  <c r="N224" i="1"/>
  <c r="N219" i="1"/>
  <c r="N214" i="1"/>
  <c r="N203" i="1"/>
  <c r="N198" i="1"/>
  <c r="N190" i="1"/>
  <c r="N175" i="1"/>
  <c r="N166" i="1"/>
  <c r="N160" i="1"/>
  <c r="N154" i="1"/>
  <c r="N148" i="1"/>
  <c r="N143" i="1"/>
  <c r="N137" i="1"/>
  <c r="N131" i="1"/>
  <c r="N125" i="1"/>
  <c r="N119" i="1"/>
  <c r="N109" i="1"/>
  <c r="N102" i="1"/>
  <c r="N93" i="1"/>
  <c r="N84" i="1"/>
  <c r="N72" i="1"/>
  <c r="N52" i="1"/>
  <c r="N39" i="1"/>
  <c r="N28" i="1"/>
  <c r="N16" i="1"/>
  <c r="N3" i="1"/>
  <c r="N4" i="1"/>
  <c r="N9" i="1"/>
  <c r="N14" i="1"/>
  <c r="N19" i="1"/>
  <c r="N23" i="1"/>
  <c r="N27" i="1"/>
  <c r="N31" i="1"/>
  <c r="N36" i="1"/>
  <c r="N40" i="1"/>
  <c r="N46" i="1"/>
  <c r="N50" i="1"/>
  <c r="N56" i="1"/>
  <c r="N65" i="1"/>
  <c r="N71" i="1"/>
  <c r="N77" i="1"/>
  <c r="N81" i="1"/>
  <c r="N85" i="1"/>
  <c r="N309" i="1"/>
  <c r="N305" i="1"/>
  <c r="N301" i="1"/>
  <c r="N297" i="1"/>
  <c r="N293" i="1"/>
  <c r="N289" i="1"/>
  <c r="N285" i="1"/>
  <c r="N277" i="1"/>
  <c r="N273" i="1"/>
  <c r="N269" i="1"/>
  <c r="N265" i="1"/>
  <c r="N257" i="1"/>
  <c r="N253" i="1"/>
  <c r="N249" i="1"/>
  <c r="N241" i="1"/>
  <c r="N237" i="1"/>
  <c r="N233" i="1"/>
  <c r="N221" i="1"/>
  <c r="N217" i="1"/>
  <c r="N213" i="1"/>
  <c r="N209" i="1"/>
  <c r="N205" i="1"/>
  <c r="N201" i="1"/>
  <c r="N197" i="1"/>
  <c r="N192" i="1"/>
  <c r="N185" i="1"/>
  <c r="N179" i="1"/>
  <c r="N174" i="1"/>
  <c r="N168" i="1"/>
  <c r="N163" i="1"/>
  <c r="N157" i="1"/>
  <c r="N153" i="1"/>
  <c r="N149" i="1"/>
  <c r="N145" i="1"/>
  <c r="N140" i="1"/>
  <c r="N136" i="1"/>
  <c r="N132" i="1"/>
  <c r="N128" i="1"/>
  <c r="N122" i="1"/>
  <c r="N116" i="1"/>
  <c r="N110" i="1"/>
  <c r="N106" i="1"/>
  <c r="N99" i="1"/>
  <c r="N92" i="1"/>
  <c r="N86" i="1"/>
  <c r="N80" i="1"/>
  <c r="N73" i="1"/>
  <c r="N66" i="1"/>
  <c r="N54" i="1"/>
  <c r="N48" i="1"/>
  <c r="N41" i="1"/>
  <c r="N35" i="1"/>
  <c r="N29" i="1"/>
  <c r="N24" i="1"/>
  <c r="N17" i="1"/>
  <c r="N12" i="1"/>
  <c r="N5" i="1"/>
  <c r="X35" i="2" l="1"/>
  <c r="X16" i="2"/>
  <c r="V54" i="8"/>
  <c r="V13" i="8"/>
  <c r="V25" i="8"/>
  <c r="V47" i="8"/>
  <c r="X41" i="7"/>
  <c r="V51" i="6"/>
  <c r="V2" i="2"/>
  <c r="V27" i="2"/>
  <c r="X7" i="3"/>
  <c r="V20" i="5"/>
  <c r="V16" i="6"/>
  <c r="V38" i="7"/>
  <c r="X44" i="7"/>
  <c r="V17" i="8"/>
  <c r="V38" i="8"/>
  <c r="V46" i="8"/>
  <c r="V36" i="8"/>
  <c r="V18" i="6"/>
  <c r="V28" i="8"/>
  <c r="X11" i="2"/>
  <c r="V11" i="6"/>
  <c r="X51" i="6"/>
  <c r="V35" i="6"/>
  <c r="X8" i="3"/>
  <c r="V14" i="3"/>
  <c r="V3" i="3"/>
  <c r="V40" i="6"/>
  <c r="X30" i="6"/>
  <c r="X9" i="9"/>
  <c r="X13" i="3"/>
  <c r="V10" i="5"/>
  <c r="V22" i="7"/>
  <c r="X14" i="7"/>
  <c r="X28" i="7"/>
  <c r="V5" i="7"/>
  <c r="V20" i="7"/>
  <c r="V23" i="7"/>
  <c r="V50" i="8"/>
  <c r="V35" i="8"/>
  <c r="V7" i="8"/>
  <c r="V34" i="8"/>
  <c r="X4" i="6"/>
  <c r="V9" i="7"/>
  <c r="V25" i="6"/>
  <c r="X29" i="6"/>
  <c r="V8" i="6"/>
  <c r="X25" i="9"/>
  <c r="X35" i="9"/>
  <c r="X30" i="9"/>
  <c r="V21" i="9"/>
  <c r="X15" i="9"/>
  <c r="V5" i="9"/>
  <c r="V4" i="3"/>
  <c r="X44" i="1"/>
  <c r="X141" i="1"/>
  <c r="X74" i="1"/>
  <c r="X43" i="1"/>
  <c r="X159" i="1"/>
  <c r="X2" i="2"/>
  <c r="X3" i="2"/>
  <c r="X17" i="2"/>
  <c r="V6" i="3"/>
  <c r="X2" i="3"/>
  <c r="V16" i="3"/>
  <c r="X15" i="3"/>
  <c r="X18" i="5"/>
  <c r="V5" i="5"/>
  <c r="V9" i="5"/>
  <c r="V12" i="5"/>
  <c r="X14" i="5"/>
  <c r="X15" i="5"/>
  <c r="V2" i="6"/>
  <c r="X46" i="6"/>
  <c r="V7" i="6"/>
  <c r="X13" i="6"/>
  <c r="V44" i="6"/>
  <c r="X18" i="6"/>
  <c r="X16" i="6"/>
  <c r="V15" i="6"/>
  <c r="V29" i="7"/>
  <c r="V32" i="7"/>
  <c r="X43" i="7"/>
  <c r="X33" i="7"/>
  <c r="X11" i="7"/>
  <c r="X27" i="7"/>
  <c r="V31" i="7"/>
  <c r="X7" i="7"/>
  <c r="X20" i="8"/>
  <c r="X55" i="8"/>
  <c r="X46" i="8"/>
  <c r="V29" i="8"/>
  <c r="X34" i="8"/>
  <c r="X52" i="8"/>
  <c r="X36" i="8"/>
  <c r="X11" i="8"/>
  <c r="X9" i="8"/>
  <c r="V33" i="8"/>
  <c r="V40" i="8"/>
  <c r="V21" i="8"/>
  <c r="V41" i="8"/>
  <c r="X42" i="8"/>
  <c r="V3" i="9"/>
  <c r="X14" i="9"/>
  <c r="X31" i="9"/>
  <c r="X16" i="9"/>
  <c r="X32" i="9"/>
  <c r="V15" i="9"/>
  <c r="V13" i="9"/>
  <c r="X13" i="9"/>
  <c r="X29" i="9"/>
  <c r="V35" i="9"/>
  <c r="V18" i="9"/>
  <c r="X18" i="9"/>
  <c r="X34" i="9"/>
  <c r="V4" i="9"/>
  <c r="X4" i="9"/>
  <c r="X20" i="9"/>
  <c r="X2" i="9"/>
  <c r="V27" i="9"/>
  <c r="X27" i="9"/>
  <c r="X5" i="9"/>
  <c r="V17" i="9"/>
  <c r="X17" i="9"/>
  <c r="X33" i="9"/>
  <c r="X6" i="9"/>
  <c r="X22" i="9"/>
  <c r="X11" i="9"/>
  <c r="V10" i="9"/>
  <c r="V8" i="9"/>
  <c r="X8" i="9"/>
  <c r="X24" i="9"/>
  <c r="X21" i="9"/>
  <c r="X19" i="9"/>
  <c r="X10" i="9"/>
  <c r="X26" i="9"/>
  <c r="X23" i="9"/>
  <c r="X12" i="9"/>
  <c r="X28" i="9"/>
  <c r="X7" i="9"/>
  <c r="X3" i="9"/>
  <c r="V39" i="8"/>
  <c r="V14" i="8"/>
  <c r="X14" i="8"/>
  <c r="V51" i="8"/>
  <c r="X51" i="8"/>
  <c r="X45" i="8"/>
  <c r="X6" i="8"/>
  <c r="V44" i="8"/>
  <c r="X44" i="8"/>
  <c r="V26" i="8"/>
  <c r="X26" i="8"/>
  <c r="V5" i="8"/>
  <c r="X5" i="8"/>
  <c r="V19" i="8"/>
  <c r="X19" i="8"/>
  <c r="V3" i="8"/>
  <c r="X3" i="8"/>
  <c r="X47" i="8"/>
  <c r="X39" i="8"/>
  <c r="V18" i="8"/>
  <c r="X25" i="8"/>
  <c r="V2" i="8"/>
  <c r="X2" i="8"/>
  <c r="X41" i="8"/>
  <c r="V22" i="8"/>
  <c r="X22" i="8"/>
  <c r="X56" i="8"/>
  <c r="X40" i="8"/>
  <c r="X21" i="8"/>
  <c r="X31" i="8"/>
  <c r="V15" i="8"/>
  <c r="X15" i="8"/>
  <c r="V16" i="8"/>
  <c r="X50" i="8"/>
  <c r="V6" i="8"/>
  <c r="V24" i="8"/>
  <c r="X35" i="8"/>
  <c r="X53" i="8"/>
  <c r="X37" i="8"/>
  <c r="X17" i="8"/>
  <c r="X16" i="8"/>
  <c r="X27" i="8"/>
  <c r="X24" i="8"/>
  <c r="X13" i="8"/>
  <c r="X30" i="8"/>
  <c r="V11" i="8"/>
  <c r="V52" i="8"/>
  <c r="V45" i="8"/>
  <c r="V55" i="8"/>
  <c r="V42" i="8"/>
  <c r="V27" i="8"/>
  <c r="V9" i="8"/>
  <c r="V8" i="8"/>
  <c r="V30" i="8"/>
  <c r="V20" i="8"/>
  <c r="V4" i="8"/>
  <c r="X4" i="8"/>
  <c r="V43" i="8"/>
  <c r="X43" i="8"/>
  <c r="V49" i="8"/>
  <c r="X49" i="8"/>
  <c r="X33" i="8"/>
  <c r="V12" i="8"/>
  <c r="X12" i="8"/>
  <c r="V48" i="8"/>
  <c r="X48" i="8"/>
  <c r="V32" i="8"/>
  <c r="X32" i="8"/>
  <c r="V10" i="8"/>
  <c r="X10" i="8"/>
  <c r="V23" i="8"/>
  <c r="X23" i="8"/>
  <c r="X7" i="8"/>
  <c r="V31" i="8"/>
  <c r="X38" i="8"/>
  <c r="X29" i="8"/>
  <c r="X54" i="8"/>
  <c r="X8" i="8"/>
  <c r="X18" i="8"/>
  <c r="X2" i="7"/>
  <c r="X12" i="7"/>
  <c r="X17" i="7"/>
  <c r="X6" i="7"/>
  <c r="X18" i="7"/>
  <c r="X34" i="7"/>
  <c r="X16" i="7"/>
  <c r="X32" i="7"/>
  <c r="X5" i="7"/>
  <c r="X21" i="7"/>
  <c r="X3" i="7"/>
  <c r="X23" i="7"/>
  <c r="V17" i="7"/>
  <c r="X22" i="7"/>
  <c r="X38" i="7"/>
  <c r="X20" i="7"/>
  <c r="X36" i="7"/>
  <c r="X9" i="7"/>
  <c r="X25" i="7"/>
  <c r="X45" i="7"/>
  <c r="X15" i="7"/>
  <c r="X19" i="7"/>
  <c r="X39" i="7"/>
  <c r="V2" i="7"/>
  <c r="V19" i="7"/>
  <c r="V4" i="7"/>
  <c r="V21" i="7"/>
  <c r="V27" i="7"/>
  <c r="V43" i="7"/>
  <c r="V18" i="7"/>
  <c r="V34" i="7"/>
  <c r="V10" i="7"/>
  <c r="X10" i="7"/>
  <c r="V26" i="7"/>
  <c r="X26" i="7"/>
  <c r="V42" i="7"/>
  <c r="X42" i="7"/>
  <c r="V15" i="7"/>
  <c r="V33" i="7"/>
  <c r="V30" i="7"/>
  <c r="V6" i="7"/>
  <c r="V12" i="7"/>
  <c r="V36" i="7"/>
  <c r="V8" i="7"/>
  <c r="X8" i="7"/>
  <c r="V24" i="7"/>
  <c r="X24" i="7"/>
  <c r="V40" i="7"/>
  <c r="X40" i="7"/>
  <c r="V16" i="7"/>
  <c r="V7" i="7"/>
  <c r="V25" i="7"/>
  <c r="V13" i="7"/>
  <c r="X13" i="7"/>
  <c r="X29" i="7"/>
  <c r="V14" i="7"/>
  <c r="V3" i="7"/>
  <c r="V11" i="7"/>
  <c r="X31" i="7"/>
  <c r="X35" i="7"/>
  <c r="V50" i="6"/>
  <c r="V31" i="6"/>
  <c r="V10" i="6"/>
  <c r="V39" i="6"/>
  <c r="X39" i="6"/>
  <c r="V48" i="6"/>
  <c r="X48" i="6"/>
  <c r="V26" i="6"/>
  <c r="X26" i="6"/>
  <c r="V5" i="6"/>
  <c r="X5" i="6"/>
  <c r="V17" i="6"/>
  <c r="X17" i="6"/>
  <c r="V42" i="6"/>
  <c r="X42" i="6"/>
  <c r="V19" i="6"/>
  <c r="X19" i="6"/>
  <c r="V53" i="6"/>
  <c r="X53" i="6"/>
  <c r="X37" i="6"/>
  <c r="X20" i="6"/>
  <c r="V29" i="6"/>
  <c r="V37" i="6"/>
  <c r="V4" i="6"/>
  <c r="V13" i="6"/>
  <c r="V34" i="6"/>
  <c r="X34" i="6"/>
  <c r="V47" i="6"/>
  <c r="V23" i="6"/>
  <c r="X27" i="6"/>
  <c r="V43" i="6"/>
  <c r="X43" i="6"/>
  <c r="V21" i="6"/>
  <c r="X21" i="6"/>
  <c r="X44" i="6"/>
  <c r="V6" i="6"/>
  <c r="X6" i="6"/>
  <c r="V36" i="6"/>
  <c r="X36" i="6"/>
  <c r="V14" i="6"/>
  <c r="X14" i="6"/>
  <c r="X49" i="6"/>
  <c r="X32" i="6"/>
  <c r="V38" i="6"/>
  <c r="X23" i="6"/>
  <c r="V20" i="6"/>
  <c r="V27" i="6"/>
  <c r="V32" i="6"/>
  <c r="V22" i="6"/>
  <c r="V46" i="6"/>
  <c r="X40" i="6"/>
  <c r="X11" i="6"/>
  <c r="X38" i="6"/>
  <c r="X15" i="6"/>
  <c r="V33" i="6"/>
  <c r="X33" i="6"/>
  <c r="X52" i="6"/>
  <c r="V9" i="6"/>
  <c r="X9" i="6"/>
  <c r="V45" i="6"/>
  <c r="X45" i="6"/>
  <c r="X28" i="6"/>
  <c r="X12" i="6"/>
  <c r="X7" i="6"/>
  <c r="V49" i="6"/>
  <c r="V12" i="6"/>
  <c r="V30" i="6"/>
  <c r="X50" i="6"/>
  <c r="X2" i="6"/>
  <c r="X31" i="6"/>
  <c r="X10" i="6"/>
  <c r="X22" i="6"/>
  <c r="X47" i="6"/>
  <c r="X25" i="6"/>
  <c r="X3" i="6"/>
  <c r="X41" i="6"/>
  <c r="X24" i="6"/>
  <c r="X8" i="6"/>
  <c r="X35" i="6"/>
  <c r="V15" i="5"/>
  <c r="X13" i="5"/>
  <c r="X19" i="5"/>
  <c r="X4" i="5"/>
  <c r="V8" i="5"/>
  <c r="V16" i="5"/>
  <c r="X16" i="5"/>
  <c r="V17" i="5"/>
  <c r="X17" i="5"/>
  <c r="V6" i="5"/>
  <c r="X6" i="5"/>
  <c r="V7" i="5"/>
  <c r="X7" i="5"/>
  <c r="X9" i="5"/>
  <c r="X12" i="5"/>
  <c r="X3" i="5"/>
  <c r="V4" i="5"/>
  <c r="V14" i="5"/>
  <c r="V19" i="5"/>
  <c r="X20" i="5"/>
  <c r="V13" i="5"/>
  <c r="X5" i="5"/>
  <c r="V2" i="5"/>
  <c r="X10" i="5"/>
  <c r="V11" i="5"/>
  <c r="X11" i="5"/>
  <c r="X4" i="3"/>
  <c r="V15" i="3"/>
  <c r="V12" i="3"/>
  <c r="X5" i="3"/>
  <c r="X9" i="3"/>
  <c r="V9" i="3"/>
  <c r="X10" i="3"/>
  <c r="X6" i="3"/>
  <c r="X14" i="3"/>
  <c r="V8" i="3"/>
  <c r="V2" i="3"/>
  <c r="V11" i="3"/>
  <c r="X11" i="3"/>
  <c r="V10" i="3"/>
  <c r="V13" i="3"/>
  <c r="V5" i="3"/>
  <c r="X16" i="3"/>
  <c r="X12" i="3"/>
  <c r="X3" i="3"/>
  <c r="X32" i="2"/>
  <c r="X14" i="2"/>
  <c r="V21" i="2"/>
  <c r="X21" i="2"/>
  <c r="X13" i="2"/>
  <c r="X22" i="2"/>
  <c r="X7" i="2"/>
  <c r="X23" i="2"/>
  <c r="X4" i="2"/>
  <c r="X20" i="2"/>
  <c r="X36" i="2"/>
  <c r="X25" i="2"/>
  <c r="V10" i="2"/>
  <c r="V29" i="2"/>
  <c r="X29" i="2"/>
  <c r="X5" i="2"/>
  <c r="X27" i="2"/>
  <c r="X8" i="2"/>
  <c r="X24" i="2"/>
  <c r="X33" i="2"/>
  <c r="X18" i="2"/>
  <c r="X37" i="2"/>
  <c r="X10" i="2"/>
  <c r="X15" i="2"/>
  <c r="V31" i="2"/>
  <c r="X31" i="2"/>
  <c r="V7" i="2"/>
  <c r="X12" i="2"/>
  <c r="X28" i="2"/>
  <c r="V26" i="2"/>
  <c r="X26" i="2"/>
  <c r="V6" i="2"/>
  <c r="X6" i="2"/>
  <c r="V37" i="2"/>
  <c r="V5" i="2"/>
  <c r="V8" i="2"/>
  <c r="V9" i="2"/>
  <c r="X9" i="2"/>
  <c r="V30" i="2"/>
  <c r="X30" i="2"/>
  <c r="X60" i="1"/>
  <c r="X76" i="1"/>
  <c r="X189" i="1"/>
  <c r="X205" i="1"/>
  <c r="X221" i="1"/>
  <c r="X53" i="1"/>
  <c r="X118" i="1"/>
  <c r="X224" i="1"/>
  <c r="X5" i="1"/>
  <c r="X108" i="1"/>
  <c r="X279" i="1"/>
  <c r="X300" i="1"/>
  <c r="X11" i="1"/>
  <c r="X260" i="1"/>
  <c r="X306" i="1"/>
  <c r="X191" i="1"/>
  <c r="X163" i="1"/>
  <c r="X244" i="1"/>
  <c r="X188" i="1"/>
  <c r="X45" i="1"/>
  <c r="X34" i="1"/>
  <c r="X6" i="1"/>
  <c r="V18" i="1"/>
  <c r="X161" i="1"/>
  <c r="V23" i="9"/>
  <c r="V20" i="9"/>
  <c r="V6" i="9"/>
  <c r="V26" i="9"/>
  <c r="V12" i="9"/>
  <c r="V28" i="9"/>
  <c r="V33" i="9"/>
  <c r="V7" i="9"/>
  <c r="V22" i="9"/>
  <c r="V11" i="9"/>
  <c r="V19" i="9"/>
  <c r="V9" i="9"/>
  <c r="V25" i="9"/>
  <c r="V2" i="9"/>
  <c r="V29" i="9"/>
  <c r="V34" i="9"/>
  <c r="V16" i="9"/>
  <c r="V32" i="9"/>
  <c r="V14" i="9"/>
  <c r="V30" i="9"/>
  <c r="V31" i="9"/>
  <c r="V41" i="7"/>
  <c r="V45" i="7"/>
  <c r="V44" i="7"/>
  <c r="V37" i="7"/>
  <c r="V28" i="7"/>
  <c r="V52" i="6"/>
  <c r="V28" i="6"/>
  <c r="V3" i="6"/>
  <c r="V24" i="6"/>
  <c r="V3" i="5"/>
  <c r="V19" i="2"/>
  <c r="V35" i="2"/>
  <c r="V15" i="2"/>
  <c r="V34" i="2"/>
  <c r="V36" i="2"/>
  <c r="V20" i="2"/>
  <c r="V4" i="2"/>
  <c r="V28" i="2"/>
  <c r="V13" i="2"/>
  <c r="V22" i="2"/>
  <c r="V32" i="2"/>
  <c r="V17" i="2"/>
  <c r="V12" i="2"/>
  <c r="V23" i="2"/>
  <c r="V11" i="2"/>
  <c r="V33" i="2"/>
  <c r="V24" i="2"/>
  <c r="V18" i="2"/>
  <c r="V16" i="2"/>
  <c r="V3" i="2"/>
  <c r="V14" i="2"/>
  <c r="V25" i="2"/>
  <c r="X28" i="1"/>
  <c r="X109" i="1"/>
  <c r="X157" i="1"/>
  <c r="X237" i="1"/>
  <c r="X285" i="1"/>
  <c r="X203" i="1"/>
  <c r="X92" i="1"/>
  <c r="X125" i="1"/>
  <c r="X173" i="1"/>
  <c r="X253" i="1"/>
  <c r="X301" i="1"/>
  <c r="X139" i="1"/>
  <c r="X12" i="1"/>
  <c r="X269" i="1"/>
  <c r="X10" i="1"/>
  <c r="X31" i="1"/>
  <c r="X95" i="1"/>
  <c r="X160" i="1"/>
  <c r="X182" i="1"/>
  <c r="X246" i="1"/>
  <c r="X267" i="1"/>
  <c r="X106" i="1"/>
  <c r="V188" i="1"/>
  <c r="V55" i="1"/>
  <c r="X20" i="1"/>
  <c r="X36" i="1"/>
  <c r="X52" i="1"/>
  <c r="X68" i="1"/>
  <c r="X84" i="1"/>
  <c r="X100" i="1"/>
  <c r="X117" i="1"/>
  <c r="X133" i="1"/>
  <c r="X149" i="1"/>
  <c r="X165" i="1"/>
  <c r="X181" i="1"/>
  <c r="X197" i="1"/>
  <c r="X213" i="1"/>
  <c r="X229" i="1"/>
  <c r="X245" i="1"/>
  <c r="X261" i="1"/>
  <c r="X277" i="1"/>
  <c r="X293" i="1"/>
  <c r="X309" i="1"/>
  <c r="X21" i="1"/>
  <c r="X42" i="1"/>
  <c r="X63" i="1"/>
  <c r="X85" i="1"/>
  <c r="X107" i="1"/>
  <c r="X128" i="1"/>
  <c r="X150" i="1"/>
  <c r="X171" i="1"/>
  <c r="X192" i="1"/>
  <c r="X214" i="1"/>
  <c r="X235" i="1"/>
  <c r="X256" i="1"/>
  <c r="X278" i="1"/>
  <c r="X299" i="1"/>
  <c r="V104" i="1"/>
  <c r="X104" i="1"/>
  <c r="X78" i="1"/>
  <c r="X136" i="1"/>
  <c r="X194" i="1"/>
  <c r="X250" i="1"/>
  <c r="X307" i="1"/>
  <c r="X67" i="1"/>
  <c r="X126" i="1"/>
  <c r="X183" i="1"/>
  <c r="X239" i="1"/>
  <c r="X296" i="1"/>
  <c r="X33" i="1"/>
  <c r="X99" i="1"/>
  <c r="X158" i="1"/>
  <c r="X215" i="1"/>
  <c r="X271" i="1"/>
  <c r="X61" i="1"/>
  <c r="X119" i="1"/>
  <c r="X175" i="1"/>
  <c r="X232" i="1"/>
  <c r="X290" i="1"/>
  <c r="X291" i="1"/>
  <c r="X263" i="1"/>
  <c r="X234" i="1"/>
  <c r="X206" i="1"/>
  <c r="X178" i="1"/>
  <c r="X148" i="1"/>
  <c r="X120" i="1"/>
  <c r="X91" i="1"/>
  <c r="X62" i="1"/>
  <c r="X14" i="1"/>
  <c r="X287" i="1"/>
  <c r="X259" i="1"/>
  <c r="X231" i="1"/>
  <c r="X202" i="1"/>
  <c r="X174" i="1"/>
  <c r="X146" i="1"/>
  <c r="X116" i="1"/>
  <c r="X87" i="1"/>
  <c r="X59" i="1"/>
  <c r="X7" i="1"/>
  <c r="X30" i="1"/>
  <c r="X49" i="1"/>
  <c r="X19" i="1"/>
  <c r="X288" i="1"/>
  <c r="X25" i="1"/>
  <c r="X154" i="1"/>
  <c r="X268" i="1"/>
  <c r="X130" i="1"/>
  <c r="X135" i="1"/>
  <c r="V207" i="1"/>
  <c r="V167" i="1"/>
  <c r="X8" i="1"/>
  <c r="X24" i="1"/>
  <c r="X40" i="1"/>
  <c r="X56" i="1"/>
  <c r="X72" i="1"/>
  <c r="X88" i="1"/>
  <c r="X105" i="1"/>
  <c r="X121" i="1"/>
  <c r="X137" i="1"/>
  <c r="X153" i="1"/>
  <c r="X169" i="1"/>
  <c r="X185" i="1"/>
  <c r="X201" i="1"/>
  <c r="X217" i="1"/>
  <c r="X233" i="1"/>
  <c r="X249" i="1"/>
  <c r="X265" i="1"/>
  <c r="X281" i="1"/>
  <c r="X297" i="1"/>
  <c r="X3" i="1"/>
  <c r="X26" i="1"/>
  <c r="X47" i="1"/>
  <c r="X69" i="1"/>
  <c r="X90" i="1"/>
  <c r="X112" i="1"/>
  <c r="X134" i="1"/>
  <c r="X155" i="1"/>
  <c r="X176" i="1"/>
  <c r="X198" i="1"/>
  <c r="X219" i="1"/>
  <c r="X240" i="1"/>
  <c r="X262" i="1"/>
  <c r="X283" i="1"/>
  <c r="X304" i="1"/>
  <c r="X18" i="1"/>
  <c r="X93" i="1"/>
  <c r="X151" i="1"/>
  <c r="X207" i="1"/>
  <c r="X264" i="1"/>
  <c r="X82" i="1"/>
  <c r="X140" i="1"/>
  <c r="X196" i="1"/>
  <c r="X254" i="1"/>
  <c r="X2" i="1"/>
  <c r="X57" i="1"/>
  <c r="X115" i="1"/>
  <c r="X172" i="1"/>
  <c r="X228" i="1"/>
  <c r="X286" i="1"/>
  <c r="X75" i="1"/>
  <c r="X132" i="1"/>
  <c r="X190" i="1"/>
  <c r="X247" i="1"/>
  <c r="X303" i="1"/>
  <c r="X284" i="1"/>
  <c r="X255" i="1"/>
  <c r="X227" i="1"/>
  <c r="X199" i="1"/>
  <c r="X170" i="1"/>
  <c r="X142" i="1"/>
  <c r="X114" i="1"/>
  <c r="X83" i="1"/>
  <c r="X55" i="1"/>
  <c r="X308" i="1"/>
  <c r="X280" i="1"/>
  <c r="X252" i="1"/>
  <c r="X223" i="1"/>
  <c r="X195" i="1"/>
  <c r="X167" i="1"/>
  <c r="X138" i="1"/>
  <c r="X110" i="1"/>
  <c r="X81" i="1"/>
  <c r="X50" i="1"/>
  <c r="X51" i="1"/>
  <c r="X23" i="1"/>
  <c r="X41" i="1"/>
  <c r="X13" i="1"/>
  <c r="X310" i="1"/>
  <c r="X46" i="1"/>
  <c r="X164" i="1"/>
  <c r="X222" i="1"/>
  <c r="X97" i="1"/>
  <c r="X211" i="1"/>
  <c r="X71" i="1"/>
  <c r="X186" i="1"/>
  <c r="X243" i="1"/>
  <c r="X89" i="1"/>
  <c r="X147" i="1"/>
  <c r="X204" i="1"/>
  <c r="X276" i="1"/>
  <c r="X248" i="1"/>
  <c r="X220" i="1"/>
  <c r="X77" i="1"/>
  <c r="X302" i="1"/>
  <c r="X274" i="1"/>
  <c r="X216" i="1"/>
  <c r="X131" i="1"/>
  <c r="X102" i="1"/>
  <c r="X73" i="1"/>
  <c r="X35" i="1"/>
  <c r="X17" i="1"/>
  <c r="X16" i="1"/>
  <c r="X32" i="1"/>
  <c r="X48" i="1"/>
  <c r="X64" i="1"/>
  <c r="X80" i="1"/>
  <c r="X96" i="1"/>
  <c r="X113" i="1"/>
  <c r="X129" i="1"/>
  <c r="X145" i="1"/>
  <c r="X177" i="1"/>
  <c r="X193" i="1"/>
  <c r="X209" i="1"/>
  <c r="X225" i="1"/>
  <c r="X241" i="1"/>
  <c r="X257" i="1"/>
  <c r="X273" i="1"/>
  <c r="X289" i="1"/>
  <c r="X305" i="1"/>
  <c r="X15" i="1"/>
  <c r="X37" i="1"/>
  <c r="X58" i="1"/>
  <c r="X79" i="1"/>
  <c r="X101" i="1"/>
  <c r="X123" i="1"/>
  <c r="X144" i="1"/>
  <c r="X166" i="1"/>
  <c r="X187" i="1"/>
  <c r="X208" i="1"/>
  <c r="X230" i="1"/>
  <c r="X251" i="1"/>
  <c r="X272" i="1"/>
  <c r="X294" i="1"/>
  <c r="V74" i="1"/>
  <c r="X65" i="1"/>
  <c r="X122" i="1"/>
  <c r="X179" i="1"/>
  <c r="X236" i="1"/>
  <c r="X292" i="1"/>
  <c r="X54" i="1"/>
  <c r="X111" i="1"/>
  <c r="X168" i="1"/>
  <c r="X226" i="1"/>
  <c r="X282" i="1"/>
  <c r="X86" i="1"/>
  <c r="X143" i="1"/>
  <c r="X200" i="1"/>
  <c r="X258" i="1"/>
  <c r="X39" i="1"/>
  <c r="X103" i="1"/>
  <c r="X162" i="1"/>
  <c r="X218" i="1"/>
  <c r="X275" i="1"/>
  <c r="X298" i="1"/>
  <c r="X270" i="1"/>
  <c r="X242" i="1"/>
  <c r="X212" i="1"/>
  <c r="X184" i="1"/>
  <c r="X156" i="1"/>
  <c r="X127" i="1"/>
  <c r="X98" i="1"/>
  <c r="X70" i="1"/>
  <c r="X29" i="1"/>
  <c r="X295" i="1"/>
  <c r="X266" i="1"/>
  <c r="X238" i="1"/>
  <c r="X210" i="1"/>
  <c r="X180" i="1"/>
  <c r="X152" i="1"/>
  <c r="X124" i="1"/>
  <c r="X94" i="1"/>
  <c r="X66" i="1"/>
  <c r="X22" i="1"/>
  <c r="X38" i="1"/>
  <c r="X9" i="1"/>
  <c r="X27" i="1"/>
  <c r="X4" i="1"/>
  <c r="V6" i="1"/>
  <c r="V172" i="1"/>
  <c r="V170" i="1"/>
  <c r="V141" i="1"/>
  <c r="V226" i="1"/>
  <c r="V115" i="1"/>
  <c r="V44" i="1"/>
  <c r="V189" i="1"/>
  <c r="V53" i="1"/>
  <c r="V62" i="1"/>
  <c r="V43" i="1"/>
  <c r="V159" i="1"/>
  <c r="V111" i="1"/>
  <c r="V68" i="1"/>
  <c r="V76" i="1"/>
  <c r="V60" i="1"/>
  <c r="V59" i="1"/>
  <c r="V100" i="1"/>
  <c r="V126" i="1"/>
  <c r="V178" i="1"/>
  <c r="V91" i="1"/>
  <c r="V11" i="1"/>
  <c r="V63" i="1"/>
  <c r="V33" i="1"/>
  <c r="V191" i="1"/>
  <c r="V96" i="1"/>
  <c r="V161" i="1"/>
  <c r="V103" i="1"/>
  <c r="V98" i="1"/>
  <c r="V94" i="1"/>
  <c r="V208" i="1"/>
  <c r="V194" i="1"/>
  <c r="V124" i="1"/>
  <c r="V89" i="1"/>
  <c r="V183" i="1"/>
  <c r="V65" i="1"/>
  <c r="V218" i="1"/>
  <c r="V130" i="1"/>
  <c r="V204" i="1"/>
  <c r="V134" i="1"/>
  <c r="V117" i="1"/>
  <c r="V118" i="1"/>
  <c r="V202" i="1"/>
  <c r="V69" i="1"/>
  <c r="V57" i="1"/>
  <c r="V52" i="1"/>
  <c r="V272" i="1"/>
  <c r="V176" i="1"/>
  <c r="V173" i="1"/>
  <c r="V252" i="1"/>
  <c r="V282" i="1"/>
  <c r="V284" i="1"/>
  <c r="V16" i="1"/>
  <c r="V20" i="1"/>
  <c r="V105" i="1"/>
  <c r="V145" i="1"/>
  <c r="V121" i="1"/>
  <c r="V150" i="1"/>
  <c r="V300" i="1"/>
  <c r="V97" i="1"/>
  <c r="V31" i="1"/>
  <c r="V8" i="1"/>
  <c r="V182" i="1"/>
  <c r="V149" i="1"/>
  <c r="V200" i="1"/>
  <c r="V163" i="1"/>
  <c r="V236" i="1"/>
  <c r="V51" i="1"/>
  <c r="V270" i="1"/>
  <c r="V135" i="1"/>
  <c r="V152" i="1"/>
  <c r="V4" i="1"/>
  <c r="V224" i="1"/>
  <c r="V26" i="1"/>
  <c r="V303" i="1"/>
  <c r="V80" i="1"/>
  <c r="V50" i="1"/>
  <c r="V75" i="1"/>
  <c r="V164" i="1"/>
  <c r="V10" i="1"/>
  <c r="V113" i="1"/>
  <c r="V244" i="1"/>
  <c r="V2" i="1"/>
  <c r="V196" i="1"/>
  <c r="V266" i="1"/>
  <c r="V122" i="1"/>
  <c r="V140" i="1"/>
  <c r="V32" i="1"/>
  <c r="V238" i="1"/>
  <c r="V222" i="1"/>
  <c r="V158" i="1"/>
  <c r="V180" i="1"/>
  <c r="V286" i="1"/>
  <c r="V264" i="1"/>
  <c r="V171" i="1"/>
  <c r="V232" i="1"/>
  <c r="V292" i="1"/>
  <c r="V220" i="1"/>
  <c r="V5" i="1"/>
  <c r="V127" i="1"/>
  <c r="V234" i="1"/>
  <c r="V307" i="1"/>
  <c r="V275" i="1"/>
  <c r="V146" i="1"/>
  <c r="V93" i="1"/>
  <c r="V288" i="1"/>
  <c r="V259" i="1"/>
  <c r="V138" i="1"/>
  <c r="V260" i="1"/>
  <c r="V120" i="1"/>
  <c r="V217" i="1"/>
  <c r="V210" i="1"/>
  <c r="V169" i="1"/>
  <c r="V308" i="1"/>
  <c r="V276" i="1"/>
  <c r="V274" i="1"/>
  <c r="V156" i="1"/>
  <c r="V297" i="1"/>
  <c r="V237" i="1"/>
  <c r="V301" i="1"/>
  <c r="V56" i="1"/>
  <c r="V294" i="1"/>
  <c r="V38" i="1"/>
  <c r="V215" i="1"/>
  <c r="V165" i="1"/>
  <c r="V54" i="1"/>
  <c r="V142" i="1"/>
  <c r="V187" i="1"/>
  <c r="V233" i="1"/>
  <c r="V85" i="1"/>
  <c r="V246" i="1"/>
  <c r="V310" i="1"/>
  <c r="V228" i="1"/>
  <c r="V83" i="1"/>
  <c r="V123" i="1"/>
  <c r="V212" i="1"/>
  <c r="V258" i="1"/>
  <c r="V95" i="1"/>
  <c r="V101" i="1"/>
  <c r="V106" i="1"/>
  <c r="V205" i="1"/>
  <c r="V257" i="1"/>
  <c r="V289" i="1"/>
  <c r="V37" i="1"/>
  <c r="V177" i="1"/>
  <c r="V139" i="1"/>
  <c r="V290" i="1"/>
  <c r="V3" i="1"/>
  <c r="V49" i="1"/>
  <c r="V241" i="1"/>
  <c r="V273" i="1"/>
  <c r="V305" i="1"/>
  <c r="V214" i="1"/>
  <c r="V254" i="1"/>
  <c r="V302" i="1"/>
  <c r="V263" i="1"/>
  <c r="V279" i="1"/>
  <c r="V306" i="1"/>
  <c r="V12" i="1"/>
  <c r="V147" i="1"/>
  <c r="V17" i="1"/>
  <c r="V41" i="1"/>
  <c r="V179" i="1"/>
  <c r="V201" i="1"/>
  <c r="V253" i="1"/>
  <c r="V269" i="1"/>
  <c r="V285" i="1"/>
  <c r="V251" i="1"/>
  <c r="V82" i="1"/>
  <c r="V271" i="1"/>
  <c r="V287" i="1"/>
  <c r="V248" i="1"/>
  <c r="V255" i="1"/>
  <c r="V114" i="1"/>
  <c r="V160" i="1"/>
  <c r="V190" i="1"/>
  <c r="V206" i="1"/>
  <c r="V112" i="1"/>
  <c r="V216" i="1"/>
  <c r="V280" i="1"/>
  <c r="V129" i="1"/>
  <c r="V87" i="1"/>
  <c r="V229" i="1"/>
  <c r="V198" i="1"/>
  <c r="V67" i="1"/>
  <c r="V15" i="1"/>
  <c r="V199" i="1"/>
  <c r="V162" i="1"/>
  <c r="V144" i="1"/>
  <c r="V107" i="1"/>
  <c r="V64" i="1"/>
  <c r="V21" i="1"/>
  <c r="V298" i="1"/>
  <c r="V186" i="1"/>
  <c r="V247" i="1"/>
  <c r="V242" i="1"/>
  <c r="V151" i="1"/>
  <c r="V70" i="1"/>
  <c r="V193" i="1"/>
  <c r="V66" i="1"/>
  <c r="V136" i="1"/>
  <c r="V213" i="1"/>
  <c r="V249" i="1"/>
  <c r="V265" i="1"/>
  <c r="V281" i="1"/>
  <c r="V125" i="1"/>
  <c r="V148" i="1"/>
  <c r="V267" i="1"/>
  <c r="V30" i="1"/>
  <c r="V7" i="1"/>
  <c r="V90" i="1"/>
  <c r="V231" i="1"/>
  <c r="V195" i="1"/>
  <c r="V295" i="1"/>
  <c r="V250" i="1"/>
  <c r="V243" i="1"/>
  <c r="V78" i="1"/>
  <c r="V291" i="1"/>
  <c r="V61" i="1"/>
  <c r="V34" i="1"/>
  <c r="V211" i="1"/>
  <c r="V227" i="1"/>
  <c r="V184" i="1"/>
  <c r="V155" i="1"/>
  <c r="V133" i="1"/>
  <c r="V108" i="1"/>
  <c r="V79" i="1"/>
  <c r="V47" i="1"/>
  <c r="V22" i="1"/>
  <c r="V239" i="1"/>
  <c r="V223" i="1"/>
  <c r="V88" i="1"/>
  <c r="V45" i="1"/>
  <c r="V268" i="1"/>
  <c r="V296" i="1"/>
  <c r="V73" i="1"/>
  <c r="V99" i="1"/>
  <c r="V157" i="1"/>
  <c r="V40" i="1"/>
  <c r="V39" i="1"/>
  <c r="V175" i="1"/>
  <c r="V203" i="1"/>
  <c r="V58" i="1"/>
  <c r="V128" i="1"/>
  <c r="V221" i="1"/>
  <c r="V36" i="1"/>
  <c r="V154" i="1"/>
  <c r="V181" i="1"/>
  <c r="V86" i="1"/>
  <c r="V132" i="1"/>
  <c r="V77" i="1"/>
  <c r="V14" i="1"/>
  <c r="V24" i="1"/>
  <c r="V48" i="1"/>
  <c r="V185" i="1"/>
  <c r="V81" i="1"/>
  <c r="V19" i="1"/>
  <c r="V102" i="1"/>
  <c r="V131" i="1"/>
  <c r="V230" i="1"/>
  <c r="V25" i="1"/>
  <c r="V29" i="1"/>
  <c r="V110" i="1"/>
  <c r="V168" i="1"/>
  <c r="V192" i="1"/>
  <c r="V209" i="1"/>
  <c r="V225" i="1"/>
  <c r="V72" i="1"/>
  <c r="V109" i="1"/>
  <c r="V137" i="1"/>
  <c r="V235" i="1"/>
  <c r="V256" i="1"/>
  <c r="V278" i="1"/>
  <c r="V299" i="1"/>
  <c r="V42" i="1"/>
  <c r="V35" i="1"/>
  <c r="V92" i="1"/>
  <c r="V116" i="1"/>
  <c r="V153" i="1"/>
  <c r="V174" i="1"/>
  <c r="V197" i="1"/>
  <c r="V245" i="1"/>
  <c r="V261" i="1"/>
  <c r="V277" i="1"/>
  <c r="V293" i="1"/>
  <c r="V309" i="1"/>
  <c r="V71" i="1"/>
  <c r="V46" i="1"/>
  <c r="V9" i="1"/>
  <c r="V84" i="1"/>
  <c r="V119" i="1"/>
  <c r="V143" i="1"/>
  <c r="V166" i="1"/>
  <c r="V219" i="1"/>
  <c r="V240" i="1"/>
  <c r="V262" i="1"/>
  <c r="V283" i="1"/>
  <c r="V304" i="1"/>
  <c r="V13" i="1"/>
  <c r="V27" i="1"/>
  <c r="V28" i="1"/>
  <c r="V23" i="1"/>
  <c r="AF2" i="5" l="1"/>
  <c r="AF2" i="6"/>
  <c r="AF2" i="7"/>
  <c r="AF2" i="8"/>
  <c r="AF3" i="2"/>
  <c r="XFD24" i="1"/>
  <c r="AF2" i="3"/>
  <c r="AF2" i="1"/>
  <c r="AF2" i="9"/>
  <c r="XFD26" i="1"/>
  <c r="XFD27" i="1"/>
  <c r="XFD23" i="1"/>
  <c r="XFD28" i="1"/>
  <c r="XFD30" i="1"/>
  <c r="XFD21" i="1"/>
  <c r="XFD25" i="1"/>
  <c r="XFD22" i="1"/>
  <c r="XFD20" i="1"/>
  <c r="XFD29" i="1"/>
</calcChain>
</file>

<file path=xl/sharedStrings.xml><?xml version="1.0" encoding="utf-8"?>
<sst xmlns="http://schemas.openxmlformats.org/spreadsheetml/2006/main" count="10924" uniqueCount="973">
  <si>
    <t>Pos</t>
  </si>
  <si>
    <t>Arm</t>
  </si>
  <si>
    <t>Hand</t>
  </si>
  <si>
    <t>Bench</t>
  </si>
  <si>
    <t>Vertical</t>
  </si>
  <si>
    <t>Broad</t>
  </si>
  <si>
    <t>3-Cone</t>
  </si>
  <si>
    <t>Ameer Abdullah</t>
  </si>
  <si>
    <t>5'9</t>
  </si>
  <si>
    <t>42.5"</t>
  </si>
  <si>
    <t>10'10"</t>
  </si>
  <si>
    <t>Player</t>
  </si>
  <si>
    <t>Height</t>
  </si>
  <si>
    <t>Weight</t>
  </si>
  <si>
    <t>10 Yard</t>
  </si>
  <si>
    <t>S. Shuttle</t>
  </si>
  <si>
    <t>Jay Ajayi</t>
  </si>
  <si>
    <t>6'0</t>
  </si>
  <si>
    <t>39"</t>
  </si>
  <si>
    <t>10'1"</t>
  </si>
  <si>
    <t>Javorius Allen</t>
  </si>
  <si>
    <t>35.5"</t>
  </si>
  <si>
    <t>Cameron Artis-Payne</t>
  </si>
  <si>
    <t>5'10</t>
  </si>
  <si>
    <t>36.5"</t>
  </si>
  <si>
    <t>9'10"</t>
  </si>
  <si>
    <t>Dominique Brown</t>
  </si>
  <si>
    <t>6'2</t>
  </si>
  <si>
    <t>Malcolm Brown</t>
  </si>
  <si>
    <t>5'11</t>
  </si>
  <si>
    <t>34.5"</t>
  </si>
  <si>
    <t>9'9"</t>
  </si>
  <si>
    <t>Michael Burton</t>
  </si>
  <si>
    <t>33"</t>
  </si>
  <si>
    <t>9'7"</t>
  </si>
  <si>
    <t>B.J. Catalon</t>
  </si>
  <si>
    <t>5'7</t>
  </si>
  <si>
    <t>36"</t>
  </si>
  <si>
    <t>9'6"</t>
  </si>
  <si>
    <t>David Cobb</t>
  </si>
  <si>
    <t>4.81**</t>
  </si>
  <si>
    <t>38.5"</t>
  </si>
  <si>
    <t>Tevin Coleman</t>
  </si>
  <si>
    <t>John Crockett</t>
  </si>
  <si>
    <t>40"</t>
  </si>
  <si>
    <t>10'5"</t>
  </si>
  <si>
    <t>Mike Davis</t>
  </si>
  <si>
    <t>34"</t>
  </si>
  <si>
    <t>9'8"</t>
  </si>
  <si>
    <t>Michael Dyer</t>
  </si>
  <si>
    <t>5'8</t>
  </si>
  <si>
    <t>10'</t>
  </si>
  <si>
    <t>Jahwan Edwards</t>
  </si>
  <si>
    <t>Jalston Fowler</t>
  </si>
  <si>
    <t>33.5"</t>
  </si>
  <si>
    <t>Melvin Gordon</t>
  </si>
  <si>
    <t>6'1</t>
  </si>
  <si>
    <t>35"</t>
  </si>
  <si>
    <t>10'6'</t>
  </si>
  <si>
    <t>Todd Gurley</t>
  </si>
  <si>
    <t>Dee Hart</t>
  </si>
  <si>
    <t>9'5"</t>
  </si>
  <si>
    <t>Braylon Heard</t>
  </si>
  <si>
    <t>30.5"</t>
  </si>
  <si>
    <t>Kenny Hilliard</t>
  </si>
  <si>
    <t>27"</t>
  </si>
  <si>
    <t>9'3'</t>
  </si>
  <si>
    <t>Joey Iosefa</t>
  </si>
  <si>
    <t>31.5"</t>
  </si>
  <si>
    <t>9'2"</t>
  </si>
  <si>
    <t>David Johnson</t>
  </si>
  <si>
    <t>41.5"</t>
  </si>
  <si>
    <t>10'7"</t>
  </si>
  <si>
    <t>Duke Johnson</t>
  </si>
  <si>
    <t>Gus Johnson</t>
  </si>
  <si>
    <t>Matt Jones</t>
  </si>
  <si>
    <t>9'4'</t>
  </si>
  <si>
    <t>Jeremy Langford</t>
  </si>
  <si>
    <t>Terrence Magee</t>
  </si>
  <si>
    <t>37"</t>
  </si>
  <si>
    <t>Marcus Murphy</t>
  </si>
  <si>
    <t>29"</t>
  </si>
  <si>
    <t>9'1"</t>
  </si>
  <si>
    <t>Thomas Rawls</t>
  </si>
  <si>
    <t>Josh Robinson</t>
  </si>
  <si>
    <t>32"</t>
  </si>
  <si>
    <t>Ross Scheuerman</t>
  </si>
  <si>
    <t>Tyler Varga</t>
  </si>
  <si>
    <t>Karlos Williams</t>
  </si>
  <si>
    <t>Trey Williams</t>
  </si>
  <si>
    <t>9'11"</t>
  </si>
  <si>
    <t>T.J. Yeldon</t>
  </si>
  <si>
    <t>9'9'</t>
  </si>
  <si>
    <t>Zach Zenner</t>
  </si>
  <si>
    <t>41"</t>
  </si>
  <si>
    <t>RB</t>
  </si>
  <si>
    <t>Bryan Bennett</t>
  </si>
  <si>
    <t>Anthony Boone</t>
  </si>
  <si>
    <t>26.5"</t>
  </si>
  <si>
    <t>8'4"</t>
  </si>
  <si>
    <t>Brandon Bridge</t>
  </si>
  <si>
    <t>6'4</t>
  </si>
  <si>
    <t>Shane Carden</t>
  </si>
  <si>
    <t>29.5"</t>
  </si>
  <si>
    <t>8'8"</t>
  </si>
  <si>
    <t>Cody Fajardo</t>
  </si>
  <si>
    <t>32.5"</t>
  </si>
  <si>
    <t>Garrett Grayson</t>
  </si>
  <si>
    <t>Connor Halliday</t>
  </si>
  <si>
    <t>6'3</t>
  </si>
  <si>
    <t>Brett Hundley</t>
  </si>
  <si>
    <t>Jerry Lovelocke</t>
  </si>
  <si>
    <t>Sean Mannion</t>
  </si>
  <si>
    <t>6'5</t>
  </si>
  <si>
    <t>31"</t>
  </si>
  <si>
    <t>8'9"</t>
  </si>
  <si>
    <t>Marcus Mariota</t>
  </si>
  <si>
    <t>Nick Marshall</t>
  </si>
  <si>
    <t>37.5"</t>
  </si>
  <si>
    <t>10'4"</t>
  </si>
  <si>
    <t>Bryce Petty</t>
  </si>
  <si>
    <t>Blake Sims</t>
  </si>
  <si>
    <t>Jameis Winston</t>
  </si>
  <si>
    <t>28.5"</t>
  </si>
  <si>
    <t>8'7"</t>
  </si>
  <si>
    <t>QB</t>
  </si>
  <si>
    <t>Rory Anderson</t>
  </si>
  <si>
    <t>Blake Bell</t>
  </si>
  <si>
    <t>6'6</t>
  </si>
  <si>
    <t>E.J. Bibbs</t>
  </si>
  <si>
    <t>Nick Boyle</t>
  </si>
  <si>
    <t>9'4"</t>
  </si>
  <si>
    <t>Gerald Christian</t>
  </si>
  <si>
    <t>Cameron Clear</t>
  </si>
  <si>
    <t>9'</t>
  </si>
  <si>
    <t>A.J. Derby</t>
  </si>
  <si>
    <t>Jeff Heuerman</t>
  </si>
  <si>
    <t>Jesse James</t>
  </si>
  <si>
    <t>6'7</t>
  </si>
  <si>
    <t>Ben Koyack</t>
  </si>
  <si>
    <t>Tyler Kroft</t>
  </si>
  <si>
    <t>Nick O'Leary</t>
  </si>
  <si>
    <t>Mycole Pruitt</t>
  </si>
  <si>
    <t>38"</t>
  </si>
  <si>
    <t>Wes Saxton</t>
  </si>
  <si>
    <t>Jean Sifrin</t>
  </si>
  <si>
    <t>Randall Telfer</t>
  </si>
  <si>
    <t>Eric Tomlinson</t>
  </si>
  <si>
    <t>Clive Walford</t>
  </si>
  <si>
    <t>Maxx Williams</t>
  </si>
  <si>
    <t>TE</t>
  </si>
  <si>
    <t>Al Bond</t>
  </si>
  <si>
    <t>23.5"</t>
  </si>
  <si>
    <t>7'6"</t>
  </si>
  <si>
    <t>Brett Boyko</t>
  </si>
  <si>
    <t>25"</t>
  </si>
  <si>
    <t>Jamon Brown</t>
  </si>
  <si>
    <t>Trenton Brown</t>
  </si>
  <si>
    <t>6'8</t>
  </si>
  <si>
    <t>8'1"</t>
  </si>
  <si>
    <t>A.J. Cann</t>
  </si>
  <si>
    <t>T.J. Clemmings</t>
  </si>
  <si>
    <t>9'3"</t>
  </si>
  <si>
    <t>Takoby Cofield</t>
  </si>
  <si>
    <t>30"</t>
  </si>
  <si>
    <t>8'5"</t>
  </si>
  <si>
    <t>La'el Collins</t>
  </si>
  <si>
    <t>Rob Crisp</t>
  </si>
  <si>
    <t>8'11"</t>
  </si>
  <si>
    <t>Reese Dismukes</t>
  </si>
  <si>
    <t>27.5"</t>
  </si>
  <si>
    <t>Andrew Donnal</t>
  </si>
  <si>
    <t>Jamil Douglas</t>
  </si>
  <si>
    <t>8'3"</t>
  </si>
  <si>
    <t>Cameron Erving</t>
  </si>
  <si>
    <t>Tayo Fabuluje</t>
  </si>
  <si>
    <t>Jon Feliciano</t>
  </si>
  <si>
    <t>B.J. Finney</t>
  </si>
  <si>
    <t>24"</t>
  </si>
  <si>
    <t>Jake Fisher</t>
  </si>
  <si>
    <t>Ereck Flowers</t>
  </si>
  <si>
    <t>Andy Gallik</t>
  </si>
  <si>
    <t>8'0"</t>
  </si>
  <si>
    <t>Max Garcia</t>
  </si>
  <si>
    <t>Laurence Gibson</t>
  </si>
  <si>
    <t>Mark Glowinski</t>
  </si>
  <si>
    <t>Hroniss Grasu</t>
  </si>
  <si>
    <t>Chaz Green</t>
  </si>
  <si>
    <t>8'10"</t>
  </si>
  <si>
    <t>Chad Hamilton</t>
  </si>
  <si>
    <t>Jarvis Harrison</t>
  </si>
  <si>
    <t>8'6"</t>
  </si>
  <si>
    <t>Bobby Hart</t>
  </si>
  <si>
    <t>Rob Havenstein</t>
  </si>
  <si>
    <t>Sean Hickey</t>
  </si>
  <si>
    <t>D.J. Humphries</t>
  </si>
  <si>
    <t>Tre Jackson</t>
  </si>
  <si>
    <t>Arie Kouandijo</t>
  </si>
  <si>
    <t>Greg Mancz</t>
  </si>
  <si>
    <t>Ali Marpet</t>
  </si>
  <si>
    <t>9'0"</t>
  </si>
  <si>
    <t>Josue Matias</t>
  </si>
  <si>
    <t>17.5"</t>
  </si>
  <si>
    <t>7'0"</t>
  </si>
  <si>
    <t>Darrian Miller</t>
  </si>
  <si>
    <t>John Miller</t>
  </si>
  <si>
    <t>Mitch Morse</t>
  </si>
  <si>
    <t>Robert Myers</t>
  </si>
  <si>
    <t>7'10"</t>
  </si>
  <si>
    <t>Cedric Ogbuehi</t>
  </si>
  <si>
    <t>Andrus Peat</t>
  </si>
  <si>
    <t>Terry Poole</t>
  </si>
  <si>
    <t>Jeremiah Poutasi</t>
  </si>
  <si>
    <t>7'11"</t>
  </si>
  <si>
    <t>Corey Robinson</t>
  </si>
  <si>
    <t>Ty Sambrailo</t>
  </si>
  <si>
    <t>Brandon Scherff</t>
  </si>
  <si>
    <t>Adam Shead</t>
  </si>
  <si>
    <t>Austin Shepherd</t>
  </si>
  <si>
    <t>Donovan Smith</t>
  </si>
  <si>
    <t>Tyrus Thompson</t>
  </si>
  <si>
    <t>Laken Tomlinson</t>
  </si>
  <si>
    <t>Daryl Williams</t>
  </si>
  <si>
    <t>26"</t>
  </si>
  <si>
    <t>OL</t>
  </si>
  <si>
    <t>Nelson Agholor</t>
  </si>
  <si>
    <t>Mario Alford</t>
  </si>
  <si>
    <t>Dres Anderson</t>
  </si>
  <si>
    <t>Kenny Bell</t>
  </si>
  <si>
    <t>10'9"</t>
  </si>
  <si>
    <t>Da'Ron Brown</t>
  </si>
  <si>
    <t>Kaelin Clay</t>
  </si>
  <si>
    <t>Sammie Coates</t>
  </si>
  <si>
    <t>10'11"</t>
  </si>
  <si>
    <t>Chris Conley</t>
  </si>
  <si>
    <t>45"</t>
  </si>
  <si>
    <t>11'7"</t>
  </si>
  <si>
    <t>Amari Cooper</t>
  </si>
  <si>
    <t>Jamison Crowder</t>
  </si>
  <si>
    <t>Davaris Daniels</t>
  </si>
  <si>
    <t>10'2"</t>
  </si>
  <si>
    <t>Devante Davis</t>
  </si>
  <si>
    <t>Geremy Davis</t>
  </si>
  <si>
    <t>Titus Davis</t>
  </si>
  <si>
    <t>Stefon Diggs</t>
  </si>
  <si>
    <t>Phillip Dorsett</t>
  </si>
  <si>
    <t>Devin Funchess</t>
  </si>
  <si>
    <t>Antwan Goodley</t>
  </si>
  <si>
    <t>Dorial Green-Beckham</t>
  </si>
  <si>
    <t>Rashad Greene</t>
  </si>
  <si>
    <t>Rannell Hall</t>
  </si>
  <si>
    <t>11'</t>
  </si>
  <si>
    <t>Justin Hardy</t>
  </si>
  <si>
    <t>Josh Harper</t>
  </si>
  <si>
    <t>Chris Jones</t>
  </si>
  <si>
    <t>Dezmin Lewis</t>
  </si>
  <si>
    <t>Tony Lippett</t>
  </si>
  <si>
    <t>Tyler Lockett</t>
  </si>
  <si>
    <t>Deon Long</t>
  </si>
  <si>
    <t>Tello Luckett</t>
  </si>
  <si>
    <t>Vince Mayle</t>
  </si>
  <si>
    <t>Tre McBride</t>
  </si>
  <si>
    <t>Ty Montgomery</t>
  </si>
  <si>
    <t>40.5"</t>
  </si>
  <si>
    <t>Keith Mumphery</t>
  </si>
  <si>
    <t>J.J Nelson</t>
  </si>
  <si>
    <t>DeVante Parker</t>
  </si>
  <si>
    <t>Breshad Perriman</t>
  </si>
  <si>
    <t>Ezell Ruffin</t>
  </si>
  <si>
    <t>DeAndre Smelter</t>
  </si>
  <si>
    <t>Devin Smith</t>
  </si>
  <si>
    <t>Jaelen Strong</t>
  </si>
  <si>
    <t>42"</t>
  </si>
  <si>
    <t>10'3"</t>
  </si>
  <si>
    <t>Darren Waller</t>
  </si>
  <si>
    <t>DeAndrew White</t>
  </si>
  <si>
    <t>10'3'</t>
  </si>
  <si>
    <t>Kevin White</t>
  </si>
  <si>
    <t>Cam Worthy</t>
  </si>
  <si>
    <t>WR</t>
  </si>
  <si>
    <t>Henry Anderson</t>
  </si>
  <si>
    <t>Arik Armstead</t>
  </si>
  <si>
    <t>Tavares Barnes</t>
  </si>
  <si>
    <t>Vic Beasley</t>
  </si>
  <si>
    <t>Michael Bennett</t>
  </si>
  <si>
    <t>Angelo Blackson</t>
  </si>
  <si>
    <t>Malcom Brown</t>
  </si>
  <si>
    <t>8'2"</t>
  </si>
  <si>
    <t>Anthony Chickillo</t>
  </si>
  <si>
    <t>Frank Clark</t>
  </si>
  <si>
    <t>Xavier Cooper</t>
  </si>
  <si>
    <t>Christian Covington</t>
  </si>
  <si>
    <t>Corey Crawford</t>
  </si>
  <si>
    <t>Carl Davis</t>
  </si>
  <si>
    <t>Tyeler Davidson</t>
  </si>
  <si>
    <t>Ryan Delaire</t>
  </si>
  <si>
    <t>B.J. Dubose</t>
  </si>
  <si>
    <t>5.06**</t>
  </si>
  <si>
    <t>Mario Edwards Jr.</t>
  </si>
  <si>
    <t>Kyle Emanuel</t>
  </si>
  <si>
    <t>Trey Flowers</t>
  </si>
  <si>
    <t>Dante Fowler</t>
  </si>
  <si>
    <t>Markus Golden</t>
  </si>
  <si>
    <t>Eddie Goldman</t>
  </si>
  <si>
    <t>Randy Gregory</t>
  </si>
  <si>
    <t>Marcus Hardison</t>
  </si>
  <si>
    <t>Eli Harold</t>
  </si>
  <si>
    <t>Zach Hodges</t>
  </si>
  <si>
    <t>Danielle Hunter</t>
  </si>
  <si>
    <t>Martin Ifedi</t>
  </si>
  <si>
    <t>Grady Jarrett</t>
  </si>
  <si>
    <t>Derrick Lott</t>
  </si>
  <si>
    <t>26,5"</t>
  </si>
  <si>
    <t>Joey Mbu</t>
  </si>
  <si>
    <t>22.5"</t>
  </si>
  <si>
    <t>Ellis McCarthy</t>
  </si>
  <si>
    <t>Rakeem Nunez-Roches</t>
  </si>
  <si>
    <t>Owa Odighizuwa</t>
  </si>
  <si>
    <t>Nate Orchard</t>
  </si>
  <si>
    <t>Leon Orr</t>
  </si>
  <si>
    <t>28"</t>
  </si>
  <si>
    <t>David Parry</t>
  </si>
  <si>
    <t>Jordan Phillips</t>
  </si>
  <si>
    <t>Darius Philon</t>
  </si>
  <si>
    <t>Shane Ray</t>
  </si>
  <si>
    <t>Cedric Reed</t>
  </si>
  <si>
    <t>Bobby Richardson</t>
  </si>
  <si>
    <t>Ryan Russell</t>
  </si>
  <si>
    <t>Danny Shelton</t>
  </si>
  <si>
    <t>Deon Simon</t>
  </si>
  <si>
    <t>Preston Smith</t>
  </si>
  <si>
    <t>Za'Darius Smith</t>
  </si>
  <si>
    <t>J.T. Surratt</t>
  </si>
  <si>
    <t>Lyndon Trail</t>
  </si>
  <si>
    <t>Louis Trinca-Pasat</t>
  </si>
  <si>
    <t>Davis Tull</t>
  </si>
  <si>
    <t>Zack Wagenmann</t>
  </si>
  <si>
    <t>L.T. Walton</t>
  </si>
  <si>
    <t>Leonard Williams</t>
  </si>
  <si>
    <t>Gabe Wright</t>
  </si>
  <si>
    <t>DL</t>
  </si>
  <si>
    <t>Kwon Alexander</t>
  </si>
  <si>
    <t>Stephone Anthony</t>
  </si>
  <si>
    <t>Neiron Ball</t>
  </si>
  <si>
    <t>DNP</t>
  </si>
  <si>
    <t>Yannik Cudjoe-Virgil</t>
  </si>
  <si>
    <t>Aaron Davis</t>
  </si>
  <si>
    <t>Paul Dawson</t>
  </si>
  <si>
    <t>Trey Depriest</t>
  </si>
  <si>
    <t>Xzavier Dickson</t>
  </si>
  <si>
    <t>Alvin "Bud" Dupree</t>
  </si>
  <si>
    <t>11'6"</t>
  </si>
  <si>
    <t>Alani Fua</t>
  </si>
  <si>
    <t>Geneo Grissom</t>
  </si>
  <si>
    <t>Obum Owacham</t>
  </si>
  <si>
    <t>Bryce Hager</t>
  </si>
  <si>
    <t>Ben Heeney</t>
  </si>
  <si>
    <t>Amarlo Herrera</t>
  </si>
  <si>
    <t>Jordan Hicks</t>
  </si>
  <si>
    <t>Mike Hull</t>
  </si>
  <si>
    <t>Taiwan Jones</t>
  </si>
  <si>
    <t>Eric Kendricks</t>
  </si>
  <si>
    <t>Hau'oli Kikaha</t>
  </si>
  <si>
    <t>Lorenzo Mauldin</t>
  </si>
  <si>
    <t>Bernardick McKinney</t>
  </si>
  <si>
    <t>Mark Nzeocha</t>
  </si>
  <si>
    <t>Denzel Perryman</t>
  </si>
  <si>
    <t>Hayes Pullard</t>
  </si>
  <si>
    <t>9'2'</t>
  </si>
  <si>
    <t>Edmond Robinson</t>
  </si>
  <si>
    <t>Jake Ryan</t>
  </si>
  <si>
    <t>Martrell Spaight</t>
  </si>
  <si>
    <t>J.R. Tavai</t>
  </si>
  <si>
    <t>Shaq Thompson</t>
  </si>
  <si>
    <t>Max Valles</t>
  </si>
  <si>
    <t>Tony Washington</t>
  </si>
  <si>
    <t>Damien Wilson</t>
  </si>
  <si>
    <t>Ramik Wilson</t>
  </si>
  <si>
    <t>LB</t>
  </si>
  <si>
    <t>Adrian Amos</t>
  </si>
  <si>
    <t>Detrick Bonner</t>
  </si>
  <si>
    <t>Ibraheim Campbell</t>
  </si>
  <si>
    <t>Alex Carter</t>
  </si>
  <si>
    <t>D.C. Celiscar</t>
  </si>
  <si>
    <t>Justin Coleman</t>
  </si>
  <si>
    <t>Jalen Collins</t>
  </si>
  <si>
    <t>Landon Collins</t>
  </si>
  <si>
    <t>Justin Cox</t>
  </si>
  <si>
    <t>Ronald Darby</t>
  </si>
  <si>
    <t>Quandre Diggs</t>
  </si>
  <si>
    <t>Lorenzo Doss</t>
  </si>
  <si>
    <t>Kurtis Drummond</t>
  </si>
  <si>
    <t>39.5"</t>
  </si>
  <si>
    <t>Ifo Ekpre-Olomu</t>
  </si>
  <si>
    <t>Durell Eskridge</t>
  </si>
  <si>
    <t>Charles Gaines</t>
  </si>
  <si>
    <t>Clayton Geathers</t>
  </si>
  <si>
    <t>Jacoby Glenn</t>
  </si>
  <si>
    <t>Senquez Golson</t>
  </si>
  <si>
    <t>Doran Grant</t>
  </si>
  <si>
    <t>Ladarius Gunter</t>
  </si>
  <si>
    <t>Chris Hackett</t>
  </si>
  <si>
    <t>Anthony Harris</t>
  </si>
  <si>
    <t>Troy Hill</t>
  </si>
  <si>
    <t>Gerod Holliman</t>
  </si>
  <si>
    <t>Kyshoen Jarrett</t>
  </si>
  <si>
    <t>A.J. Jefferson</t>
  </si>
  <si>
    <t>Kevin Johnson</t>
  </si>
  <si>
    <t>Byron Jones</t>
  </si>
  <si>
    <t>44.5"</t>
  </si>
  <si>
    <t>12'3"</t>
  </si>
  <si>
    <t>Craig Mager</t>
  </si>
  <si>
    <t>Dean Marlowe</t>
  </si>
  <si>
    <t>Bobby McCain</t>
  </si>
  <si>
    <t>Tevin McDonald</t>
  </si>
  <si>
    <t>Steven Nelson</t>
  </si>
  <si>
    <t>Garry Peters</t>
  </si>
  <si>
    <t>Marcus Peters</t>
  </si>
  <si>
    <t>Cody Prewitt</t>
  </si>
  <si>
    <t>Damarious Randall</t>
  </si>
  <si>
    <t>Jordan Richards</t>
  </si>
  <si>
    <t>Quinten Rollins</t>
  </si>
  <si>
    <t>Eric Rowe</t>
  </si>
  <si>
    <t>James Sample</t>
  </si>
  <si>
    <t>Josh Shaw</t>
  </si>
  <si>
    <t>JaCorey Shepherd</t>
  </si>
  <si>
    <t>D'joun Smith</t>
  </si>
  <si>
    <t>Derron Smith</t>
  </si>
  <si>
    <t>Tye Smith</t>
  </si>
  <si>
    <t>Damian Swann</t>
  </si>
  <si>
    <t>Jacquiski Tartt</t>
  </si>
  <si>
    <t>Trae Waynes</t>
  </si>
  <si>
    <t>Jermaine Whitehead</t>
  </si>
  <si>
    <t>10'8"</t>
  </si>
  <si>
    <t>P.J. Williams</t>
  </si>
  <si>
    <t>Julian Wilson</t>
  </si>
  <si>
    <t>DB</t>
  </si>
  <si>
    <t>Z</t>
  </si>
  <si>
    <t>Ztot</t>
  </si>
  <si>
    <t>NV</t>
  </si>
  <si>
    <t>Rd</t>
  </si>
  <si>
    <t>Pk</t>
  </si>
  <si>
    <t>Overall</t>
  </si>
  <si>
    <t>Obum Gwacham</t>
  </si>
  <si>
    <t>Zavg</t>
  </si>
  <si>
    <t>GP</t>
  </si>
  <si>
    <t>Snaps</t>
  </si>
  <si>
    <t>SnapAvg</t>
  </si>
  <si>
    <t>O/DSnaps</t>
  </si>
  <si>
    <t>STSnaps</t>
  </si>
  <si>
    <t>SnapTot</t>
  </si>
  <si>
    <t>arm</t>
  </si>
  <si>
    <t>hand</t>
  </si>
  <si>
    <t>bench</t>
  </si>
  <si>
    <t>vert</t>
  </si>
  <si>
    <t>broad</t>
  </si>
  <si>
    <t>3cone</t>
  </si>
  <si>
    <t>shuttle</t>
  </si>
  <si>
    <t>avgZ</t>
  </si>
  <si>
    <t>Name</t>
  </si>
  <si>
    <t>Hght</t>
  </si>
  <si>
    <t>Wght</t>
  </si>
  <si>
    <t>Arms</t>
  </si>
  <si>
    <t>Hands</t>
  </si>
  <si>
    <t>40 yd</t>
  </si>
  <si>
    <t>Bnch</t>
  </si>
  <si>
    <t>Vert</t>
  </si>
  <si>
    <t>3Cone</t>
  </si>
  <si>
    <t>20 ss</t>
  </si>
  <si>
    <t>Mackensie Alexander</t>
  </si>
  <si>
    <t>CB</t>
  </si>
  <si>
    <t>Eli Apple</t>
  </si>
  <si>
    <t>Briean Boddy-Calhoun</t>
  </si>
  <si>
    <t>James Bradberry</t>
  </si>
  <si>
    <t>Anthony Brown</t>
  </si>
  <si>
    <t>Artie Burns</t>
  </si>
  <si>
    <t>Juston Burris</t>
  </si>
  <si>
    <t>Taveze Calhoun</t>
  </si>
  <si>
    <t>Maurice Canady</t>
  </si>
  <si>
    <t>Ken Crawley</t>
  </si>
  <si>
    <t>Sean Davis</t>
  </si>
  <si>
    <t>DeAndre Elliott</t>
  </si>
  <si>
    <t>Kendall Fuller</t>
  </si>
  <si>
    <t>Deiondre' Hall</t>
  </si>
  <si>
    <t>Vernon Hargreaves</t>
  </si>
  <si>
    <t>De'Vante Harris</t>
  </si>
  <si>
    <t>Xavien Howard</t>
  </si>
  <si>
    <t>William Jackson III</t>
  </si>
  <si>
    <t>Cyrus Jones</t>
  </si>
  <si>
    <t>Jonathan Jones</t>
  </si>
  <si>
    <t>Harlan Miller</t>
  </si>
  <si>
    <t>Eric Murray</t>
  </si>
  <si>
    <t>Kevin Peterson</t>
  </si>
  <si>
    <t>Jimmy Pruitt</t>
  </si>
  <si>
    <t>Jalen Ramsey</t>
  </si>
  <si>
    <t>Will Redmond</t>
  </si>
  <si>
    <t>Rashard Robinson</t>
  </si>
  <si>
    <t>KeiVarae Russell</t>
  </si>
  <si>
    <t>Zack Sanchez</t>
  </si>
  <si>
    <t>Kevon Seymour</t>
  </si>
  <si>
    <t>LeShaun Sims</t>
  </si>
  <si>
    <t>Ryan Smith</t>
  </si>
  <si>
    <t>Cleveland Wallace</t>
  </si>
  <si>
    <t>D.J. White</t>
  </si>
  <si>
    <t>Brandon Williams</t>
  </si>
  <si>
    <t>Daryl Worley</t>
  </si>
  <si>
    <t>Tavon Young</t>
  </si>
  <si>
    <t>Mehdi Abdesmad</t>
  </si>
  <si>
    <t>DE</t>
  </si>
  <si>
    <t>Sterling Bailey</t>
  </si>
  <si>
    <t>Jimmy Bean</t>
  </si>
  <si>
    <t>Ronald Blair</t>
  </si>
  <si>
    <t>Joey Bosa</t>
  </si>
  <si>
    <t>DeForest Buckner</t>
  </si>
  <si>
    <t>Shilique Calhoun</t>
  </si>
  <si>
    <t>Kamalei Correa</t>
  </si>
  <si>
    <t>James Cowser</t>
  </si>
  <si>
    <t>Kevin Dodd</t>
  </si>
  <si>
    <t>Jason Fanaika</t>
  </si>
  <si>
    <t>Branden Jackson</t>
  </si>
  <si>
    <t>Matt Judon</t>
  </si>
  <si>
    <t>Ufomba Kamalu</t>
  </si>
  <si>
    <t>Bronson Kaufusi</t>
  </si>
  <si>
    <t>Shaq Lawson</t>
  </si>
  <si>
    <t>Dean Lowry</t>
  </si>
  <si>
    <t>Alex McCalister</t>
  </si>
  <si>
    <t>Carl Nassib</t>
  </si>
  <si>
    <t>Giorgio Newberry</t>
  </si>
  <si>
    <t>Yannick Ngakoue</t>
  </si>
  <si>
    <t>Dadi Nicolas</t>
  </si>
  <si>
    <t>Shawn Oakman</t>
  </si>
  <si>
    <t>Victor Ochi</t>
  </si>
  <si>
    <t>Emmanuel Ogbah</t>
  </si>
  <si>
    <t>Romeo Okwara</t>
  </si>
  <si>
    <t>Drew Ott</t>
  </si>
  <si>
    <t>D.J. Pettway</t>
  </si>
  <si>
    <t>Noah Spence</t>
  </si>
  <si>
    <t>Charles Tapper</t>
  </si>
  <si>
    <t>Ron Thompson</t>
  </si>
  <si>
    <t>Jihad Ward</t>
  </si>
  <si>
    <t>Andrew Billings</t>
  </si>
  <si>
    <t>DT</t>
  </si>
  <si>
    <t>Jonathan Bullard</t>
  </si>
  <si>
    <t>Vernon Butler</t>
  </si>
  <si>
    <t>Kenny Clark</t>
  </si>
  <si>
    <t>Maliek Collins</t>
  </si>
  <si>
    <t>Sheldon Day</t>
  </si>
  <si>
    <t>Adam Gotsis</t>
  </si>
  <si>
    <t>Javon Hargrave</t>
  </si>
  <si>
    <t>Joel Heath</t>
  </si>
  <si>
    <t>Willie Henry</t>
  </si>
  <si>
    <t>Matthew Ioannidis</t>
  </si>
  <si>
    <t>Quinton Jefferson</t>
  </si>
  <si>
    <t>Austin Johnson</t>
  </si>
  <si>
    <t>Darius Latham</t>
  </si>
  <si>
    <t>Nile Lawrence-Stample</t>
  </si>
  <si>
    <t>Luther Maddy</t>
  </si>
  <si>
    <t>Chris Mayes</t>
  </si>
  <si>
    <t>Robert Nkemdiche</t>
  </si>
  <si>
    <t>Sheldon Rankins</t>
  </si>
  <si>
    <t>D.J. Reader</t>
  </si>
  <si>
    <t>Jarran Reed</t>
  </si>
  <si>
    <t>Hassan Ridgeway</t>
  </si>
  <si>
    <t>A'Shawn Robinson</t>
  </si>
  <si>
    <t>DeVaunte Sigler</t>
  </si>
  <si>
    <t>Lawrence Thomas</t>
  </si>
  <si>
    <t>Vincent Valentine</t>
  </si>
  <si>
    <t>Adolphus Washington</t>
  </si>
  <si>
    <t>Antwaun Woods</t>
  </si>
  <si>
    <t>Connor Wujciak</t>
  </si>
  <si>
    <t>Anthony Zettel</t>
  </si>
  <si>
    <t>Glenn Gronkowski</t>
  </si>
  <si>
    <t>FB</t>
  </si>
  <si>
    <t>Quayvon Hicks</t>
  </si>
  <si>
    <t>Andy Janovich</t>
  </si>
  <si>
    <t>Soma Vainuku</t>
  </si>
  <si>
    <t>Dan Vitale</t>
  </si>
  <si>
    <t>Vonn Bell</t>
  </si>
  <si>
    <t>FS</t>
  </si>
  <si>
    <t>T.J. Green</t>
  </si>
  <si>
    <t>DeAndre Houston-Carson</t>
  </si>
  <si>
    <t>Derrick Kindred</t>
  </si>
  <si>
    <t>Jordan Lomax</t>
  </si>
  <si>
    <t>Jalen Mills</t>
  </si>
  <si>
    <t>Tyvis Powell</t>
  </si>
  <si>
    <t>Justin Simmons</t>
  </si>
  <si>
    <t>A.J. Stamps</t>
  </si>
  <si>
    <t>Dominique Alexander</t>
  </si>
  <si>
    <t>ILB</t>
  </si>
  <si>
    <t>Steven Daniels</t>
  </si>
  <si>
    <t>Josh Forrest</t>
  </si>
  <si>
    <t>C.J. Johnson</t>
  </si>
  <si>
    <t>Raphael Kirby</t>
  </si>
  <si>
    <t>Nick Kwiatkoski</t>
  </si>
  <si>
    <t>Blake Martinez</t>
  </si>
  <si>
    <t>Cassanova McKinzy</t>
  </si>
  <si>
    <t>Jared Norris</t>
  </si>
  <si>
    <t>Joshua Perry</t>
  </si>
  <si>
    <t>Reggie Ragland</t>
  </si>
  <si>
    <t>Terrance Smith</t>
  </si>
  <si>
    <t>Nick Vigil</t>
  </si>
  <si>
    <t>Scooby Wright III</t>
  </si>
  <si>
    <t>Jack Allen</t>
  </si>
  <si>
    <t>OC</t>
  </si>
  <si>
    <t>Austin Blythe</t>
  </si>
  <si>
    <t>Evan Boehm</t>
  </si>
  <si>
    <t>Jake Brendel</t>
  </si>
  <si>
    <t>Graham Glasgow</t>
  </si>
  <si>
    <t>Ryan Kelly</t>
  </si>
  <si>
    <t>Matt Skura</t>
  </si>
  <si>
    <t>Max Tuerk</t>
  </si>
  <si>
    <t>Vadal Alexander</t>
  </si>
  <si>
    <t>OG</t>
  </si>
  <si>
    <t>Joseph Cheek</t>
  </si>
  <si>
    <t>Joe Dahl</t>
  </si>
  <si>
    <t>Spencer Drango</t>
  </si>
  <si>
    <t>Parker Ehinger</t>
  </si>
  <si>
    <t>Joshua Garnett</t>
  </si>
  <si>
    <t>Darrell Greene</t>
  </si>
  <si>
    <t>Germain Ifedi</t>
  </si>
  <si>
    <t>Dominick Jackson</t>
  </si>
  <si>
    <t>Nila Kasitati</t>
  </si>
  <si>
    <t>Nick Martin</t>
  </si>
  <si>
    <t>Connor McGovern</t>
  </si>
  <si>
    <t>Rees Odhiambo</t>
  </si>
  <si>
    <t>Alex Redmond</t>
  </si>
  <si>
    <t>Isaac Seumalo</t>
  </si>
  <si>
    <t>Joe Thuney</t>
  </si>
  <si>
    <t>Sebastian Tretola</t>
  </si>
  <si>
    <t>Landon Turner</t>
  </si>
  <si>
    <t>Christian Westerman</t>
  </si>
  <si>
    <t>Cody Whitehair</t>
  </si>
  <si>
    <t>Devante Bond</t>
  </si>
  <si>
    <t>OLB</t>
  </si>
  <si>
    <t>Kentrell Brothers</t>
  </si>
  <si>
    <t>Beniquez Brown</t>
  </si>
  <si>
    <t>De'Vondre Campbell</t>
  </si>
  <si>
    <t>Su'a Cravens</t>
  </si>
  <si>
    <t>Kyler Fackrell</t>
  </si>
  <si>
    <t>Travis Feeney</t>
  </si>
  <si>
    <t>Leonard Floyd</t>
  </si>
  <si>
    <t>Kris Frost</t>
  </si>
  <si>
    <t>B.J. Goodson</t>
  </si>
  <si>
    <t>Myles Jack</t>
  </si>
  <si>
    <t>Jordan Jenkins</t>
  </si>
  <si>
    <t>Deion Jones</t>
  </si>
  <si>
    <t>Darron Lee</t>
  </si>
  <si>
    <t>Cory Littleton</t>
  </si>
  <si>
    <t>Steve Longa</t>
  </si>
  <si>
    <t>Curt Maggitt</t>
  </si>
  <si>
    <t>Tyler Matakevich</t>
  </si>
  <si>
    <t>Montese Overton</t>
  </si>
  <si>
    <t>Gionni Paul</t>
  </si>
  <si>
    <t>Joe Schobert</t>
  </si>
  <si>
    <t>Jaylon Smith</t>
  </si>
  <si>
    <t>Eric Striker</t>
  </si>
  <si>
    <t>Stephen Weatherly</t>
  </si>
  <si>
    <t>Willie Beavers</t>
  </si>
  <si>
    <t>OT</t>
  </si>
  <si>
    <t>Caleb Benenoch</t>
  </si>
  <si>
    <t>Le'Raven Clark</t>
  </si>
  <si>
    <t>Shon Coleman</t>
  </si>
  <si>
    <t>Jack Conklin</t>
  </si>
  <si>
    <t>Fahn Cooper</t>
  </si>
  <si>
    <t>Taylor Decker</t>
  </si>
  <si>
    <t>Joe Haeg</t>
  </si>
  <si>
    <t>Jerald Hawkins</t>
  </si>
  <si>
    <t>Tyler Johnstone</t>
  </si>
  <si>
    <t>Denver Kirkland</t>
  </si>
  <si>
    <t>Alex Lewis</t>
  </si>
  <si>
    <t>Tyler Marz</t>
  </si>
  <si>
    <t>Kyle Murphy</t>
  </si>
  <si>
    <t>Stephane Nembot</t>
  </si>
  <si>
    <t>Dominique Robertson</t>
  </si>
  <si>
    <t>Brandon Shell</t>
  </si>
  <si>
    <t>Pearce Slater</t>
  </si>
  <si>
    <t>Jason Spriggs</t>
  </si>
  <si>
    <t>Ronnie Stanley</t>
  </si>
  <si>
    <t>John Theus</t>
  </si>
  <si>
    <t>Cole Toner</t>
  </si>
  <si>
    <t>Laremy Tunsil</t>
  </si>
  <si>
    <t>Halapoulivaati Vaitai</t>
  </si>
  <si>
    <t>Avery Young</t>
  </si>
  <si>
    <t>Vernon Adams</t>
  </si>
  <si>
    <t>Brandon Allen</t>
  </si>
  <si>
    <t>Trevone Boykin</t>
  </si>
  <si>
    <t>Jacoby Brissett</t>
  </si>
  <si>
    <t>Connor Cook</t>
  </si>
  <si>
    <t>Brandon Doughty</t>
  </si>
  <si>
    <t>Jeff Driskel</t>
  </si>
  <si>
    <t>Jared Goff</t>
  </si>
  <si>
    <t>Christian Hackenberg</t>
  </si>
  <si>
    <t>Kevin Hogan</t>
  </si>
  <si>
    <t>Cardale Jones</t>
  </si>
  <si>
    <t>Cody Kessler</t>
  </si>
  <si>
    <t>Paxton Lynch</t>
  </si>
  <si>
    <t>Dak Prescott</t>
  </si>
  <si>
    <t>Joel Stave</t>
  </si>
  <si>
    <t>Nate Sudfeld</t>
  </si>
  <si>
    <t>Carson Wentz</t>
  </si>
  <si>
    <t>Josh Woodrum</t>
  </si>
  <si>
    <t>Peyton Barber</t>
  </si>
  <si>
    <t>Devontae Booker</t>
  </si>
  <si>
    <t>Tra Carson</t>
  </si>
  <si>
    <t>Alex Collins</t>
  </si>
  <si>
    <t>Marshaun Coprich</t>
  </si>
  <si>
    <t>Kenneth Dixon</t>
  </si>
  <si>
    <t>Kenyan Drake</t>
  </si>
  <si>
    <t>Ezekiel Elliott</t>
  </si>
  <si>
    <t>Tyler Ervin</t>
  </si>
  <si>
    <t>Josh Ferguson</t>
  </si>
  <si>
    <t>Derrick Henry</t>
  </si>
  <si>
    <t>Jordan Howard</t>
  </si>
  <si>
    <t>Devon Johnson</t>
  </si>
  <si>
    <t>Daniel Lasco</t>
  </si>
  <si>
    <t>Tre Madden</t>
  </si>
  <si>
    <t>Keith Marshall</t>
  </si>
  <si>
    <t>Paul Perkins</t>
  </si>
  <si>
    <t>C.J. Prosise</t>
  </si>
  <si>
    <t>Wendell Smallwood</t>
  </si>
  <si>
    <t>Kelvin Taylor</t>
  </si>
  <si>
    <t>Shad Thornton</t>
  </si>
  <si>
    <t>DeAndre Washington</t>
  </si>
  <si>
    <t>Brandon Wilds</t>
  </si>
  <si>
    <t>Jonathan Williams</t>
  </si>
  <si>
    <t>Lamarcus Brutus</t>
  </si>
  <si>
    <t>SS</t>
  </si>
  <si>
    <t>Deon Bush</t>
  </si>
  <si>
    <t>Tevin Carter</t>
  </si>
  <si>
    <t>Jeremy Cash</t>
  </si>
  <si>
    <t>K.J. Dillon</t>
  </si>
  <si>
    <t>Kavon Frazier</t>
  </si>
  <si>
    <t>Karl Joseph</t>
  </si>
  <si>
    <t>Jayron Kearse</t>
  </si>
  <si>
    <t>Miles Killebrew</t>
  </si>
  <si>
    <t>Jordan Lucas</t>
  </si>
  <si>
    <t>Keanu Neal</t>
  </si>
  <si>
    <t>Elijah Shumate</t>
  </si>
  <si>
    <t>Darian Thompson</t>
  </si>
  <si>
    <t>Jerell Adams</t>
  </si>
  <si>
    <t>Stephen Anderson</t>
  </si>
  <si>
    <t>Ben Braunecker</t>
  </si>
  <si>
    <t>Thomas Duarte</t>
  </si>
  <si>
    <t>David Grinnage</t>
  </si>
  <si>
    <t>Temarrick Hemingway</t>
  </si>
  <si>
    <t>Hunter Henry</t>
  </si>
  <si>
    <t>Tyler Higbee</t>
  </si>
  <si>
    <t>Austin Hooper</t>
  </si>
  <si>
    <t>Ryan Malleck</t>
  </si>
  <si>
    <t>Jake McGee</t>
  </si>
  <si>
    <t>David Morgan</t>
  </si>
  <si>
    <t>Beau Sandland</t>
  </si>
  <si>
    <t>Nick Vannett</t>
  </si>
  <si>
    <t>Bryce Williams</t>
  </si>
  <si>
    <t>Bralon Addison</t>
  </si>
  <si>
    <t>Geronimo Allison</t>
  </si>
  <si>
    <t>DeMarcus Ayers</t>
  </si>
  <si>
    <t>Tyler Boyd</t>
  </si>
  <si>
    <t>Chris Brown</t>
  </si>
  <si>
    <t>Aaron Burbridge</t>
  </si>
  <si>
    <t>Devon Cajuste</t>
  </si>
  <si>
    <t>Leonte Carroo</t>
  </si>
  <si>
    <t>Corey Coleman</t>
  </si>
  <si>
    <t>Pharoh Cooper</t>
  </si>
  <si>
    <t>Cody Core</t>
  </si>
  <si>
    <t>Trevor Davis</t>
  </si>
  <si>
    <t>Josh Doctson</t>
  </si>
  <si>
    <t>D.J. Foster</t>
  </si>
  <si>
    <t>Will Fuller</t>
  </si>
  <si>
    <t>Keyarris Garrett</t>
  </si>
  <si>
    <t>Rashard Higgins</t>
  </si>
  <si>
    <t>Johnny Holton</t>
  </si>
  <si>
    <t>Cayleb Jones</t>
  </si>
  <si>
    <t>Kenny Lawler</t>
  </si>
  <si>
    <t>Roger Lewis</t>
  </si>
  <si>
    <t>Kolby Listenbee</t>
  </si>
  <si>
    <t>Ricardo Louis</t>
  </si>
  <si>
    <t>Byron Marshall</t>
  </si>
  <si>
    <t>Jalin Marshall</t>
  </si>
  <si>
    <t>Mekale McKay</t>
  </si>
  <si>
    <t>Braxton Miller</t>
  </si>
  <si>
    <t>Malcolm Mitchell</t>
  </si>
  <si>
    <t>Chris Moore</t>
  </si>
  <si>
    <t>Marquez North</t>
  </si>
  <si>
    <t>Jordan Payton</t>
  </si>
  <si>
    <t>Charone Peake</t>
  </si>
  <si>
    <t>Demarcus Robinson</t>
  </si>
  <si>
    <t>Alonzo Russell</t>
  </si>
  <si>
    <t>Rashawn Scott</t>
  </si>
  <si>
    <t>Hunter Sharp</t>
  </si>
  <si>
    <t>Tajae Sharpe</t>
  </si>
  <si>
    <t>Sterling Shepard</t>
  </si>
  <si>
    <t>Nelson Spruce</t>
  </si>
  <si>
    <t>Michael Thomas</t>
  </si>
  <si>
    <t>Laquon Treadwell</t>
  </si>
  <si>
    <t>D'haquille Williams</t>
  </si>
  <si>
    <t>De'Runnya Wilson</t>
  </si>
  <si>
    <t>Off.</t>
  </si>
  <si>
    <t>Def.</t>
  </si>
  <si>
    <t>ST</t>
  </si>
  <si>
    <t>Num</t>
  </si>
  <si>
    <t>Pct</t>
  </si>
  <si>
    <t>C</t>
  </si>
  <si>
    <t>LS</t>
  </si>
  <si>
    <t>Andre Ellington</t>
  </si>
  <si>
    <t>K</t>
  </si>
  <si>
    <t>G</t>
  </si>
  <si>
    <t>NT</t>
  </si>
  <si>
    <t>T</t>
  </si>
  <si>
    <t>P</t>
  </si>
  <si>
    <t>Jeremy Ross</t>
  </si>
  <si>
    <t>Matt Wile</t>
  </si>
  <si>
    <t>Michael Floyd</t>
  </si>
  <si>
    <t>Sio Moore</t>
  </si>
  <si>
    <t>Zaviar Gooden</t>
  </si>
  <si>
    <t>Ayodeji Olatoye</t>
  </si>
  <si>
    <t>C.J. Goodwin</t>
  </si>
  <si>
    <t>FS,S</t>
  </si>
  <si>
    <t>Dwight Freeney</t>
  </si>
  <si>
    <t>Josh Keyes</t>
  </si>
  <si>
    <t>Malliciah Goodman</t>
  </si>
  <si>
    <t>SS,S</t>
  </si>
  <si>
    <t>Chris Carter</t>
  </si>
  <si>
    <t>Chris Lewis-Harris</t>
  </si>
  <si>
    <t>Daniel Brown</t>
  </si>
  <si>
    <t>Justin Forsett</t>
  </si>
  <si>
    <t>Duke Williams</t>
  </si>
  <si>
    <t>Jim Dray</t>
  </si>
  <si>
    <t>Justin Hunter</t>
  </si>
  <si>
    <t>Marcell Dareus</t>
  </si>
  <si>
    <t>Charles Johnson</t>
  </si>
  <si>
    <t>Chris Manhertz</t>
  </si>
  <si>
    <t>Kelvin Benjamin</t>
  </si>
  <si>
    <t>Lavar Edwards</t>
  </si>
  <si>
    <t>Marcus Ball</t>
  </si>
  <si>
    <t>Robert McClain</t>
  </si>
  <si>
    <t>Brian Hoyer</t>
  </si>
  <si>
    <t>Deonte Thompson</t>
  </si>
  <si>
    <t>Johnthan Banks</t>
  </si>
  <si>
    <t>Joique Bell</t>
  </si>
  <si>
    <t>Lamarr Houston</t>
  </si>
  <si>
    <t>Matt McCants</t>
  </si>
  <si>
    <t>Mike Adams</t>
  </si>
  <si>
    <t>MyCole Pruitt</t>
  </si>
  <si>
    <t>Raheem Mostert</t>
  </si>
  <si>
    <t>Mike Nugent</t>
  </si>
  <si>
    <t>Randy Bullock</t>
  </si>
  <si>
    <t>Wallace Gilberry</t>
  </si>
  <si>
    <t>Corey Lemonier</t>
  </si>
  <si>
    <t>Don Jones</t>
  </si>
  <si>
    <t>Jamie Collins</t>
  </si>
  <si>
    <t>Joe Thomas</t>
  </si>
  <si>
    <t>John Hughes</t>
  </si>
  <si>
    <t>Richard Ash</t>
  </si>
  <si>
    <t>LB,DE</t>
  </si>
  <si>
    <t>Billy Turner</t>
  </si>
  <si>
    <t>Brandon Marshall</t>
  </si>
  <si>
    <t>John Phillips</t>
  </si>
  <si>
    <t>Kalif Raymond</t>
  </si>
  <si>
    <t>Shiloh Keo</t>
  </si>
  <si>
    <t>Clay Harbor</t>
  </si>
  <si>
    <t>Kyle Van Noy</t>
  </si>
  <si>
    <t>Carl Bradford</t>
  </si>
  <si>
    <t>Chris Banjo</t>
  </si>
  <si>
    <t>Christine Michael</t>
  </si>
  <si>
    <t>Datone Jones</t>
  </si>
  <si>
    <t>Jordan Tripp</t>
  </si>
  <si>
    <t>Knile Davis</t>
  </si>
  <si>
    <t>Al-Hajj Shabazz</t>
  </si>
  <si>
    <t>Charles James</t>
  </si>
  <si>
    <t>Duane Brown</t>
  </si>
  <si>
    <t>Tony Bergstrom</t>
  </si>
  <si>
    <t>Deon King</t>
  </si>
  <si>
    <t>Arthur Brown</t>
  </si>
  <si>
    <t>Dwayne Gratz</t>
  </si>
  <si>
    <t>Cairo Santos</t>
  </si>
  <si>
    <t>Jarvis Jenkins</t>
  </si>
  <si>
    <t>Justin March-Lillard</t>
  </si>
  <si>
    <t>Kendall Reyes</t>
  </si>
  <si>
    <t>Nicholas Williams</t>
  </si>
  <si>
    <t>Ross Travis</t>
  </si>
  <si>
    <t>Sam Barrington</t>
  </si>
  <si>
    <t>Dexter McCoil</t>
  </si>
  <si>
    <t>Dontrelle Inman</t>
  </si>
  <si>
    <t>Ronnie Hillman</t>
  </si>
  <si>
    <t>Steve Williams</t>
  </si>
  <si>
    <t>Coty Sensabaugh</t>
  </si>
  <si>
    <t>Isaiah Johnson</t>
  </si>
  <si>
    <t>Kenny Britt</t>
  </si>
  <si>
    <t>Byron Maxwell</t>
  </si>
  <si>
    <t>Lafayette Pitts</t>
  </si>
  <si>
    <t>Zach Vigil</t>
  </si>
  <si>
    <t>Adrian Peterson</t>
  </si>
  <si>
    <t>Anthony Johnson</t>
  </si>
  <si>
    <t>Jonathan Freeny</t>
  </si>
  <si>
    <t>Martellus Bennett</t>
  </si>
  <si>
    <t>John Jenkins</t>
  </si>
  <si>
    <t>Kasim Edebali</t>
  </si>
  <si>
    <t>Travaris Cadet</t>
  </si>
  <si>
    <t>Austin Seferian-Jenkins</t>
  </si>
  <si>
    <t>C.J. Spiller</t>
  </si>
  <si>
    <t>Dexter McDougle</t>
  </si>
  <si>
    <t>Marcus Williams</t>
  </si>
  <si>
    <t>Troymaine Pope</t>
  </si>
  <si>
    <t>Josh Huff</t>
  </si>
  <si>
    <t>Rick Lovato</t>
  </si>
  <si>
    <t>James Harrison</t>
  </si>
  <si>
    <t>Steven Johnson</t>
  </si>
  <si>
    <t>Keith Reaser</t>
  </si>
  <si>
    <t>NaVorro Bowman</t>
  </si>
  <si>
    <t>Ray-Ray Armstrong</t>
  </si>
  <si>
    <t>Ahtyba Rubin</t>
  </si>
  <si>
    <t>Cassius Marsh</t>
  </si>
  <si>
    <t>Sealver Siliga</t>
  </si>
  <si>
    <t>Tony McDaniel</t>
  </si>
  <si>
    <t>Cameron Lynch</t>
  </si>
  <si>
    <t>Jacquies Smith</t>
  </si>
  <si>
    <t>Luke Stocker</t>
  </si>
  <si>
    <t>David Bass</t>
  </si>
  <si>
    <t>D'Joun Smith</t>
  </si>
  <si>
    <t>Sean Spence</t>
  </si>
  <si>
    <t>Chris Thompson</t>
  </si>
  <si>
    <t>Mack Brown</t>
  </si>
  <si>
    <t>Ricky Jean-Francois</t>
  </si>
  <si>
    <t>Draftees</t>
  </si>
  <si>
    <t>NFL</t>
  </si>
  <si>
    <t>Brian Hill</t>
  </si>
  <si>
    <t>DE,LB</t>
  </si>
  <si>
    <t>Jermaine Grace</t>
  </si>
  <si>
    <t>Tony McRae</t>
  </si>
  <si>
    <t>Greg Mabin</t>
  </si>
  <si>
    <t>Nordly Capi</t>
  </si>
  <si>
    <t>Trae Elston</t>
  </si>
  <si>
    <t>G,C</t>
  </si>
  <si>
    <t>Kyle Fuller</t>
  </si>
  <si>
    <t>Matt LaCosse</t>
  </si>
  <si>
    <t>Andy Jones</t>
  </si>
  <si>
    <t>George Johnson</t>
  </si>
  <si>
    <t>Justin Hamilton</t>
  </si>
  <si>
    <t>Nick Rose</t>
  </si>
  <si>
    <t>Nigel Harris</t>
  </si>
  <si>
    <t>Darrell Williams</t>
  </si>
  <si>
    <t>Bernard Reedy</t>
  </si>
  <si>
    <t>NFL Stats</t>
  </si>
  <si>
    <t>Shuttle</t>
  </si>
  <si>
    <t>Year</t>
  </si>
  <si>
    <t>College</t>
  </si>
  <si>
    <t>Weight (lbs)</t>
  </si>
  <si>
    <t>40yd</t>
  </si>
  <si>
    <t>BP</t>
  </si>
  <si>
    <t>POS</t>
  </si>
  <si>
    <t>Ht (")</t>
  </si>
  <si>
    <t>Wt (lbs)</t>
  </si>
  <si>
    <t>40Z</t>
  </si>
  <si>
    <t>BPZ</t>
  </si>
  <si>
    <t>Vertical (")</t>
  </si>
  <si>
    <t>VZ</t>
  </si>
  <si>
    <t>Broad Jump (")</t>
  </si>
  <si>
    <t>BJZ</t>
  </si>
  <si>
    <t>SZ</t>
  </si>
  <si>
    <t>3CZ</t>
  </si>
  <si>
    <t>TotZ</t>
  </si>
  <si>
    <t>AvgZ</t>
  </si>
  <si>
    <t>Pick</t>
  </si>
  <si>
    <t>Rank</t>
  </si>
  <si>
    <t>O Snaps</t>
  </si>
  <si>
    <t>D Snaps</t>
  </si>
  <si>
    <t>ST/Snap</t>
  </si>
  <si>
    <t>2013 NFL COMBINE</t>
  </si>
  <si>
    <t>O Snaps16</t>
  </si>
  <si>
    <t>D Snaps16</t>
  </si>
  <si>
    <t>ST/Snap16</t>
  </si>
  <si>
    <t xml:space="preserve">2016 Combine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</si>
</sst>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9.35"/>
      <color rgb="FF555555"/>
      <name val="Arial"/>
      <family val="2"/>
    </font>
    <font>
      <b/>
      <sz val="9.35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4"/>
      <color rgb="FF000000"/>
      <name val="Arial"/>
      <family val="2"/>
    </font>
    <font>
      <sz val="9.4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4E9E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ck">
        <color rgb="FFCCD1D5"/>
      </left>
      <right style="thick">
        <color rgb="FFCCD1D5"/>
      </right>
      <top style="thick">
        <color rgb="FFCCD1D5"/>
      </top>
      <bottom style="thick">
        <color rgb="FFCCD1D5"/>
      </bottom>
      <diagonal/>
    </border>
    <border>
      <left style="medium">
        <color rgb="FF333333"/>
      </left>
      <right/>
      <top/>
      <bottom/>
      <diagonal/>
    </border>
    <border>
      <left style="medium">
        <color rgb="FF333333"/>
      </left>
      <right style="medium">
        <color rgb="FF333333"/>
      </right>
      <top/>
      <bottom/>
      <diagonal/>
    </border>
    <border>
      <left style="medium">
        <color rgb="FF333333"/>
      </left>
      <right/>
      <top/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/>
      <right/>
      <top/>
      <bottom style="medium">
        <color rgb="FF333333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6" fillId="2" borderId="0" xfId="0" applyFont="1" applyFill="1" applyAlignment="1">
      <alignment horizontal="center" vertical="center" wrapText="1"/>
    </xf>
    <xf numFmtId="0" fontId="8" fillId="4" borderId="2" xfId="2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2" borderId="2" xfId="2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4" xfId="2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7" fillId="4" borderId="3" xfId="1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6" fillId="2" borderId="0" xfId="0" applyFont="1" applyFill="1" applyBorder="1" applyAlignment="1">
      <alignment horizontal="center" vertical="center" wrapText="1"/>
    </xf>
    <xf numFmtId="9" fontId="0" fillId="0" borderId="0" xfId="1" applyFont="1"/>
    <xf numFmtId="0" fontId="0" fillId="5" borderId="0" xfId="0" applyFill="1"/>
    <xf numFmtId="9" fontId="0" fillId="5" borderId="0" xfId="1" applyFont="1" applyFill="1"/>
    <xf numFmtId="0" fontId="9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ockdraftable.com/player/6712/" TargetMode="External"/><Relationship Id="rId299" Type="http://schemas.openxmlformats.org/officeDocument/2006/relationships/hyperlink" Target="http://www.mockdraftable.com/player/6082/" TargetMode="External"/><Relationship Id="rId303" Type="http://schemas.openxmlformats.org/officeDocument/2006/relationships/hyperlink" Target="http://www.mockdraftable.com/player/6122/" TargetMode="External"/><Relationship Id="rId21" Type="http://schemas.openxmlformats.org/officeDocument/2006/relationships/hyperlink" Target="http://www.mockdraftable.com/player/7822/" TargetMode="External"/><Relationship Id="rId42" Type="http://schemas.openxmlformats.org/officeDocument/2006/relationships/hyperlink" Target="http://www.mockdraftable.com/player/7042/" TargetMode="External"/><Relationship Id="rId63" Type="http://schemas.openxmlformats.org/officeDocument/2006/relationships/hyperlink" Target="http://www.mockdraftable.com/player/7432/" TargetMode="External"/><Relationship Id="rId84" Type="http://schemas.openxmlformats.org/officeDocument/2006/relationships/hyperlink" Target="http://www.mockdraftable.com/player/7282/" TargetMode="External"/><Relationship Id="rId138" Type="http://schemas.openxmlformats.org/officeDocument/2006/relationships/hyperlink" Target="http://www.mockdraftable.com/player/5102/" TargetMode="External"/><Relationship Id="rId159" Type="http://schemas.openxmlformats.org/officeDocument/2006/relationships/hyperlink" Target="http://www.mockdraftable.com/player/6642/" TargetMode="External"/><Relationship Id="rId170" Type="http://schemas.openxmlformats.org/officeDocument/2006/relationships/hyperlink" Target="http://www.mockdraftable.com/player/6802/" TargetMode="External"/><Relationship Id="rId191" Type="http://schemas.openxmlformats.org/officeDocument/2006/relationships/hyperlink" Target="http://www.mockdraftable.com/player/5292/" TargetMode="External"/><Relationship Id="rId205" Type="http://schemas.openxmlformats.org/officeDocument/2006/relationships/hyperlink" Target="http://www.mockdraftable.com/player/5552/" TargetMode="External"/><Relationship Id="rId226" Type="http://schemas.openxmlformats.org/officeDocument/2006/relationships/hyperlink" Target="http://www.mockdraftable.com/player/5582/" TargetMode="External"/><Relationship Id="rId247" Type="http://schemas.openxmlformats.org/officeDocument/2006/relationships/hyperlink" Target="http://www.mockdraftable.com/player/5842/" TargetMode="External"/><Relationship Id="rId107" Type="http://schemas.openxmlformats.org/officeDocument/2006/relationships/hyperlink" Target="http://www.mockdraftable.com/player/8062/" TargetMode="External"/><Relationship Id="rId268" Type="http://schemas.openxmlformats.org/officeDocument/2006/relationships/hyperlink" Target="http://www.mockdraftable.com/player/6352/" TargetMode="External"/><Relationship Id="rId289" Type="http://schemas.openxmlformats.org/officeDocument/2006/relationships/hyperlink" Target="http://www.mockdraftable.com/player/5982/" TargetMode="External"/><Relationship Id="rId11" Type="http://schemas.openxmlformats.org/officeDocument/2006/relationships/hyperlink" Target="http://www.mockdraftable.com/player/7722/" TargetMode="External"/><Relationship Id="rId32" Type="http://schemas.openxmlformats.org/officeDocument/2006/relationships/hyperlink" Target="http://www.mockdraftable.com/player/7932/" TargetMode="External"/><Relationship Id="rId53" Type="http://schemas.openxmlformats.org/officeDocument/2006/relationships/hyperlink" Target="http://www.mockdraftable.com/player/7302/" TargetMode="External"/><Relationship Id="rId74" Type="http://schemas.openxmlformats.org/officeDocument/2006/relationships/hyperlink" Target="http://www.mockdraftable.com/player/7102/" TargetMode="External"/><Relationship Id="rId128" Type="http://schemas.openxmlformats.org/officeDocument/2006/relationships/hyperlink" Target="http://www.mockdraftable.com/player/6982/" TargetMode="External"/><Relationship Id="rId149" Type="http://schemas.openxmlformats.org/officeDocument/2006/relationships/hyperlink" Target="http://www.mockdraftable.com/player/5362/" TargetMode="External"/><Relationship Id="rId314" Type="http://schemas.openxmlformats.org/officeDocument/2006/relationships/hyperlink" Target="http://www.mockdraftable.com/player/6232/" TargetMode="External"/><Relationship Id="rId5" Type="http://schemas.openxmlformats.org/officeDocument/2006/relationships/hyperlink" Target="http://www.mockdraftable.com/player/7662/" TargetMode="External"/><Relationship Id="rId95" Type="http://schemas.openxmlformats.org/officeDocument/2006/relationships/hyperlink" Target="http://www.mockdraftable.com/player/7542/" TargetMode="External"/><Relationship Id="rId160" Type="http://schemas.openxmlformats.org/officeDocument/2006/relationships/hyperlink" Target="http://www.mockdraftable.com/player/6652/" TargetMode="External"/><Relationship Id="rId181" Type="http://schemas.openxmlformats.org/officeDocument/2006/relationships/hyperlink" Target="http://www.mockdraftable.com/player/5052/" TargetMode="External"/><Relationship Id="rId216" Type="http://schemas.openxmlformats.org/officeDocument/2006/relationships/hyperlink" Target="http://www.mockdraftable.com/player/6532/" TargetMode="External"/><Relationship Id="rId237" Type="http://schemas.openxmlformats.org/officeDocument/2006/relationships/hyperlink" Target="http://www.mockdraftable.com/player/5722/" TargetMode="External"/><Relationship Id="rId258" Type="http://schemas.openxmlformats.org/officeDocument/2006/relationships/hyperlink" Target="http://www.mockdraftable.com/player/8152/" TargetMode="External"/><Relationship Id="rId279" Type="http://schemas.openxmlformats.org/officeDocument/2006/relationships/hyperlink" Target="http://www.mockdraftable.com/player/5882/" TargetMode="External"/><Relationship Id="rId22" Type="http://schemas.openxmlformats.org/officeDocument/2006/relationships/hyperlink" Target="http://www.mockdraftable.com/player/7832/" TargetMode="External"/><Relationship Id="rId43" Type="http://schemas.openxmlformats.org/officeDocument/2006/relationships/hyperlink" Target="http://www.mockdraftable.com/player/7052/" TargetMode="External"/><Relationship Id="rId64" Type="http://schemas.openxmlformats.org/officeDocument/2006/relationships/hyperlink" Target="http://www.mockdraftable.com/player/7442/" TargetMode="External"/><Relationship Id="rId118" Type="http://schemas.openxmlformats.org/officeDocument/2006/relationships/hyperlink" Target="http://www.mockdraftable.com/player/6762/" TargetMode="External"/><Relationship Id="rId139" Type="http://schemas.openxmlformats.org/officeDocument/2006/relationships/hyperlink" Target="http://www.mockdraftable.com/player/5152/" TargetMode="External"/><Relationship Id="rId290" Type="http://schemas.openxmlformats.org/officeDocument/2006/relationships/hyperlink" Target="http://www.mockdraftable.com/player/5992/" TargetMode="External"/><Relationship Id="rId304" Type="http://schemas.openxmlformats.org/officeDocument/2006/relationships/hyperlink" Target="http://www.mockdraftable.com/player/6132/" TargetMode="External"/><Relationship Id="rId85" Type="http://schemas.openxmlformats.org/officeDocument/2006/relationships/hyperlink" Target="http://www.mockdraftable.com/player/7292/" TargetMode="External"/><Relationship Id="rId150" Type="http://schemas.openxmlformats.org/officeDocument/2006/relationships/hyperlink" Target="http://www.mockdraftable.com/player/5372/" TargetMode="External"/><Relationship Id="rId171" Type="http://schemas.openxmlformats.org/officeDocument/2006/relationships/hyperlink" Target="http://www.mockdraftable.com/player/6812/" TargetMode="External"/><Relationship Id="rId192" Type="http://schemas.openxmlformats.org/officeDocument/2006/relationships/hyperlink" Target="http://www.mockdraftable.com/player/5302/" TargetMode="External"/><Relationship Id="rId206" Type="http://schemas.openxmlformats.org/officeDocument/2006/relationships/hyperlink" Target="http://www.mockdraftable.com/player/6432/" TargetMode="External"/><Relationship Id="rId227" Type="http://schemas.openxmlformats.org/officeDocument/2006/relationships/hyperlink" Target="http://www.mockdraftable.com/player/5592/" TargetMode="External"/><Relationship Id="rId248" Type="http://schemas.openxmlformats.org/officeDocument/2006/relationships/hyperlink" Target="http://www.mockdraftable.com/player/8002/" TargetMode="External"/><Relationship Id="rId269" Type="http://schemas.openxmlformats.org/officeDocument/2006/relationships/hyperlink" Target="http://www.mockdraftable.com/player/6362/" TargetMode="External"/><Relationship Id="rId12" Type="http://schemas.openxmlformats.org/officeDocument/2006/relationships/hyperlink" Target="http://www.mockdraftable.com/player/7732/" TargetMode="External"/><Relationship Id="rId33" Type="http://schemas.openxmlformats.org/officeDocument/2006/relationships/hyperlink" Target="http://www.mockdraftable.com/player/7942/" TargetMode="External"/><Relationship Id="rId108" Type="http://schemas.openxmlformats.org/officeDocument/2006/relationships/hyperlink" Target="http://www.mockdraftable.com/player/8072/" TargetMode="External"/><Relationship Id="rId129" Type="http://schemas.openxmlformats.org/officeDocument/2006/relationships/hyperlink" Target="http://www.mockdraftable.com/player/5042/" TargetMode="External"/><Relationship Id="rId280" Type="http://schemas.openxmlformats.org/officeDocument/2006/relationships/hyperlink" Target="http://www.mockdraftable.com/player/5892/" TargetMode="External"/><Relationship Id="rId315" Type="http://schemas.openxmlformats.org/officeDocument/2006/relationships/hyperlink" Target="http://www.mockdraftable.com/player/6242/" TargetMode="External"/><Relationship Id="rId54" Type="http://schemas.openxmlformats.org/officeDocument/2006/relationships/hyperlink" Target="http://www.mockdraftable.com/player/7312/" TargetMode="External"/><Relationship Id="rId75" Type="http://schemas.openxmlformats.org/officeDocument/2006/relationships/hyperlink" Target="http://www.mockdraftable.com/player/7132/" TargetMode="External"/><Relationship Id="rId96" Type="http://schemas.openxmlformats.org/officeDocument/2006/relationships/hyperlink" Target="http://www.mockdraftable.com/player/7562/" TargetMode="External"/><Relationship Id="rId140" Type="http://schemas.openxmlformats.org/officeDocument/2006/relationships/hyperlink" Target="http://www.mockdraftable.com/player/5172/" TargetMode="External"/><Relationship Id="rId161" Type="http://schemas.openxmlformats.org/officeDocument/2006/relationships/hyperlink" Target="http://www.mockdraftable.com/player/6662/" TargetMode="External"/><Relationship Id="rId182" Type="http://schemas.openxmlformats.org/officeDocument/2006/relationships/hyperlink" Target="http://www.mockdraftable.com/player/5062/" TargetMode="External"/><Relationship Id="rId217" Type="http://schemas.openxmlformats.org/officeDocument/2006/relationships/hyperlink" Target="http://www.mockdraftable.com/player/6542/" TargetMode="External"/><Relationship Id="rId6" Type="http://schemas.openxmlformats.org/officeDocument/2006/relationships/hyperlink" Target="http://www.mockdraftable.com/player/7672/" TargetMode="External"/><Relationship Id="rId238" Type="http://schemas.openxmlformats.org/officeDocument/2006/relationships/hyperlink" Target="http://www.mockdraftable.com/player/5732/" TargetMode="External"/><Relationship Id="rId259" Type="http://schemas.openxmlformats.org/officeDocument/2006/relationships/hyperlink" Target="http://www.mockdraftable.com/player/8172/" TargetMode="External"/><Relationship Id="rId23" Type="http://schemas.openxmlformats.org/officeDocument/2006/relationships/hyperlink" Target="http://www.mockdraftable.com/player/7842/" TargetMode="External"/><Relationship Id="rId119" Type="http://schemas.openxmlformats.org/officeDocument/2006/relationships/hyperlink" Target="http://www.mockdraftable.com/player/6782/" TargetMode="External"/><Relationship Id="rId270" Type="http://schemas.openxmlformats.org/officeDocument/2006/relationships/hyperlink" Target="http://www.mockdraftable.com/player/6372/" TargetMode="External"/><Relationship Id="rId291" Type="http://schemas.openxmlformats.org/officeDocument/2006/relationships/hyperlink" Target="http://www.mockdraftable.com/player/6002/" TargetMode="External"/><Relationship Id="rId305" Type="http://schemas.openxmlformats.org/officeDocument/2006/relationships/hyperlink" Target="http://www.mockdraftable.com/player/6142/" TargetMode="External"/><Relationship Id="rId44" Type="http://schemas.openxmlformats.org/officeDocument/2006/relationships/hyperlink" Target="http://www.mockdraftable.com/player/7082/" TargetMode="External"/><Relationship Id="rId65" Type="http://schemas.openxmlformats.org/officeDocument/2006/relationships/hyperlink" Target="http://www.mockdraftable.com/player/7452/" TargetMode="External"/><Relationship Id="rId86" Type="http://schemas.openxmlformats.org/officeDocument/2006/relationships/hyperlink" Target="http://www.mockdraftable.com/player/7322/" TargetMode="External"/><Relationship Id="rId130" Type="http://schemas.openxmlformats.org/officeDocument/2006/relationships/hyperlink" Target="http://www.mockdraftable.com/player/5072/" TargetMode="External"/><Relationship Id="rId151" Type="http://schemas.openxmlformats.org/officeDocument/2006/relationships/hyperlink" Target="http://www.mockdraftable.com/player/5392/" TargetMode="External"/><Relationship Id="rId172" Type="http://schemas.openxmlformats.org/officeDocument/2006/relationships/hyperlink" Target="http://www.mockdraftable.com/player/6822/" TargetMode="External"/><Relationship Id="rId193" Type="http://schemas.openxmlformats.org/officeDocument/2006/relationships/hyperlink" Target="http://www.mockdraftable.com/player/5322/" TargetMode="External"/><Relationship Id="rId207" Type="http://schemas.openxmlformats.org/officeDocument/2006/relationships/hyperlink" Target="http://www.mockdraftable.com/player/6442/" TargetMode="External"/><Relationship Id="rId228" Type="http://schemas.openxmlformats.org/officeDocument/2006/relationships/hyperlink" Target="http://www.mockdraftable.com/player/5602/" TargetMode="External"/><Relationship Id="rId249" Type="http://schemas.openxmlformats.org/officeDocument/2006/relationships/hyperlink" Target="http://www.mockdraftable.com/player/8012/" TargetMode="External"/><Relationship Id="rId13" Type="http://schemas.openxmlformats.org/officeDocument/2006/relationships/hyperlink" Target="http://www.mockdraftable.com/player/7742/" TargetMode="External"/><Relationship Id="rId109" Type="http://schemas.openxmlformats.org/officeDocument/2006/relationships/hyperlink" Target="http://www.mockdraftable.com/player/8112/" TargetMode="External"/><Relationship Id="rId260" Type="http://schemas.openxmlformats.org/officeDocument/2006/relationships/hyperlink" Target="http://www.mockdraftable.com/player/8202/" TargetMode="External"/><Relationship Id="rId281" Type="http://schemas.openxmlformats.org/officeDocument/2006/relationships/hyperlink" Target="http://www.mockdraftable.com/player/5902/" TargetMode="External"/><Relationship Id="rId316" Type="http://schemas.openxmlformats.org/officeDocument/2006/relationships/hyperlink" Target="http://www.mockdraftable.com/player/6252/" TargetMode="External"/><Relationship Id="rId34" Type="http://schemas.openxmlformats.org/officeDocument/2006/relationships/hyperlink" Target="http://www.mockdraftable.com/player/7952/" TargetMode="External"/><Relationship Id="rId55" Type="http://schemas.openxmlformats.org/officeDocument/2006/relationships/hyperlink" Target="http://www.mockdraftable.com/player/7342/" TargetMode="External"/><Relationship Id="rId76" Type="http://schemas.openxmlformats.org/officeDocument/2006/relationships/hyperlink" Target="http://www.mockdraftable.com/player/7162/" TargetMode="External"/><Relationship Id="rId97" Type="http://schemas.openxmlformats.org/officeDocument/2006/relationships/hyperlink" Target="http://www.mockdraftable.com/player/7582/" TargetMode="External"/><Relationship Id="rId120" Type="http://schemas.openxmlformats.org/officeDocument/2006/relationships/hyperlink" Target="http://www.mockdraftable.com/player/6792/" TargetMode="External"/><Relationship Id="rId141" Type="http://schemas.openxmlformats.org/officeDocument/2006/relationships/hyperlink" Target="http://www.mockdraftable.com/player/5182/" TargetMode="External"/><Relationship Id="rId7" Type="http://schemas.openxmlformats.org/officeDocument/2006/relationships/hyperlink" Target="http://www.mockdraftable.com/player/7682/" TargetMode="External"/><Relationship Id="rId162" Type="http://schemas.openxmlformats.org/officeDocument/2006/relationships/hyperlink" Target="http://www.mockdraftable.com/player/6682/" TargetMode="External"/><Relationship Id="rId183" Type="http://schemas.openxmlformats.org/officeDocument/2006/relationships/hyperlink" Target="http://www.mockdraftable.com/player/5112/" TargetMode="External"/><Relationship Id="rId218" Type="http://schemas.openxmlformats.org/officeDocument/2006/relationships/hyperlink" Target="http://www.mockdraftable.com/player/6552/" TargetMode="External"/><Relationship Id="rId239" Type="http://schemas.openxmlformats.org/officeDocument/2006/relationships/hyperlink" Target="http://www.mockdraftable.com/player/5742/" TargetMode="External"/><Relationship Id="rId250" Type="http://schemas.openxmlformats.org/officeDocument/2006/relationships/hyperlink" Target="http://www.mockdraftable.com/player/8022/" TargetMode="External"/><Relationship Id="rId271" Type="http://schemas.openxmlformats.org/officeDocument/2006/relationships/hyperlink" Target="http://www.mockdraftable.com/player/6382/" TargetMode="External"/><Relationship Id="rId292" Type="http://schemas.openxmlformats.org/officeDocument/2006/relationships/hyperlink" Target="http://www.mockdraftable.com/player/6012/" TargetMode="External"/><Relationship Id="rId306" Type="http://schemas.openxmlformats.org/officeDocument/2006/relationships/hyperlink" Target="http://www.mockdraftable.com/player/6152/" TargetMode="External"/><Relationship Id="rId24" Type="http://schemas.openxmlformats.org/officeDocument/2006/relationships/hyperlink" Target="http://www.mockdraftable.com/player/7852/" TargetMode="External"/><Relationship Id="rId45" Type="http://schemas.openxmlformats.org/officeDocument/2006/relationships/hyperlink" Target="http://www.mockdraftable.com/player/7112/" TargetMode="External"/><Relationship Id="rId66" Type="http://schemas.openxmlformats.org/officeDocument/2006/relationships/hyperlink" Target="http://www.mockdraftable.com/player/7522/" TargetMode="External"/><Relationship Id="rId87" Type="http://schemas.openxmlformats.org/officeDocument/2006/relationships/hyperlink" Target="http://www.mockdraftable.com/player/7332/" TargetMode="External"/><Relationship Id="rId110" Type="http://schemas.openxmlformats.org/officeDocument/2006/relationships/hyperlink" Target="http://www.mockdraftable.com/player/8122/" TargetMode="External"/><Relationship Id="rId131" Type="http://schemas.openxmlformats.org/officeDocument/2006/relationships/hyperlink" Target="http://www.mockdraftable.com/player/5082/" TargetMode="External"/><Relationship Id="rId152" Type="http://schemas.openxmlformats.org/officeDocument/2006/relationships/hyperlink" Target="http://www.mockdraftable.com/player/5462/" TargetMode="External"/><Relationship Id="rId173" Type="http://schemas.openxmlformats.org/officeDocument/2006/relationships/hyperlink" Target="http://www.mockdraftable.com/player/6832/" TargetMode="External"/><Relationship Id="rId194" Type="http://schemas.openxmlformats.org/officeDocument/2006/relationships/hyperlink" Target="http://www.mockdraftable.com/player/5342/" TargetMode="External"/><Relationship Id="rId208" Type="http://schemas.openxmlformats.org/officeDocument/2006/relationships/hyperlink" Target="http://www.mockdraftable.com/player/6452/" TargetMode="External"/><Relationship Id="rId229" Type="http://schemas.openxmlformats.org/officeDocument/2006/relationships/hyperlink" Target="http://www.mockdraftable.com/player/5612/" TargetMode="External"/><Relationship Id="rId19" Type="http://schemas.openxmlformats.org/officeDocument/2006/relationships/hyperlink" Target="http://www.mockdraftable.com/player/7812/" TargetMode="External"/><Relationship Id="rId224" Type="http://schemas.openxmlformats.org/officeDocument/2006/relationships/hyperlink" Target="http://www.mockdraftable.com/player/5562/" TargetMode="External"/><Relationship Id="rId240" Type="http://schemas.openxmlformats.org/officeDocument/2006/relationships/hyperlink" Target="http://www.mockdraftable.com/player/5752/" TargetMode="External"/><Relationship Id="rId245" Type="http://schemas.openxmlformats.org/officeDocument/2006/relationships/hyperlink" Target="http://www.mockdraftable.com/player/5822/" TargetMode="External"/><Relationship Id="rId261" Type="http://schemas.openxmlformats.org/officeDocument/2006/relationships/hyperlink" Target="http://www.mockdraftable.com/player/6282/" TargetMode="External"/><Relationship Id="rId266" Type="http://schemas.openxmlformats.org/officeDocument/2006/relationships/hyperlink" Target="http://www.mockdraftable.com/player/6332/" TargetMode="External"/><Relationship Id="rId287" Type="http://schemas.openxmlformats.org/officeDocument/2006/relationships/hyperlink" Target="http://www.mockdraftable.com/player/5962/" TargetMode="External"/><Relationship Id="rId14" Type="http://schemas.openxmlformats.org/officeDocument/2006/relationships/hyperlink" Target="http://www.mockdraftable.com/player/7752/" TargetMode="External"/><Relationship Id="rId30" Type="http://schemas.openxmlformats.org/officeDocument/2006/relationships/hyperlink" Target="http://www.mockdraftable.com/player/7912/" TargetMode="External"/><Relationship Id="rId35" Type="http://schemas.openxmlformats.org/officeDocument/2006/relationships/hyperlink" Target="http://www.mockdraftable.com/player/7962/" TargetMode="External"/><Relationship Id="rId56" Type="http://schemas.openxmlformats.org/officeDocument/2006/relationships/hyperlink" Target="http://www.mockdraftable.com/player/7352/" TargetMode="External"/><Relationship Id="rId77" Type="http://schemas.openxmlformats.org/officeDocument/2006/relationships/hyperlink" Target="http://www.mockdraftable.com/player/7172/" TargetMode="External"/><Relationship Id="rId100" Type="http://schemas.openxmlformats.org/officeDocument/2006/relationships/hyperlink" Target="http://www.mockdraftable.com/player/7612/" TargetMode="External"/><Relationship Id="rId105" Type="http://schemas.openxmlformats.org/officeDocument/2006/relationships/hyperlink" Target="http://www.mockdraftable.com/player/5812/" TargetMode="External"/><Relationship Id="rId126" Type="http://schemas.openxmlformats.org/officeDocument/2006/relationships/hyperlink" Target="http://www.mockdraftable.com/player/6932/" TargetMode="External"/><Relationship Id="rId147" Type="http://schemas.openxmlformats.org/officeDocument/2006/relationships/hyperlink" Target="http://www.mockdraftable.com/player/5312/" TargetMode="External"/><Relationship Id="rId168" Type="http://schemas.openxmlformats.org/officeDocument/2006/relationships/hyperlink" Target="http://www.mockdraftable.com/player/6752/" TargetMode="External"/><Relationship Id="rId282" Type="http://schemas.openxmlformats.org/officeDocument/2006/relationships/hyperlink" Target="http://www.mockdraftable.com/player/5912/" TargetMode="External"/><Relationship Id="rId312" Type="http://schemas.openxmlformats.org/officeDocument/2006/relationships/hyperlink" Target="http://www.mockdraftable.com/player/6212/" TargetMode="External"/><Relationship Id="rId317" Type="http://schemas.openxmlformats.org/officeDocument/2006/relationships/hyperlink" Target="http://www.mockdraftable.com/player/6262/" TargetMode="External"/><Relationship Id="rId8" Type="http://schemas.openxmlformats.org/officeDocument/2006/relationships/hyperlink" Target="http://www.mockdraftable.com/player/7692/" TargetMode="External"/><Relationship Id="rId51" Type="http://schemas.openxmlformats.org/officeDocument/2006/relationships/hyperlink" Target="http://www.mockdraftable.com/player/7262/" TargetMode="External"/><Relationship Id="rId72" Type="http://schemas.openxmlformats.org/officeDocument/2006/relationships/hyperlink" Target="http://www.mockdraftable.com/player/7072/" TargetMode="External"/><Relationship Id="rId93" Type="http://schemas.openxmlformats.org/officeDocument/2006/relationships/hyperlink" Target="http://www.mockdraftable.com/player/7502/" TargetMode="External"/><Relationship Id="rId98" Type="http://schemas.openxmlformats.org/officeDocument/2006/relationships/hyperlink" Target="http://www.mockdraftable.com/player/7592/" TargetMode="External"/><Relationship Id="rId121" Type="http://schemas.openxmlformats.org/officeDocument/2006/relationships/hyperlink" Target="http://www.mockdraftable.com/player/6842/" TargetMode="External"/><Relationship Id="rId142" Type="http://schemas.openxmlformats.org/officeDocument/2006/relationships/hyperlink" Target="http://www.mockdraftable.com/player/5192/" TargetMode="External"/><Relationship Id="rId163" Type="http://schemas.openxmlformats.org/officeDocument/2006/relationships/hyperlink" Target="http://www.mockdraftable.com/player/6692/" TargetMode="External"/><Relationship Id="rId184" Type="http://schemas.openxmlformats.org/officeDocument/2006/relationships/hyperlink" Target="http://www.mockdraftable.com/player/5122/" TargetMode="External"/><Relationship Id="rId189" Type="http://schemas.openxmlformats.org/officeDocument/2006/relationships/hyperlink" Target="http://www.mockdraftable.com/player/5232/" TargetMode="External"/><Relationship Id="rId219" Type="http://schemas.openxmlformats.org/officeDocument/2006/relationships/hyperlink" Target="http://www.mockdraftable.com/player/6562/" TargetMode="External"/><Relationship Id="rId3" Type="http://schemas.openxmlformats.org/officeDocument/2006/relationships/hyperlink" Target="http://www.mockdraftable.com/player/7642/" TargetMode="External"/><Relationship Id="rId214" Type="http://schemas.openxmlformats.org/officeDocument/2006/relationships/hyperlink" Target="http://www.mockdraftable.com/player/6512/" TargetMode="External"/><Relationship Id="rId230" Type="http://schemas.openxmlformats.org/officeDocument/2006/relationships/hyperlink" Target="http://www.mockdraftable.com/player/5622/" TargetMode="External"/><Relationship Id="rId235" Type="http://schemas.openxmlformats.org/officeDocument/2006/relationships/hyperlink" Target="http://www.mockdraftable.com/player/5692/" TargetMode="External"/><Relationship Id="rId251" Type="http://schemas.openxmlformats.org/officeDocument/2006/relationships/hyperlink" Target="http://www.mockdraftable.com/player/8032/" TargetMode="External"/><Relationship Id="rId256" Type="http://schemas.openxmlformats.org/officeDocument/2006/relationships/hyperlink" Target="http://www.mockdraftable.com/player/8102/" TargetMode="External"/><Relationship Id="rId277" Type="http://schemas.openxmlformats.org/officeDocument/2006/relationships/hyperlink" Target="http://www.mockdraftable.com/player/5862/" TargetMode="External"/><Relationship Id="rId298" Type="http://schemas.openxmlformats.org/officeDocument/2006/relationships/hyperlink" Target="http://www.mockdraftable.com/player/6072/" TargetMode="External"/><Relationship Id="rId25" Type="http://schemas.openxmlformats.org/officeDocument/2006/relationships/hyperlink" Target="http://www.mockdraftable.com/player/7862/" TargetMode="External"/><Relationship Id="rId46" Type="http://schemas.openxmlformats.org/officeDocument/2006/relationships/hyperlink" Target="http://www.mockdraftable.com/player/7122/" TargetMode="External"/><Relationship Id="rId67" Type="http://schemas.openxmlformats.org/officeDocument/2006/relationships/hyperlink" Target="http://www.mockdraftable.com/player/7532/" TargetMode="External"/><Relationship Id="rId116" Type="http://schemas.openxmlformats.org/officeDocument/2006/relationships/hyperlink" Target="http://www.mockdraftable.com/player/6672/" TargetMode="External"/><Relationship Id="rId137" Type="http://schemas.openxmlformats.org/officeDocument/2006/relationships/hyperlink" Target="http://www.mockdraftable.com/player/5032/" TargetMode="External"/><Relationship Id="rId158" Type="http://schemas.openxmlformats.org/officeDocument/2006/relationships/hyperlink" Target="http://www.mockdraftable.com/player/6632/" TargetMode="External"/><Relationship Id="rId272" Type="http://schemas.openxmlformats.org/officeDocument/2006/relationships/hyperlink" Target="http://www.mockdraftable.com/player/6392/" TargetMode="External"/><Relationship Id="rId293" Type="http://schemas.openxmlformats.org/officeDocument/2006/relationships/hyperlink" Target="http://www.mockdraftable.com/player/6022/" TargetMode="External"/><Relationship Id="rId302" Type="http://schemas.openxmlformats.org/officeDocument/2006/relationships/hyperlink" Target="http://www.mockdraftable.com/player/6112/" TargetMode="External"/><Relationship Id="rId307" Type="http://schemas.openxmlformats.org/officeDocument/2006/relationships/hyperlink" Target="http://www.mockdraftable.com/player/6162/" TargetMode="External"/><Relationship Id="rId20" Type="http://schemas.openxmlformats.org/officeDocument/2006/relationships/hyperlink" Target="http://www.mockdraftable.com/player/7802/" TargetMode="External"/><Relationship Id="rId41" Type="http://schemas.openxmlformats.org/officeDocument/2006/relationships/hyperlink" Target="http://www.mockdraftable.com/player/7032/" TargetMode="External"/><Relationship Id="rId62" Type="http://schemas.openxmlformats.org/officeDocument/2006/relationships/hyperlink" Target="http://www.mockdraftable.com/player/7422/" TargetMode="External"/><Relationship Id="rId83" Type="http://schemas.openxmlformats.org/officeDocument/2006/relationships/hyperlink" Target="http://www.mockdraftable.com/player/7242/" TargetMode="External"/><Relationship Id="rId88" Type="http://schemas.openxmlformats.org/officeDocument/2006/relationships/hyperlink" Target="http://www.mockdraftable.com/player/7392/" TargetMode="External"/><Relationship Id="rId111" Type="http://schemas.openxmlformats.org/officeDocument/2006/relationships/hyperlink" Target="http://www.mockdraftable.com/player/8142/" TargetMode="External"/><Relationship Id="rId132" Type="http://schemas.openxmlformats.org/officeDocument/2006/relationships/hyperlink" Target="http://www.mockdraftable.com/player/5092/" TargetMode="External"/><Relationship Id="rId153" Type="http://schemas.openxmlformats.org/officeDocument/2006/relationships/hyperlink" Target="http://www.mockdraftable.com/player/5482/" TargetMode="External"/><Relationship Id="rId174" Type="http://schemas.openxmlformats.org/officeDocument/2006/relationships/hyperlink" Target="http://www.mockdraftable.com/player/6852/" TargetMode="External"/><Relationship Id="rId179" Type="http://schemas.openxmlformats.org/officeDocument/2006/relationships/hyperlink" Target="http://www.mockdraftable.com/player/6952/" TargetMode="External"/><Relationship Id="rId195" Type="http://schemas.openxmlformats.org/officeDocument/2006/relationships/hyperlink" Target="http://www.mockdraftable.com/player/5352/" TargetMode="External"/><Relationship Id="rId209" Type="http://schemas.openxmlformats.org/officeDocument/2006/relationships/hyperlink" Target="http://www.mockdraftable.com/player/6462/" TargetMode="External"/><Relationship Id="rId190" Type="http://schemas.openxmlformats.org/officeDocument/2006/relationships/hyperlink" Target="http://www.mockdraftable.com/player/5262/" TargetMode="External"/><Relationship Id="rId204" Type="http://schemas.openxmlformats.org/officeDocument/2006/relationships/hyperlink" Target="http://www.mockdraftable.com/player/5522/" TargetMode="External"/><Relationship Id="rId220" Type="http://schemas.openxmlformats.org/officeDocument/2006/relationships/hyperlink" Target="http://www.mockdraftable.com/player/6572/" TargetMode="External"/><Relationship Id="rId225" Type="http://schemas.openxmlformats.org/officeDocument/2006/relationships/hyperlink" Target="http://www.mockdraftable.com/player/5572/" TargetMode="External"/><Relationship Id="rId241" Type="http://schemas.openxmlformats.org/officeDocument/2006/relationships/hyperlink" Target="http://www.mockdraftable.com/player/5762/" TargetMode="External"/><Relationship Id="rId246" Type="http://schemas.openxmlformats.org/officeDocument/2006/relationships/hyperlink" Target="http://www.mockdraftable.com/player/5832/" TargetMode="External"/><Relationship Id="rId267" Type="http://schemas.openxmlformats.org/officeDocument/2006/relationships/hyperlink" Target="http://www.mockdraftable.com/player/6342/" TargetMode="External"/><Relationship Id="rId288" Type="http://schemas.openxmlformats.org/officeDocument/2006/relationships/hyperlink" Target="http://www.mockdraftable.com/player/5972/" TargetMode="External"/><Relationship Id="rId15" Type="http://schemas.openxmlformats.org/officeDocument/2006/relationships/hyperlink" Target="http://www.mockdraftable.com/player/7762/" TargetMode="External"/><Relationship Id="rId36" Type="http://schemas.openxmlformats.org/officeDocument/2006/relationships/hyperlink" Target="http://www.mockdraftable.com/player/7972/" TargetMode="External"/><Relationship Id="rId57" Type="http://schemas.openxmlformats.org/officeDocument/2006/relationships/hyperlink" Target="http://www.mockdraftable.com/player/7362/" TargetMode="External"/><Relationship Id="rId106" Type="http://schemas.openxmlformats.org/officeDocument/2006/relationships/hyperlink" Target="http://www.mockdraftable.com/player/7992/" TargetMode="External"/><Relationship Id="rId127" Type="http://schemas.openxmlformats.org/officeDocument/2006/relationships/hyperlink" Target="http://www.mockdraftable.com/player/6962/" TargetMode="External"/><Relationship Id="rId262" Type="http://schemas.openxmlformats.org/officeDocument/2006/relationships/hyperlink" Target="http://www.mockdraftable.com/player/6292/" TargetMode="External"/><Relationship Id="rId283" Type="http://schemas.openxmlformats.org/officeDocument/2006/relationships/hyperlink" Target="http://www.mockdraftable.com/player/5922/" TargetMode="External"/><Relationship Id="rId313" Type="http://schemas.openxmlformats.org/officeDocument/2006/relationships/hyperlink" Target="http://www.mockdraftable.com/player/6222/" TargetMode="External"/><Relationship Id="rId318" Type="http://schemas.openxmlformats.org/officeDocument/2006/relationships/hyperlink" Target="http://www.mockdraftable.com/player/6272/" TargetMode="External"/><Relationship Id="rId10" Type="http://schemas.openxmlformats.org/officeDocument/2006/relationships/hyperlink" Target="http://www.mockdraftable.com/player/7712/" TargetMode="External"/><Relationship Id="rId31" Type="http://schemas.openxmlformats.org/officeDocument/2006/relationships/hyperlink" Target="http://www.mockdraftable.com/player/7922/" TargetMode="External"/><Relationship Id="rId52" Type="http://schemas.openxmlformats.org/officeDocument/2006/relationships/hyperlink" Target="http://www.mockdraftable.com/player/7272/" TargetMode="External"/><Relationship Id="rId73" Type="http://schemas.openxmlformats.org/officeDocument/2006/relationships/hyperlink" Target="http://www.mockdraftable.com/player/7092/" TargetMode="External"/><Relationship Id="rId78" Type="http://schemas.openxmlformats.org/officeDocument/2006/relationships/hyperlink" Target="http://www.mockdraftable.com/player/7182/" TargetMode="External"/><Relationship Id="rId94" Type="http://schemas.openxmlformats.org/officeDocument/2006/relationships/hyperlink" Target="http://www.mockdraftable.com/player/7512/" TargetMode="External"/><Relationship Id="rId99" Type="http://schemas.openxmlformats.org/officeDocument/2006/relationships/hyperlink" Target="http://www.mockdraftable.com/player/7602/" TargetMode="External"/><Relationship Id="rId101" Type="http://schemas.openxmlformats.org/officeDocument/2006/relationships/hyperlink" Target="http://www.mockdraftable.com/player/5662/" TargetMode="External"/><Relationship Id="rId122" Type="http://schemas.openxmlformats.org/officeDocument/2006/relationships/hyperlink" Target="http://www.mockdraftable.com/player/6862/" TargetMode="External"/><Relationship Id="rId143" Type="http://schemas.openxmlformats.org/officeDocument/2006/relationships/hyperlink" Target="http://www.mockdraftable.com/player/5212/" TargetMode="External"/><Relationship Id="rId148" Type="http://schemas.openxmlformats.org/officeDocument/2006/relationships/hyperlink" Target="http://www.mockdraftable.com/player/5332/" TargetMode="External"/><Relationship Id="rId164" Type="http://schemas.openxmlformats.org/officeDocument/2006/relationships/hyperlink" Target="http://www.mockdraftable.com/player/6702/" TargetMode="External"/><Relationship Id="rId169" Type="http://schemas.openxmlformats.org/officeDocument/2006/relationships/hyperlink" Target="http://www.mockdraftable.com/player/6772/" TargetMode="External"/><Relationship Id="rId185" Type="http://schemas.openxmlformats.org/officeDocument/2006/relationships/hyperlink" Target="http://www.mockdraftable.com/player/5132/" TargetMode="External"/><Relationship Id="rId4" Type="http://schemas.openxmlformats.org/officeDocument/2006/relationships/hyperlink" Target="http://www.mockdraftable.com/player/7652/" TargetMode="External"/><Relationship Id="rId9" Type="http://schemas.openxmlformats.org/officeDocument/2006/relationships/hyperlink" Target="http://www.mockdraftable.com/player/7702/" TargetMode="External"/><Relationship Id="rId180" Type="http://schemas.openxmlformats.org/officeDocument/2006/relationships/hyperlink" Target="http://www.mockdraftable.com/player/6972/" TargetMode="External"/><Relationship Id="rId210" Type="http://schemas.openxmlformats.org/officeDocument/2006/relationships/hyperlink" Target="http://www.mockdraftable.com/player/6472/" TargetMode="External"/><Relationship Id="rId215" Type="http://schemas.openxmlformats.org/officeDocument/2006/relationships/hyperlink" Target="http://www.mockdraftable.com/player/6522/" TargetMode="External"/><Relationship Id="rId236" Type="http://schemas.openxmlformats.org/officeDocument/2006/relationships/hyperlink" Target="http://www.mockdraftable.com/player/5712/" TargetMode="External"/><Relationship Id="rId257" Type="http://schemas.openxmlformats.org/officeDocument/2006/relationships/hyperlink" Target="http://www.mockdraftable.com/player/8132/" TargetMode="External"/><Relationship Id="rId278" Type="http://schemas.openxmlformats.org/officeDocument/2006/relationships/hyperlink" Target="http://www.mockdraftable.com/player/5872/" TargetMode="External"/><Relationship Id="rId26" Type="http://schemas.openxmlformats.org/officeDocument/2006/relationships/hyperlink" Target="http://www.mockdraftable.com/player/7872/" TargetMode="External"/><Relationship Id="rId231" Type="http://schemas.openxmlformats.org/officeDocument/2006/relationships/hyperlink" Target="http://www.mockdraftable.com/player/5632/" TargetMode="External"/><Relationship Id="rId252" Type="http://schemas.openxmlformats.org/officeDocument/2006/relationships/hyperlink" Target="http://www.mockdraftable.com/player/8042/" TargetMode="External"/><Relationship Id="rId273" Type="http://schemas.openxmlformats.org/officeDocument/2006/relationships/hyperlink" Target="http://www.mockdraftable.com/player/6402/" TargetMode="External"/><Relationship Id="rId294" Type="http://schemas.openxmlformats.org/officeDocument/2006/relationships/hyperlink" Target="http://www.mockdraftable.com/player/6032/" TargetMode="External"/><Relationship Id="rId308" Type="http://schemas.openxmlformats.org/officeDocument/2006/relationships/hyperlink" Target="http://www.mockdraftable.com/player/6172/" TargetMode="External"/><Relationship Id="rId47" Type="http://schemas.openxmlformats.org/officeDocument/2006/relationships/hyperlink" Target="http://www.mockdraftable.com/player/7142/" TargetMode="External"/><Relationship Id="rId68" Type="http://schemas.openxmlformats.org/officeDocument/2006/relationships/hyperlink" Target="http://www.mockdraftable.com/player/7552/" TargetMode="External"/><Relationship Id="rId89" Type="http://schemas.openxmlformats.org/officeDocument/2006/relationships/hyperlink" Target="http://www.mockdraftable.com/player/7462/" TargetMode="External"/><Relationship Id="rId112" Type="http://schemas.openxmlformats.org/officeDocument/2006/relationships/hyperlink" Target="http://www.mockdraftable.com/player/8162/" TargetMode="External"/><Relationship Id="rId133" Type="http://schemas.openxmlformats.org/officeDocument/2006/relationships/hyperlink" Target="http://www.mockdraftable.com/player/5202/" TargetMode="External"/><Relationship Id="rId154" Type="http://schemas.openxmlformats.org/officeDocument/2006/relationships/hyperlink" Target="http://www.mockdraftable.com/player/5512/" TargetMode="External"/><Relationship Id="rId175" Type="http://schemas.openxmlformats.org/officeDocument/2006/relationships/hyperlink" Target="http://www.mockdraftable.com/player/6882/" TargetMode="External"/><Relationship Id="rId196" Type="http://schemas.openxmlformats.org/officeDocument/2006/relationships/hyperlink" Target="http://www.mockdraftable.com/player/5382/" TargetMode="External"/><Relationship Id="rId200" Type="http://schemas.openxmlformats.org/officeDocument/2006/relationships/hyperlink" Target="http://www.mockdraftable.com/player/5442/" TargetMode="External"/><Relationship Id="rId16" Type="http://schemas.openxmlformats.org/officeDocument/2006/relationships/hyperlink" Target="http://www.mockdraftable.com/player/7772/" TargetMode="External"/><Relationship Id="rId221" Type="http://schemas.openxmlformats.org/officeDocument/2006/relationships/hyperlink" Target="http://www.mockdraftable.com/player/6582/" TargetMode="External"/><Relationship Id="rId242" Type="http://schemas.openxmlformats.org/officeDocument/2006/relationships/hyperlink" Target="http://www.mockdraftable.com/player/5772/" TargetMode="External"/><Relationship Id="rId263" Type="http://schemas.openxmlformats.org/officeDocument/2006/relationships/hyperlink" Target="http://www.mockdraftable.com/player/6302/" TargetMode="External"/><Relationship Id="rId284" Type="http://schemas.openxmlformats.org/officeDocument/2006/relationships/hyperlink" Target="http://www.mockdraftable.com/player/5932/" TargetMode="External"/><Relationship Id="rId319" Type="http://schemas.openxmlformats.org/officeDocument/2006/relationships/printerSettings" Target="../printerSettings/printerSettings3.bin"/><Relationship Id="rId37" Type="http://schemas.openxmlformats.org/officeDocument/2006/relationships/hyperlink" Target="http://www.mockdraftable.com/player/7982/" TargetMode="External"/><Relationship Id="rId58" Type="http://schemas.openxmlformats.org/officeDocument/2006/relationships/hyperlink" Target="http://www.mockdraftable.com/player/7372/" TargetMode="External"/><Relationship Id="rId79" Type="http://schemas.openxmlformats.org/officeDocument/2006/relationships/hyperlink" Target="http://www.mockdraftable.com/player/7192/" TargetMode="External"/><Relationship Id="rId102" Type="http://schemas.openxmlformats.org/officeDocument/2006/relationships/hyperlink" Target="http://www.mockdraftable.com/player/5682/" TargetMode="External"/><Relationship Id="rId123" Type="http://schemas.openxmlformats.org/officeDocument/2006/relationships/hyperlink" Target="http://www.mockdraftable.com/player/6872/" TargetMode="External"/><Relationship Id="rId144" Type="http://schemas.openxmlformats.org/officeDocument/2006/relationships/hyperlink" Target="http://www.mockdraftable.com/player/5242/" TargetMode="External"/><Relationship Id="rId90" Type="http://schemas.openxmlformats.org/officeDocument/2006/relationships/hyperlink" Target="http://www.mockdraftable.com/player/7472/" TargetMode="External"/><Relationship Id="rId165" Type="http://schemas.openxmlformats.org/officeDocument/2006/relationships/hyperlink" Target="http://www.mockdraftable.com/player/6722/" TargetMode="External"/><Relationship Id="rId186" Type="http://schemas.openxmlformats.org/officeDocument/2006/relationships/hyperlink" Target="http://www.mockdraftable.com/player/5142/" TargetMode="External"/><Relationship Id="rId211" Type="http://schemas.openxmlformats.org/officeDocument/2006/relationships/hyperlink" Target="http://www.mockdraftable.com/player/6482/" TargetMode="External"/><Relationship Id="rId232" Type="http://schemas.openxmlformats.org/officeDocument/2006/relationships/hyperlink" Target="http://www.mockdraftable.com/player/5642/" TargetMode="External"/><Relationship Id="rId253" Type="http://schemas.openxmlformats.org/officeDocument/2006/relationships/hyperlink" Target="http://www.mockdraftable.com/player/8052/" TargetMode="External"/><Relationship Id="rId274" Type="http://schemas.openxmlformats.org/officeDocument/2006/relationships/hyperlink" Target="http://www.mockdraftable.com/player/6412/" TargetMode="External"/><Relationship Id="rId295" Type="http://schemas.openxmlformats.org/officeDocument/2006/relationships/hyperlink" Target="http://www.mockdraftable.com/player/6042/" TargetMode="External"/><Relationship Id="rId309" Type="http://schemas.openxmlformats.org/officeDocument/2006/relationships/hyperlink" Target="http://www.mockdraftable.com/player/6182/" TargetMode="External"/><Relationship Id="rId27" Type="http://schemas.openxmlformats.org/officeDocument/2006/relationships/hyperlink" Target="http://www.mockdraftable.com/player/7882/" TargetMode="External"/><Relationship Id="rId48" Type="http://schemas.openxmlformats.org/officeDocument/2006/relationships/hyperlink" Target="http://www.mockdraftable.com/player/7152/" TargetMode="External"/><Relationship Id="rId69" Type="http://schemas.openxmlformats.org/officeDocument/2006/relationships/hyperlink" Target="http://www.mockdraftable.com/player/7572/" TargetMode="External"/><Relationship Id="rId113" Type="http://schemas.openxmlformats.org/officeDocument/2006/relationships/hyperlink" Target="http://www.mockdraftable.com/player/8182/" TargetMode="External"/><Relationship Id="rId134" Type="http://schemas.openxmlformats.org/officeDocument/2006/relationships/hyperlink" Target="http://www.mockdraftable.com/player/5282/" TargetMode="External"/><Relationship Id="rId80" Type="http://schemas.openxmlformats.org/officeDocument/2006/relationships/hyperlink" Target="http://www.mockdraftable.com/player/7202/" TargetMode="External"/><Relationship Id="rId155" Type="http://schemas.openxmlformats.org/officeDocument/2006/relationships/hyperlink" Target="http://www.mockdraftable.com/player/5532/" TargetMode="External"/><Relationship Id="rId176" Type="http://schemas.openxmlformats.org/officeDocument/2006/relationships/hyperlink" Target="http://www.mockdraftable.com/player/6892/" TargetMode="External"/><Relationship Id="rId197" Type="http://schemas.openxmlformats.org/officeDocument/2006/relationships/hyperlink" Target="http://www.mockdraftable.com/player/5402/" TargetMode="External"/><Relationship Id="rId201" Type="http://schemas.openxmlformats.org/officeDocument/2006/relationships/hyperlink" Target="http://www.mockdraftable.com/player/5452/" TargetMode="External"/><Relationship Id="rId222" Type="http://schemas.openxmlformats.org/officeDocument/2006/relationships/hyperlink" Target="http://www.mockdraftable.com/player/6592/" TargetMode="External"/><Relationship Id="rId243" Type="http://schemas.openxmlformats.org/officeDocument/2006/relationships/hyperlink" Target="http://www.mockdraftable.com/player/5782/" TargetMode="External"/><Relationship Id="rId264" Type="http://schemas.openxmlformats.org/officeDocument/2006/relationships/hyperlink" Target="http://www.mockdraftable.com/player/6312/" TargetMode="External"/><Relationship Id="rId285" Type="http://schemas.openxmlformats.org/officeDocument/2006/relationships/hyperlink" Target="http://www.mockdraftable.com/player/5942/" TargetMode="External"/><Relationship Id="rId17" Type="http://schemas.openxmlformats.org/officeDocument/2006/relationships/hyperlink" Target="http://www.mockdraftable.com/player/7782/" TargetMode="External"/><Relationship Id="rId38" Type="http://schemas.openxmlformats.org/officeDocument/2006/relationships/hyperlink" Target="http://www.mockdraftable.com/player/6992/" TargetMode="External"/><Relationship Id="rId59" Type="http://schemas.openxmlformats.org/officeDocument/2006/relationships/hyperlink" Target="http://www.mockdraftable.com/player/7382/" TargetMode="External"/><Relationship Id="rId103" Type="http://schemas.openxmlformats.org/officeDocument/2006/relationships/hyperlink" Target="http://www.mockdraftable.com/player/5702/" TargetMode="External"/><Relationship Id="rId124" Type="http://schemas.openxmlformats.org/officeDocument/2006/relationships/hyperlink" Target="http://www.mockdraftable.com/player/6902/" TargetMode="External"/><Relationship Id="rId310" Type="http://schemas.openxmlformats.org/officeDocument/2006/relationships/hyperlink" Target="http://www.mockdraftable.com/player/6192/" TargetMode="External"/><Relationship Id="rId70" Type="http://schemas.openxmlformats.org/officeDocument/2006/relationships/hyperlink" Target="http://www.mockdraftable.com/player/7022/" TargetMode="External"/><Relationship Id="rId91" Type="http://schemas.openxmlformats.org/officeDocument/2006/relationships/hyperlink" Target="http://www.mockdraftable.com/player/7482/" TargetMode="External"/><Relationship Id="rId145" Type="http://schemas.openxmlformats.org/officeDocument/2006/relationships/hyperlink" Target="http://www.mockdraftable.com/player/5252/" TargetMode="External"/><Relationship Id="rId166" Type="http://schemas.openxmlformats.org/officeDocument/2006/relationships/hyperlink" Target="http://www.mockdraftable.com/player/6732/" TargetMode="External"/><Relationship Id="rId187" Type="http://schemas.openxmlformats.org/officeDocument/2006/relationships/hyperlink" Target="http://www.mockdraftable.com/player/5162/" TargetMode="External"/><Relationship Id="rId1" Type="http://schemas.openxmlformats.org/officeDocument/2006/relationships/hyperlink" Target="http://www.mockdraftable.com/player/7622/" TargetMode="External"/><Relationship Id="rId212" Type="http://schemas.openxmlformats.org/officeDocument/2006/relationships/hyperlink" Target="http://www.mockdraftable.com/player/6492/" TargetMode="External"/><Relationship Id="rId233" Type="http://schemas.openxmlformats.org/officeDocument/2006/relationships/hyperlink" Target="http://www.mockdraftable.com/player/5652/" TargetMode="External"/><Relationship Id="rId254" Type="http://schemas.openxmlformats.org/officeDocument/2006/relationships/hyperlink" Target="http://www.mockdraftable.com/player/8082/" TargetMode="External"/><Relationship Id="rId28" Type="http://schemas.openxmlformats.org/officeDocument/2006/relationships/hyperlink" Target="http://www.mockdraftable.com/player/7892/" TargetMode="External"/><Relationship Id="rId49" Type="http://schemas.openxmlformats.org/officeDocument/2006/relationships/hyperlink" Target="http://www.mockdraftable.com/player/7212/" TargetMode="External"/><Relationship Id="rId114" Type="http://schemas.openxmlformats.org/officeDocument/2006/relationships/hyperlink" Target="http://www.mockdraftable.com/player/8192/" TargetMode="External"/><Relationship Id="rId275" Type="http://schemas.openxmlformats.org/officeDocument/2006/relationships/hyperlink" Target="http://www.mockdraftable.com/player/6422/" TargetMode="External"/><Relationship Id="rId296" Type="http://schemas.openxmlformats.org/officeDocument/2006/relationships/hyperlink" Target="http://www.mockdraftable.com/player/6052/" TargetMode="External"/><Relationship Id="rId300" Type="http://schemas.openxmlformats.org/officeDocument/2006/relationships/hyperlink" Target="http://www.mockdraftable.com/player/6092/" TargetMode="External"/><Relationship Id="rId60" Type="http://schemas.openxmlformats.org/officeDocument/2006/relationships/hyperlink" Target="http://www.mockdraftable.com/player/7402/" TargetMode="External"/><Relationship Id="rId81" Type="http://schemas.openxmlformats.org/officeDocument/2006/relationships/hyperlink" Target="http://www.mockdraftable.com/player/7222/" TargetMode="External"/><Relationship Id="rId135" Type="http://schemas.openxmlformats.org/officeDocument/2006/relationships/hyperlink" Target="http://www.mockdraftable.com/player/5412/" TargetMode="External"/><Relationship Id="rId156" Type="http://schemas.openxmlformats.org/officeDocument/2006/relationships/hyperlink" Target="http://www.mockdraftable.com/player/5542/" TargetMode="External"/><Relationship Id="rId177" Type="http://schemas.openxmlformats.org/officeDocument/2006/relationships/hyperlink" Target="http://www.mockdraftable.com/player/6922/" TargetMode="External"/><Relationship Id="rId198" Type="http://schemas.openxmlformats.org/officeDocument/2006/relationships/hyperlink" Target="http://www.mockdraftable.com/player/5422/" TargetMode="External"/><Relationship Id="rId202" Type="http://schemas.openxmlformats.org/officeDocument/2006/relationships/hyperlink" Target="http://www.mockdraftable.com/player/5472/" TargetMode="External"/><Relationship Id="rId223" Type="http://schemas.openxmlformats.org/officeDocument/2006/relationships/hyperlink" Target="http://www.mockdraftable.com/player/6602/" TargetMode="External"/><Relationship Id="rId244" Type="http://schemas.openxmlformats.org/officeDocument/2006/relationships/hyperlink" Target="http://www.mockdraftable.com/player/5792/" TargetMode="External"/><Relationship Id="rId18" Type="http://schemas.openxmlformats.org/officeDocument/2006/relationships/hyperlink" Target="http://www.mockdraftable.com/player/7792/" TargetMode="External"/><Relationship Id="rId39" Type="http://schemas.openxmlformats.org/officeDocument/2006/relationships/hyperlink" Target="http://www.mockdraftable.com/player/7002/" TargetMode="External"/><Relationship Id="rId265" Type="http://schemas.openxmlformats.org/officeDocument/2006/relationships/hyperlink" Target="http://www.mockdraftable.com/player/6322/" TargetMode="External"/><Relationship Id="rId286" Type="http://schemas.openxmlformats.org/officeDocument/2006/relationships/hyperlink" Target="http://www.mockdraftable.com/player/5952/" TargetMode="External"/><Relationship Id="rId50" Type="http://schemas.openxmlformats.org/officeDocument/2006/relationships/hyperlink" Target="http://www.mockdraftable.com/player/7252/" TargetMode="External"/><Relationship Id="rId104" Type="http://schemas.openxmlformats.org/officeDocument/2006/relationships/hyperlink" Target="http://www.mockdraftable.com/player/5802/" TargetMode="External"/><Relationship Id="rId125" Type="http://schemas.openxmlformats.org/officeDocument/2006/relationships/hyperlink" Target="http://www.mockdraftable.com/player/6912/" TargetMode="External"/><Relationship Id="rId146" Type="http://schemas.openxmlformats.org/officeDocument/2006/relationships/hyperlink" Target="http://www.mockdraftable.com/player/5272/" TargetMode="External"/><Relationship Id="rId167" Type="http://schemas.openxmlformats.org/officeDocument/2006/relationships/hyperlink" Target="http://www.mockdraftable.com/player/6742/" TargetMode="External"/><Relationship Id="rId188" Type="http://schemas.openxmlformats.org/officeDocument/2006/relationships/hyperlink" Target="http://www.mockdraftable.com/player/5222/" TargetMode="External"/><Relationship Id="rId311" Type="http://schemas.openxmlformats.org/officeDocument/2006/relationships/hyperlink" Target="http://www.mockdraftable.com/player/6202/" TargetMode="External"/><Relationship Id="rId71" Type="http://schemas.openxmlformats.org/officeDocument/2006/relationships/hyperlink" Target="http://www.mockdraftable.com/player/7062/" TargetMode="External"/><Relationship Id="rId92" Type="http://schemas.openxmlformats.org/officeDocument/2006/relationships/hyperlink" Target="http://www.mockdraftable.com/player/7492/" TargetMode="External"/><Relationship Id="rId213" Type="http://schemas.openxmlformats.org/officeDocument/2006/relationships/hyperlink" Target="http://www.mockdraftable.com/player/6502/" TargetMode="External"/><Relationship Id="rId234" Type="http://schemas.openxmlformats.org/officeDocument/2006/relationships/hyperlink" Target="http://www.mockdraftable.com/player/5672/" TargetMode="External"/><Relationship Id="rId2" Type="http://schemas.openxmlformats.org/officeDocument/2006/relationships/hyperlink" Target="http://www.mockdraftable.com/player/7632/" TargetMode="External"/><Relationship Id="rId29" Type="http://schemas.openxmlformats.org/officeDocument/2006/relationships/hyperlink" Target="http://www.mockdraftable.com/player/7902/" TargetMode="External"/><Relationship Id="rId255" Type="http://schemas.openxmlformats.org/officeDocument/2006/relationships/hyperlink" Target="http://www.mockdraftable.com/player/8092/" TargetMode="External"/><Relationship Id="rId276" Type="http://schemas.openxmlformats.org/officeDocument/2006/relationships/hyperlink" Target="http://www.mockdraftable.com/player/5852/" TargetMode="External"/><Relationship Id="rId297" Type="http://schemas.openxmlformats.org/officeDocument/2006/relationships/hyperlink" Target="http://www.mockdraftable.com/player/6062/" TargetMode="External"/><Relationship Id="rId40" Type="http://schemas.openxmlformats.org/officeDocument/2006/relationships/hyperlink" Target="http://www.mockdraftable.com/player/7012/" TargetMode="External"/><Relationship Id="rId115" Type="http://schemas.openxmlformats.org/officeDocument/2006/relationships/hyperlink" Target="http://www.mockdraftable.com/player/6612/" TargetMode="External"/><Relationship Id="rId136" Type="http://schemas.openxmlformats.org/officeDocument/2006/relationships/hyperlink" Target="http://www.mockdraftable.com/player/5492/" TargetMode="External"/><Relationship Id="rId157" Type="http://schemas.openxmlformats.org/officeDocument/2006/relationships/hyperlink" Target="http://www.mockdraftable.com/player/6622/" TargetMode="External"/><Relationship Id="rId178" Type="http://schemas.openxmlformats.org/officeDocument/2006/relationships/hyperlink" Target="http://www.mockdraftable.com/player/6942/" TargetMode="External"/><Relationship Id="rId301" Type="http://schemas.openxmlformats.org/officeDocument/2006/relationships/hyperlink" Target="http://www.mockdraftable.com/player/6102/" TargetMode="External"/><Relationship Id="rId61" Type="http://schemas.openxmlformats.org/officeDocument/2006/relationships/hyperlink" Target="http://www.mockdraftable.com/player/7412/" TargetMode="External"/><Relationship Id="rId82" Type="http://schemas.openxmlformats.org/officeDocument/2006/relationships/hyperlink" Target="http://www.mockdraftable.com/player/7232/" TargetMode="External"/><Relationship Id="rId199" Type="http://schemas.openxmlformats.org/officeDocument/2006/relationships/hyperlink" Target="http://www.mockdraftable.com/player/5432/" TargetMode="External"/><Relationship Id="rId203" Type="http://schemas.openxmlformats.org/officeDocument/2006/relationships/hyperlink" Target="http://www.mockdraftable.com/player/5502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5FBF-22C7-4B3C-8EC6-92291A6E7D93}">
  <dimension ref="A1:M310"/>
  <sheetViews>
    <sheetView tabSelected="1" workbookViewId="0">
      <selection activeCell="P10" sqref="P10"/>
    </sheetView>
  </sheetViews>
  <sheetFormatPr defaultRowHeight="15" x14ac:dyDescent="0.25"/>
  <cols>
    <col min="2" max="2" width="21.7109375" style="15" bestFit="1" customWidth="1"/>
    <col min="6" max="6" width="12" bestFit="1" customWidth="1"/>
  </cols>
  <sheetData>
    <row r="1" spans="1:13" s="15" customFormat="1" x14ac:dyDescent="0.25">
      <c r="A1" s="15" t="s">
        <v>945</v>
      </c>
      <c r="B1" s="15" t="s">
        <v>11</v>
      </c>
      <c r="C1" s="15" t="s">
        <v>0</v>
      </c>
      <c r="D1" s="15" t="s">
        <v>946</v>
      </c>
      <c r="E1" s="15" t="s">
        <v>12</v>
      </c>
      <c r="F1" s="15" t="s">
        <v>947</v>
      </c>
      <c r="G1" s="15" t="s">
        <v>14</v>
      </c>
      <c r="H1" s="15" t="s">
        <v>948</v>
      </c>
      <c r="I1" s="15" t="s">
        <v>949</v>
      </c>
      <c r="J1" s="15" t="s">
        <v>4</v>
      </c>
      <c r="K1" s="15" t="s">
        <v>5</v>
      </c>
      <c r="L1" s="15" t="s">
        <v>944</v>
      </c>
      <c r="M1" s="15" t="s">
        <v>467</v>
      </c>
    </row>
    <row r="2" spans="1:13" x14ac:dyDescent="0.25">
      <c r="A2">
        <v>2016</v>
      </c>
      <c r="B2" s="15" t="s">
        <v>160</v>
      </c>
      <c r="C2" t="s">
        <v>224</v>
      </c>
      <c r="E2" t="s">
        <v>109</v>
      </c>
      <c r="F2">
        <v>313</v>
      </c>
      <c r="I2">
        <v>26</v>
      </c>
    </row>
    <row r="3" spans="1:13" x14ac:dyDescent="0.25">
      <c r="A3">
        <v>2016</v>
      </c>
      <c r="B3" s="15" t="s">
        <v>135</v>
      </c>
      <c r="C3" t="s">
        <v>150</v>
      </c>
      <c r="E3" t="s">
        <v>101</v>
      </c>
      <c r="F3">
        <v>255</v>
      </c>
      <c r="I3">
        <v>15</v>
      </c>
    </row>
    <row r="4" spans="1:13" x14ac:dyDescent="0.25">
      <c r="A4">
        <v>2016</v>
      </c>
      <c r="B4" s="15" t="s">
        <v>406</v>
      </c>
      <c r="C4" t="s">
        <v>436</v>
      </c>
      <c r="E4" t="s">
        <v>56</v>
      </c>
      <c r="F4">
        <v>198</v>
      </c>
      <c r="G4">
        <v>1.6</v>
      </c>
      <c r="H4">
        <v>4.72</v>
      </c>
      <c r="I4">
        <v>15</v>
      </c>
      <c r="J4" t="s">
        <v>54</v>
      </c>
      <c r="K4" t="s">
        <v>48</v>
      </c>
      <c r="L4">
        <v>4.1500000000000004</v>
      </c>
      <c r="M4">
        <v>7.18</v>
      </c>
    </row>
    <row r="5" spans="1:13" x14ac:dyDescent="0.25">
      <c r="A5">
        <v>2016</v>
      </c>
      <c r="B5" s="15" t="s">
        <v>346</v>
      </c>
      <c r="C5" t="s">
        <v>378</v>
      </c>
      <c r="E5" t="s">
        <v>17</v>
      </c>
      <c r="F5">
        <v>225</v>
      </c>
      <c r="G5">
        <v>1.77</v>
      </c>
      <c r="H5">
        <v>4.95</v>
      </c>
      <c r="I5">
        <v>16</v>
      </c>
      <c r="J5" t="s">
        <v>81</v>
      </c>
      <c r="K5" t="s">
        <v>168</v>
      </c>
      <c r="L5">
        <v>4.37</v>
      </c>
      <c r="M5">
        <v>7.38</v>
      </c>
    </row>
    <row r="6" spans="1:13" x14ac:dyDescent="0.25">
      <c r="A6">
        <v>2016</v>
      </c>
      <c r="B6" s="15" t="s">
        <v>217</v>
      </c>
      <c r="C6" t="s">
        <v>224</v>
      </c>
      <c r="E6" t="s">
        <v>101</v>
      </c>
      <c r="F6">
        <v>338</v>
      </c>
      <c r="G6">
        <v>1.97</v>
      </c>
      <c r="H6">
        <v>5.74</v>
      </c>
      <c r="I6">
        <v>26</v>
      </c>
    </row>
    <row r="7" spans="1:13" x14ac:dyDescent="0.25">
      <c r="A7">
        <v>2016</v>
      </c>
      <c r="B7" s="15" t="s">
        <v>379</v>
      </c>
      <c r="C7" t="s">
        <v>436</v>
      </c>
      <c r="E7" t="s">
        <v>17</v>
      </c>
      <c r="F7">
        <v>218</v>
      </c>
      <c r="G7">
        <v>1.5</v>
      </c>
      <c r="H7">
        <v>4.5599999999999996</v>
      </c>
      <c r="J7" t="s">
        <v>21</v>
      </c>
      <c r="K7" t="s">
        <v>240</v>
      </c>
      <c r="L7">
        <v>4.03</v>
      </c>
      <c r="M7">
        <v>7.09</v>
      </c>
    </row>
    <row r="8" spans="1:13" x14ac:dyDescent="0.25">
      <c r="A8">
        <v>2016</v>
      </c>
      <c r="B8" s="15" t="s">
        <v>151</v>
      </c>
      <c r="C8" t="s">
        <v>224</v>
      </c>
      <c r="E8" t="s">
        <v>101</v>
      </c>
      <c r="F8">
        <v>303</v>
      </c>
      <c r="G8">
        <v>1.94</v>
      </c>
      <c r="H8">
        <v>5.57</v>
      </c>
      <c r="I8">
        <v>22</v>
      </c>
      <c r="J8" t="s">
        <v>152</v>
      </c>
      <c r="K8" t="s">
        <v>153</v>
      </c>
      <c r="L8">
        <v>4.6500000000000004</v>
      </c>
      <c r="M8">
        <v>7.9</v>
      </c>
    </row>
    <row r="9" spans="1:13" x14ac:dyDescent="0.25">
      <c r="A9">
        <v>2016</v>
      </c>
      <c r="B9" s="15" t="s">
        <v>352</v>
      </c>
      <c r="C9" t="s">
        <v>378</v>
      </c>
      <c r="E9" t="s">
        <v>113</v>
      </c>
      <c r="F9">
        <v>238</v>
      </c>
      <c r="G9">
        <v>1.67</v>
      </c>
      <c r="H9">
        <v>4.7300000000000004</v>
      </c>
      <c r="I9">
        <v>18</v>
      </c>
      <c r="J9" t="s">
        <v>30</v>
      </c>
      <c r="K9" t="s">
        <v>25</v>
      </c>
      <c r="L9">
        <v>4.1500000000000004</v>
      </c>
      <c r="M9">
        <v>6.38</v>
      </c>
    </row>
    <row r="10" spans="1:13" x14ac:dyDescent="0.25">
      <c r="A10">
        <v>2016</v>
      </c>
      <c r="B10" s="15" t="s">
        <v>382</v>
      </c>
      <c r="C10" t="s">
        <v>436</v>
      </c>
      <c r="E10" t="s">
        <v>17</v>
      </c>
      <c r="F10">
        <v>196</v>
      </c>
      <c r="G10">
        <v>1.6</v>
      </c>
      <c r="H10">
        <v>4.51</v>
      </c>
      <c r="I10">
        <v>17</v>
      </c>
      <c r="J10" t="s">
        <v>44</v>
      </c>
      <c r="K10" t="s">
        <v>19</v>
      </c>
      <c r="L10">
        <v>4.07</v>
      </c>
      <c r="M10">
        <v>7.05</v>
      </c>
    </row>
    <row r="11" spans="1:13" x14ac:dyDescent="0.25">
      <c r="A11">
        <v>2016</v>
      </c>
      <c r="B11" s="15" t="s">
        <v>199</v>
      </c>
      <c r="C11" t="s">
        <v>224</v>
      </c>
      <c r="E11" t="s">
        <v>101</v>
      </c>
      <c r="F11">
        <v>307</v>
      </c>
      <c r="G11">
        <v>1.81</v>
      </c>
      <c r="H11">
        <v>4.9800000000000004</v>
      </c>
      <c r="I11">
        <v>30</v>
      </c>
      <c r="J11" t="s">
        <v>63</v>
      </c>
      <c r="K11" t="s">
        <v>200</v>
      </c>
      <c r="L11">
        <v>4.47</v>
      </c>
      <c r="M11">
        <v>7.33</v>
      </c>
    </row>
    <row r="12" spans="1:13" x14ac:dyDescent="0.25">
      <c r="A12">
        <v>2016</v>
      </c>
      <c r="B12" s="15" t="s">
        <v>350</v>
      </c>
      <c r="C12" t="s">
        <v>378</v>
      </c>
      <c r="E12" t="s">
        <v>101</v>
      </c>
      <c r="F12">
        <v>269</v>
      </c>
      <c r="G12">
        <v>1.6</v>
      </c>
      <c r="H12">
        <v>4.5599999999999996</v>
      </c>
      <c r="I12" t="s">
        <v>344</v>
      </c>
      <c r="J12" t="s">
        <v>272</v>
      </c>
      <c r="K12" t="s">
        <v>351</v>
      </c>
      <c r="L12" t="s">
        <v>344</v>
      </c>
      <c r="M12" t="s">
        <v>344</v>
      </c>
    </row>
    <row r="13" spans="1:13" x14ac:dyDescent="0.25">
      <c r="A13">
        <v>2016</v>
      </c>
      <c r="B13" s="15" t="s">
        <v>237</v>
      </c>
      <c r="C13" t="s">
        <v>279</v>
      </c>
      <c r="E13" t="s">
        <v>56</v>
      </c>
      <c r="F13">
        <v>211</v>
      </c>
      <c r="G13">
        <v>1.63</v>
      </c>
      <c r="H13">
        <v>4.42</v>
      </c>
      <c r="J13" t="s">
        <v>33</v>
      </c>
      <c r="K13" t="s">
        <v>51</v>
      </c>
      <c r="L13">
        <v>3.98</v>
      </c>
      <c r="M13">
        <v>6.71</v>
      </c>
    </row>
    <row r="14" spans="1:13" x14ac:dyDescent="0.25">
      <c r="A14">
        <v>2016</v>
      </c>
      <c r="B14" s="15" t="s">
        <v>357</v>
      </c>
      <c r="C14" t="s">
        <v>378</v>
      </c>
      <c r="E14" t="s">
        <v>56</v>
      </c>
      <c r="F14">
        <v>244</v>
      </c>
      <c r="G14">
        <v>1.73</v>
      </c>
      <c r="H14">
        <v>4.83</v>
      </c>
      <c r="I14">
        <v>23</v>
      </c>
      <c r="J14" t="s">
        <v>85</v>
      </c>
      <c r="K14" t="s">
        <v>162</v>
      </c>
      <c r="L14">
        <v>4.2699999999999996</v>
      </c>
      <c r="M14">
        <v>7.35</v>
      </c>
    </row>
    <row r="15" spans="1:13" x14ac:dyDescent="0.25">
      <c r="A15">
        <v>2016</v>
      </c>
      <c r="B15" s="15" t="s">
        <v>7</v>
      </c>
      <c r="C15" t="s">
        <v>95</v>
      </c>
      <c r="E15" t="s">
        <v>8</v>
      </c>
      <c r="F15">
        <v>205</v>
      </c>
      <c r="G15">
        <v>1.61</v>
      </c>
      <c r="H15">
        <v>4.5999999999999996</v>
      </c>
      <c r="I15">
        <v>24</v>
      </c>
      <c r="J15" t="s">
        <v>9</v>
      </c>
      <c r="K15" t="s">
        <v>10</v>
      </c>
      <c r="L15">
        <v>3.95</v>
      </c>
      <c r="M15">
        <v>6.79</v>
      </c>
    </row>
    <row r="16" spans="1:13" x14ac:dyDescent="0.25">
      <c r="A16">
        <v>2016</v>
      </c>
      <c r="B16" s="15" t="s">
        <v>171</v>
      </c>
      <c r="C16" t="s">
        <v>224</v>
      </c>
      <c r="E16" t="s">
        <v>128</v>
      </c>
      <c r="F16">
        <v>313</v>
      </c>
      <c r="G16">
        <v>1.78</v>
      </c>
      <c r="H16">
        <v>5.31</v>
      </c>
      <c r="I16">
        <v>17</v>
      </c>
      <c r="J16" t="s">
        <v>85</v>
      </c>
      <c r="K16" t="s">
        <v>165</v>
      </c>
      <c r="L16">
        <v>4.7699999999999996</v>
      </c>
      <c r="M16">
        <v>7.84</v>
      </c>
    </row>
    <row r="17" spans="1:13" x14ac:dyDescent="0.25">
      <c r="A17">
        <v>2016</v>
      </c>
      <c r="B17" s="15" t="s">
        <v>210</v>
      </c>
      <c r="C17" t="s">
        <v>224</v>
      </c>
      <c r="E17" t="s">
        <v>138</v>
      </c>
      <c r="F17">
        <v>313</v>
      </c>
      <c r="G17">
        <v>1.82</v>
      </c>
      <c r="H17">
        <v>5.18</v>
      </c>
      <c r="J17" t="s">
        <v>114</v>
      </c>
      <c r="K17" t="s">
        <v>115</v>
      </c>
      <c r="L17">
        <v>4.62</v>
      </c>
      <c r="M17">
        <v>8.01</v>
      </c>
    </row>
    <row r="18" spans="1:13" x14ac:dyDescent="0.25">
      <c r="A18">
        <v>2016</v>
      </c>
      <c r="B18" s="15" t="s">
        <v>181</v>
      </c>
      <c r="C18" t="s">
        <v>224</v>
      </c>
      <c r="E18" t="s">
        <v>27</v>
      </c>
      <c r="F18">
        <v>306</v>
      </c>
      <c r="G18">
        <v>1.9</v>
      </c>
      <c r="H18">
        <v>5.5</v>
      </c>
      <c r="I18">
        <v>29</v>
      </c>
      <c r="J18" t="s">
        <v>65</v>
      </c>
      <c r="K18" t="s">
        <v>182</v>
      </c>
      <c r="L18">
        <v>4.58</v>
      </c>
      <c r="M18">
        <v>7.66</v>
      </c>
    </row>
    <row r="19" spans="1:13" x14ac:dyDescent="0.25">
      <c r="A19">
        <v>2016</v>
      </c>
      <c r="B19" s="15" t="s">
        <v>285</v>
      </c>
      <c r="C19" t="s">
        <v>340</v>
      </c>
      <c r="E19" t="s">
        <v>101</v>
      </c>
      <c r="F19">
        <v>318</v>
      </c>
      <c r="G19">
        <v>1.77</v>
      </c>
      <c r="H19">
        <v>5.0199999999999996</v>
      </c>
      <c r="I19">
        <v>20</v>
      </c>
      <c r="J19" t="s">
        <v>114</v>
      </c>
      <c r="K19" t="s">
        <v>165</v>
      </c>
      <c r="L19">
        <v>4.57</v>
      </c>
      <c r="M19">
        <v>7.5</v>
      </c>
    </row>
    <row r="20" spans="1:13" x14ac:dyDescent="0.25">
      <c r="A20">
        <v>2016</v>
      </c>
      <c r="B20" s="15" t="s">
        <v>97</v>
      </c>
      <c r="C20" t="s">
        <v>125</v>
      </c>
      <c r="E20" t="s">
        <v>17</v>
      </c>
      <c r="F20">
        <v>231</v>
      </c>
      <c r="G20">
        <v>1.79</v>
      </c>
      <c r="H20">
        <v>5.03</v>
      </c>
      <c r="J20" t="s">
        <v>98</v>
      </c>
      <c r="K20" t="s">
        <v>99</v>
      </c>
      <c r="L20">
        <v>4.62</v>
      </c>
      <c r="M20">
        <v>7.47</v>
      </c>
    </row>
    <row r="21" spans="1:13" x14ac:dyDescent="0.25">
      <c r="A21">
        <v>2016</v>
      </c>
      <c r="B21" s="15" t="s">
        <v>288</v>
      </c>
      <c r="C21" t="s">
        <v>340</v>
      </c>
      <c r="E21" t="s">
        <v>109</v>
      </c>
      <c r="F21">
        <v>267</v>
      </c>
      <c r="G21">
        <v>1.59</v>
      </c>
      <c r="H21">
        <v>4.79</v>
      </c>
      <c r="I21">
        <v>27</v>
      </c>
      <c r="J21" t="s">
        <v>30</v>
      </c>
      <c r="K21" t="s">
        <v>38</v>
      </c>
      <c r="L21">
        <v>4.25</v>
      </c>
      <c r="M21">
        <v>7.17</v>
      </c>
    </row>
    <row r="22" spans="1:13" x14ac:dyDescent="0.25">
      <c r="A22">
        <v>2016</v>
      </c>
      <c r="B22" s="15" t="s">
        <v>402</v>
      </c>
      <c r="C22" t="s">
        <v>436</v>
      </c>
      <c r="E22" t="s">
        <v>56</v>
      </c>
      <c r="F22">
        <v>183</v>
      </c>
    </row>
    <row r="23" spans="1:13" x14ac:dyDescent="0.25">
      <c r="A23">
        <v>2016</v>
      </c>
      <c r="B23" s="15" t="s">
        <v>247</v>
      </c>
      <c r="C23" t="s">
        <v>279</v>
      </c>
      <c r="E23" t="s">
        <v>23</v>
      </c>
      <c r="F23">
        <v>209</v>
      </c>
      <c r="G23">
        <v>1.53</v>
      </c>
      <c r="H23">
        <v>4.4400000000000004</v>
      </c>
    </row>
    <row r="24" spans="1:13" x14ac:dyDescent="0.25">
      <c r="A24">
        <v>2016</v>
      </c>
      <c r="B24" s="15" t="s">
        <v>197</v>
      </c>
      <c r="C24" t="s">
        <v>224</v>
      </c>
      <c r="E24" t="s">
        <v>113</v>
      </c>
      <c r="F24">
        <v>310</v>
      </c>
    </row>
    <row r="25" spans="1:13" x14ac:dyDescent="0.25">
      <c r="A25">
        <v>2016</v>
      </c>
      <c r="B25" s="15" t="s">
        <v>281</v>
      </c>
      <c r="C25" t="s">
        <v>340</v>
      </c>
      <c r="E25" t="s">
        <v>138</v>
      </c>
      <c r="F25">
        <v>292</v>
      </c>
      <c r="G25">
        <v>1.76</v>
      </c>
      <c r="H25">
        <v>5.0999999999999996</v>
      </c>
      <c r="I25">
        <v>24</v>
      </c>
      <c r="J25" t="s">
        <v>47</v>
      </c>
      <c r="K25" t="s">
        <v>31</v>
      </c>
      <c r="L25">
        <v>4.53</v>
      </c>
      <c r="M25">
        <v>7.57</v>
      </c>
    </row>
    <row r="26" spans="1:13" x14ac:dyDescent="0.25">
      <c r="A26">
        <v>2016</v>
      </c>
      <c r="B26" s="15" t="s">
        <v>218</v>
      </c>
      <c r="C26" t="s">
        <v>224</v>
      </c>
      <c r="E26" t="s">
        <v>101</v>
      </c>
      <c r="F26">
        <v>315</v>
      </c>
      <c r="G26">
        <v>1.94</v>
      </c>
      <c r="H26">
        <v>5.39</v>
      </c>
      <c r="I26">
        <v>17</v>
      </c>
      <c r="J26" t="s">
        <v>81</v>
      </c>
      <c r="K26" t="s">
        <v>208</v>
      </c>
      <c r="L26">
        <v>4.7</v>
      </c>
      <c r="M26">
        <v>8.0399999999999991</v>
      </c>
    </row>
    <row r="27" spans="1:13" x14ac:dyDescent="0.25">
      <c r="A27">
        <v>2016</v>
      </c>
      <c r="B27" s="15" t="s">
        <v>35</v>
      </c>
      <c r="C27" t="s">
        <v>95</v>
      </c>
      <c r="E27" t="s">
        <v>36</v>
      </c>
      <c r="F27">
        <v>186</v>
      </c>
      <c r="G27">
        <v>1.69</v>
      </c>
      <c r="H27">
        <v>4.57</v>
      </c>
      <c r="J27" t="s">
        <v>37</v>
      </c>
      <c r="K27" t="s">
        <v>38</v>
      </c>
      <c r="L27">
        <v>4.1500000000000004</v>
      </c>
      <c r="M27">
        <v>6.9</v>
      </c>
    </row>
    <row r="28" spans="1:13" x14ac:dyDescent="0.25">
      <c r="A28">
        <v>2016</v>
      </c>
      <c r="B28" s="15" t="s">
        <v>296</v>
      </c>
      <c r="C28" t="s">
        <v>340</v>
      </c>
      <c r="E28" t="s">
        <v>101</v>
      </c>
      <c r="F28">
        <v>284</v>
      </c>
      <c r="G28">
        <v>1.66</v>
      </c>
      <c r="H28" t="s">
        <v>297</v>
      </c>
      <c r="I28">
        <v>26</v>
      </c>
    </row>
    <row r="29" spans="1:13" x14ac:dyDescent="0.25">
      <c r="A29">
        <v>2016</v>
      </c>
      <c r="B29" s="15" t="s">
        <v>177</v>
      </c>
      <c r="C29" t="s">
        <v>224</v>
      </c>
      <c r="E29" t="s">
        <v>101</v>
      </c>
      <c r="F29">
        <v>318</v>
      </c>
      <c r="G29">
        <v>1.84</v>
      </c>
      <c r="H29">
        <v>5.25</v>
      </c>
      <c r="I29">
        <v>20</v>
      </c>
      <c r="J29" t="s">
        <v>178</v>
      </c>
      <c r="K29" t="s">
        <v>173</v>
      </c>
      <c r="L29">
        <v>4.76</v>
      </c>
    </row>
    <row r="30" spans="1:13" x14ac:dyDescent="0.25">
      <c r="A30">
        <v>2016</v>
      </c>
      <c r="B30" s="15" t="s">
        <v>356</v>
      </c>
      <c r="C30" t="s">
        <v>378</v>
      </c>
      <c r="E30" t="s">
        <v>56</v>
      </c>
      <c r="F30">
        <v>231</v>
      </c>
      <c r="G30">
        <v>1.63</v>
      </c>
      <c r="H30">
        <v>4.59</v>
      </c>
      <c r="I30">
        <v>19</v>
      </c>
      <c r="J30" t="s">
        <v>54</v>
      </c>
      <c r="K30" t="s">
        <v>51</v>
      </c>
      <c r="L30">
        <v>4</v>
      </c>
      <c r="M30">
        <v>6.68</v>
      </c>
    </row>
    <row r="31" spans="1:13" x14ac:dyDescent="0.25">
      <c r="A31">
        <v>2016</v>
      </c>
      <c r="B31" s="15" t="s">
        <v>139</v>
      </c>
      <c r="C31" t="s">
        <v>150</v>
      </c>
      <c r="E31" t="s">
        <v>113</v>
      </c>
      <c r="F31">
        <v>255</v>
      </c>
    </row>
    <row r="32" spans="1:13" x14ac:dyDescent="0.25">
      <c r="A32">
        <v>2016</v>
      </c>
      <c r="B32" s="15" t="s">
        <v>364</v>
      </c>
      <c r="C32" t="s">
        <v>378</v>
      </c>
      <c r="E32" t="s">
        <v>101</v>
      </c>
      <c r="F32">
        <v>246</v>
      </c>
      <c r="G32">
        <v>1.74</v>
      </c>
      <c r="H32">
        <v>4.66</v>
      </c>
      <c r="I32">
        <v>16</v>
      </c>
      <c r="J32" t="s">
        <v>263</v>
      </c>
      <c r="K32" t="s">
        <v>19</v>
      </c>
      <c r="L32">
        <v>4.2699999999999996</v>
      </c>
      <c r="M32">
        <v>7.21</v>
      </c>
    </row>
    <row r="33" spans="1:13" x14ac:dyDescent="0.25">
      <c r="A33">
        <v>2016</v>
      </c>
      <c r="B33" s="15" t="s">
        <v>127</v>
      </c>
      <c r="C33" t="s">
        <v>150</v>
      </c>
      <c r="E33" t="s">
        <v>128</v>
      </c>
      <c r="F33">
        <v>252</v>
      </c>
      <c r="G33">
        <v>1.67</v>
      </c>
      <c r="H33">
        <v>4.8</v>
      </c>
      <c r="I33">
        <v>14</v>
      </c>
      <c r="J33" t="s">
        <v>33</v>
      </c>
      <c r="K33" t="s">
        <v>48</v>
      </c>
      <c r="L33">
        <v>4.32</v>
      </c>
    </row>
    <row r="34" spans="1:13" x14ac:dyDescent="0.25">
      <c r="A34">
        <v>2016</v>
      </c>
      <c r="B34" s="15" t="s">
        <v>121</v>
      </c>
      <c r="C34" t="s">
        <v>125</v>
      </c>
      <c r="E34" t="s">
        <v>29</v>
      </c>
      <c r="F34">
        <v>218</v>
      </c>
      <c r="G34">
        <v>1.66</v>
      </c>
      <c r="H34">
        <v>4.57</v>
      </c>
      <c r="J34" t="s">
        <v>63</v>
      </c>
      <c r="K34" t="s">
        <v>34</v>
      </c>
    </row>
    <row r="35" spans="1:13" x14ac:dyDescent="0.25">
      <c r="A35">
        <v>2016</v>
      </c>
      <c r="B35" s="15" t="s">
        <v>192</v>
      </c>
      <c r="C35" t="s">
        <v>224</v>
      </c>
      <c r="E35" t="s">
        <v>113</v>
      </c>
      <c r="F35">
        <v>329</v>
      </c>
    </row>
    <row r="36" spans="1:13" x14ac:dyDescent="0.25">
      <c r="A36">
        <v>2016</v>
      </c>
      <c r="B36" s="15" t="s">
        <v>413</v>
      </c>
      <c r="C36" t="s">
        <v>436</v>
      </c>
      <c r="E36" t="s">
        <v>8</v>
      </c>
      <c r="F36">
        <v>195</v>
      </c>
      <c r="H36">
        <v>4.51</v>
      </c>
      <c r="I36">
        <v>17</v>
      </c>
      <c r="J36" t="s">
        <v>37</v>
      </c>
      <c r="K36" t="s">
        <v>10</v>
      </c>
      <c r="L36">
        <v>3.82</v>
      </c>
      <c r="M36">
        <v>6.8</v>
      </c>
    </row>
    <row r="37" spans="1:13" x14ac:dyDescent="0.25">
      <c r="A37">
        <v>2016</v>
      </c>
      <c r="B37" s="15" t="s">
        <v>326</v>
      </c>
      <c r="C37" t="s">
        <v>340</v>
      </c>
      <c r="E37" t="s">
        <v>109</v>
      </c>
      <c r="F37">
        <v>283</v>
      </c>
      <c r="G37">
        <v>1.85</v>
      </c>
      <c r="H37">
        <v>5.16</v>
      </c>
      <c r="J37" t="s">
        <v>106</v>
      </c>
      <c r="K37" t="s">
        <v>188</v>
      </c>
      <c r="L37">
        <v>4.41</v>
      </c>
      <c r="M37">
        <v>7.57</v>
      </c>
    </row>
    <row r="38" spans="1:13" x14ac:dyDescent="0.25">
      <c r="A38">
        <v>2016</v>
      </c>
      <c r="B38" s="15" t="s">
        <v>100</v>
      </c>
      <c r="C38" t="s">
        <v>125</v>
      </c>
      <c r="E38" t="s">
        <v>101</v>
      </c>
      <c r="F38">
        <v>229</v>
      </c>
      <c r="G38">
        <v>1.76</v>
      </c>
      <c r="H38">
        <v>4.72</v>
      </c>
      <c r="J38" t="s">
        <v>33</v>
      </c>
      <c r="K38" t="s">
        <v>69</v>
      </c>
      <c r="L38">
        <v>4.37</v>
      </c>
      <c r="M38">
        <v>7.18</v>
      </c>
    </row>
    <row r="39" spans="1:13" x14ac:dyDescent="0.25">
      <c r="A39">
        <v>2016</v>
      </c>
      <c r="B39" s="15" t="s">
        <v>216</v>
      </c>
      <c r="C39" t="s">
        <v>224</v>
      </c>
      <c r="E39" t="s">
        <v>113</v>
      </c>
      <c r="F39">
        <v>319</v>
      </c>
      <c r="G39">
        <v>1.78</v>
      </c>
      <c r="H39">
        <v>5.05</v>
      </c>
      <c r="I39">
        <v>23</v>
      </c>
    </row>
    <row r="40" spans="1:13" x14ac:dyDescent="0.25">
      <c r="A40">
        <v>2016</v>
      </c>
      <c r="B40" s="15" t="s">
        <v>62</v>
      </c>
      <c r="C40" t="s">
        <v>95</v>
      </c>
      <c r="E40" t="s">
        <v>23</v>
      </c>
      <c r="F40">
        <v>198</v>
      </c>
      <c r="G40">
        <v>1.65</v>
      </c>
      <c r="H40">
        <v>4.63</v>
      </c>
      <c r="I40">
        <v>19</v>
      </c>
      <c r="J40" t="s">
        <v>63</v>
      </c>
      <c r="K40" t="s">
        <v>48</v>
      </c>
      <c r="L40">
        <v>4.4000000000000004</v>
      </c>
      <c r="M40">
        <v>7.19</v>
      </c>
    </row>
    <row r="41" spans="1:13" x14ac:dyDescent="0.25">
      <c r="A41">
        <v>2016</v>
      </c>
      <c r="B41" s="15" t="s">
        <v>267</v>
      </c>
      <c r="C41" t="s">
        <v>279</v>
      </c>
      <c r="E41" t="s">
        <v>27</v>
      </c>
      <c r="F41">
        <v>212</v>
      </c>
    </row>
    <row r="42" spans="1:13" x14ac:dyDescent="0.25">
      <c r="A42">
        <v>2016</v>
      </c>
      <c r="B42" s="15" t="s">
        <v>154</v>
      </c>
      <c r="C42" t="s">
        <v>224</v>
      </c>
      <c r="E42" t="s">
        <v>138</v>
      </c>
      <c r="F42">
        <v>301</v>
      </c>
      <c r="G42">
        <v>1.96</v>
      </c>
      <c r="H42">
        <v>5.6</v>
      </c>
      <c r="J42" t="s">
        <v>155</v>
      </c>
      <c r="K42" t="s">
        <v>124</v>
      </c>
      <c r="L42">
        <v>4.75</v>
      </c>
      <c r="M42">
        <v>7.91</v>
      </c>
    </row>
    <row r="43" spans="1:13" x14ac:dyDescent="0.25">
      <c r="A43">
        <v>2016</v>
      </c>
      <c r="B43" s="15" t="s">
        <v>110</v>
      </c>
      <c r="C43" t="s">
        <v>125</v>
      </c>
      <c r="E43" t="s">
        <v>109</v>
      </c>
      <c r="F43">
        <v>226</v>
      </c>
      <c r="G43">
        <v>1.63</v>
      </c>
      <c r="H43">
        <v>4.63</v>
      </c>
      <c r="J43" t="s">
        <v>37</v>
      </c>
      <c r="K43" t="s">
        <v>51</v>
      </c>
      <c r="L43">
        <v>3.98</v>
      </c>
      <c r="M43">
        <v>6.93</v>
      </c>
    </row>
    <row r="44" spans="1:13" x14ac:dyDescent="0.25">
      <c r="A44">
        <v>2016</v>
      </c>
      <c r="B44" s="15" t="s">
        <v>96</v>
      </c>
      <c r="C44" t="s">
        <v>125</v>
      </c>
      <c r="E44" t="s">
        <v>27</v>
      </c>
      <c r="F44">
        <v>211</v>
      </c>
      <c r="G44">
        <v>1.69</v>
      </c>
      <c r="H44">
        <v>4.8099999999999996</v>
      </c>
      <c r="J44" t="s">
        <v>79</v>
      </c>
      <c r="K44" t="s">
        <v>45</v>
      </c>
      <c r="L44">
        <v>4.2</v>
      </c>
      <c r="M44">
        <v>7.13</v>
      </c>
    </row>
    <row r="45" spans="1:13" x14ac:dyDescent="0.25">
      <c r="A45">
        <v>2016</v>
      </c>
      <c r="B45" s="15" t="s">
        <v>355</v>
      </c>
      <c r="C45" t="s">
        <v>378</v>
      </c>
      <c r="E45" t="s">
        <v>56</v>
      </c>
      <c r="F45">
        <v>234</v>
      </c>
      <c r="G45">
        <v>1.64</v>
      </c>
      <c r="H45">
        <v>4.5999999999999996</v>
      </c>
      <c r="I45">
        <v>26</v>
      </c>
      <c r="J45" t="s">
        <v>57</v>
      </c>
      <c r="K45" t="s">
        <v>31</v>
      </c>
      <c r="L45">
        <v>4.3600000000000003</v>
      </c>
      <c r="M45">
        <v>7.15</v>
      </c>
    </row>
    <row r="46" spans="1:13" x14ac:dyDescent="0.25">
      <c r="A46">
        <v>2016</v>
      </c>
      <c r="B46" s="15" t="s">
        <v>120</v>
      </c>
      <c r="C46" t="s">
        <v>125</v>
      </c>
      <c r="E46" t="s">
        <v>27</v>
      </c>
      <c r="F46">
        <v>230</v>
      </c>
      <c r="G46">
        <v>1.68</v>
      </c>
      <c r="H46">
        <v>4.87</v>
      </c>
      <c r="J46" t="s">
        <v>47</v>
      </c>
      <c r="K46" t="s">
        <v>19</v>
      </c>
      <c r="L46">
        <v>4.13</v>
      </c>
      <c r="M46">
        <v>6.91</v>
      </c>
    </row>
    <row r="47" spans="1:13" x14ac:dyDescent="0.25">
      <c r="A47">
        <v>2016</v>
      </c>
      <c r="B47" s="15" t="s">
        <v>408</v>
      </c>
      <c r="C47" t="s">
        <v>436</v>
      </c>
      <c r="E47" t="s">
        <v>56</v>
      </c>
      <c r="F47">
        <v>199</v>
      </c>
      <c r="J47" t="s">
        <v>409</v>
      </c>
      <c r="K47" t="s">
        <v>410</v>
      </c>
      <c r="L47">
        <v>3.94</v>
      </c>
      <c r="M47">
        <v>6.78</v>
      </c>
    </row>
    <row r="48" spans="1:13" x14ac:dyDescent="0.25">
      <c r="A48">
        <v>2016</v>
      </c>
      <c r="B48" s="15" t="s">
        <v>278</v>
      </c>
      <c r="C48" t="s">
        <v>279</v>
      </c>
      <c r="E48" t="s">
        <v>27</v>
      </c>
      <c r="F48">
        <v>211</v>
      </c>
      <c r="I48">
        <v>12</v>
      </c>
    </row>
    <row r="49" spans="1:13" x14ac:dyDescent="0.25">
      <c r="A49">
        <v>2016</v>
      </c>
      <c r="B49" s="15" t="s">
        <v>22</v>
      </c>
      <c r="C49" t="s">
        <v>95</v>
      </c>
      <c r="E49" t="s">
        <v>23</v>
      </c>
      <c r="F49">
        <v>212</v>
      </c>
      <c r="G49">
        <v>1.62</v>
      </c>
      <c r="H49">
        <v>4.53</v>
      </c>
      <c r="J49" t="s">
        <v>24</v>
      </c>
      <c r="K49" t="s">
        <v>25</v>
      </c>
      <c r="M49">
        <v>7.13</v>
      </c>
    </row>
    <row r="50" spans="1:13" x14ac:dyDescent="0.25">
      <c r="A50">
        <v>2016</v>
      </c>
      <c r="B50" s="15" t="s">
        <v>133</v>
      </c>
      <c r="C50" t="s">
        <v>150</v>
      </c>
      <c r="E50" t="s">
        <v>128</v>
      </c>
      <c r="F50">
        <v>277</v>
      </c>
      <c r="G50">
        <v>1.66</v>
      </c>
      <c r="H50">
        <v>4.9800000000000004</v>
      </c>
      <c r="J50" t="s">
        <v>85</v>
      </c>
      <c r="K50" t="s">
        <v>134</v>
      </c>
      <c r="L50">
        <v>4.4800000000000004</v>
      </c>
    </row>
    <row r="51" spans="1:13" x14ac:dyDescent="0.25">
      <c r="A51">
        <v>2016</v>
      </c>
      <c r="B51" s="15" t="s">
        <v>174</v>
      </c>
      <c r="C51" t="s">
        <v>224</v>
      </c>
      <c r="E51" t="s">
        <v>113</v>
      </c>
      <c r="F51">
        <v>313</v>
      </c>
      <c r="G51">
        <v>1.86</v>
      </c>
      <c r="H51">
        <v>5.15</v>
      </c>
      <c r="I51">
        <v>30</v>
      </c>
      <c r="J51" t="s">
        <v>63</v>
      </c>
      <c r="K51" t="s">
        <v>131</v>
      </c>
      <c r="L51">
        <v>4.63</v>
      </c>
      <c r="M51">
        <v>7.48</v>
      </c>
    </row>
    <row r="52" spans="1:13" x14ac:dyDescent="0.25">
      <c r="A52">
        <v>2016</v>
      </c>
      <c r="B52" s="15" t="s">
        <v>293</v>
      </c>
      <c r="C52" t="s">
        <v>340</v>
      </c>
      <c r="E52" t="s">
        <v>113</v>
      </c>
      <c r="F52">
        <v>320</v>
      </c>
      <c r="G52">
        <v>1.87</v>
      </c>
      <c r="H52">
        <v>5.07</v>
      </c>
      <c r="J52" t="s">
        <v>33</v>
      </c>
      <c r="K52" t="s">
        <v>124</v>
      </c>
      <c r="L52">
        <v>4.47</v>
      </c>
      <c r="M52">
        <v>7.91</v>
      </c>
    </row>
    <row r="53" spans="1:13" x14ac:dyDescent="0.25">
      <c r="A53">
        <v>2016</v>
      </c>
      <c r="B53" s="15" t="s">
        <v>209</v>
      </c>
      <c r="C53" t="s">
        <v>224</v>
      </c>
      <c r="E53" t="s">
        <v>113</v>
      </c>
      <c r="F53">
        <v>306</v>
      </c>
      <c r="I53">
        <v>23</v>
      </c>
    </row>
    <row r="54" spans="1:13" x14ac:dyDescent="0.25">
      <c r="A54">
        <v>2016</v>
      </c>
      <c r="B54" s="15" t="s">
        <v>325</v>
      </c>
      <c r="C54" t="s">
        <v>340</v>
      </c>
      <c r="E54" t="s">
        <v>113</v>
      </c>
      <c r="F54">
        <v>269</v>
      </c>
      <c r="I54">
        <v>22</v>
      </c>
    </row>
    <row r="55" spans="1:13" x14ac:dyDescent="0.25">
      <c r="A55">
        <v>2016</v>
      </c>
      <c r="B55" s="15" t="s">
        <v>189</v>
      </c>
      <c r="C55" t="s">
        <v>224</v>
      </c>
      <c r="E55" t="s">
        <v>27</v>
      </c>
      <c r="F55">
        <v>292</v>
      </c>
    </row>
    <row r="56" spans="1:13" x14ac:dyDescent="0.25">
      <c r="A56">
        <v>2016</v>
      </c>
      <c r="B56" s="15" t="s">
        <v>395</v>
      </c>
      <c r="C56" t="s">
        <v>436</v>
      </c>
      <c r="E56" t="s">
        <v>23</v>
      </c>
      <c r="F56">
        <v>180</v>
      </c>
      <c r="G56">
        <v>1.53</v>
      </c>
      <c r="H56">
        <v>4.4400000000000004</v>
      </c>
      <c r="J56" t="s">
        <v>30</v>
      </c>
      <c r="K56" t="s">
        <v>273</v>
      </c>
      <c r="L56">
        <v>4.2</v>
      </c>
      <c r="M56">
        <v>7.07</v>
      </c>
    </row>
    <row r="57" spans="1:13" x14ac:dyDescent="0.25">
      <c r="A57">
        <v>2016</v>
      </c>
      <c r="B57" s="15" t="s">
        <v>187</v>
      </c>
      <c r="C57" t="s">
        <v>224</v>
      </c>
      <c r="E57" t="s">
        <v>113</v>
      </c>
      <c r="F57">
        <v>314</v>
      </c>
      <c r="G57">
        <v>1.75</v>
      </c>
      <c r="H57">
        <v>5.16</v>
      </c>
      <c r="I57">
        <v>21</v>
      </c>
      <c r="J57" t="s">
        <v>103</v>
      </c>
      <c r="K57" t="s">
        <v>188</v>
      </c>
      <c r="L57">
        <v>4.7</v>
      </c>
      <c r="M57">
        <v>8</v>
      </c>
    </row>
    <row r="58" spans="1:13" x14ac:dyDescent="0.25">
      <c r="A58">
        <v>2016</v>
      </c>
      <c r="B58" s="15" t="s">
        <v>234</v>
      </c>
      <c r="C58" t="s">
        <v>279</v>
      </c>
      <c r="E58" t="s">
        <v>27</v>
      </c>
      <c r="F58">
        <v>213</v>
      </c>
      <c r="G58">
        <v>1.6</v>
      </c>
      <c r="H58">
        <v>4.3499999999999996</v>
      </c>
      <c r="I58">
        <v>18</v>
      </c>
      <c r="J58" t="s">
        <v>235</v>
      </c>
      <c r="K58" t="s">
        <v>236</v>
      </c>
      <c r="L58">
        <v>4.3</v>
      </c>
      <c r="M58">
        <v>7.06</v>
      </c>
    </row>
    <row r="59" spans="1:13" x14ac:dyDescent="0.25">
      <c r="A59">
        <v>2016</v>
      </c>
      <c r="B59" s="15" t="s">
        <v>401</v>
      </c>
      <c r="C59" t="s">
        <v>436</v>
      </c>
      <c r="E59" t="s">
        <v>17</v>
      </c>
      <c r="F59">
        <v>195</v>
      </c>
      <c r="G59">
        <v>1.7</v>
      </c>
      <c r="H59">
        <v>4.8099999999999996</v>
      </c>
      <c r="J59" t="s">
        <v>85</v>
      </c>
      <c r="K59" t="s">
        <v>69</v>
      </c>
      <c r="L59">
        <v>4.2</v>
      </c>
      <c r="M59">
        <v>7.12</v>
      </c>
    </row>
    <row r="60" spans="1:13" x14ac:dyDescent="0.25">
      <c r="A60">
        <v>2016</v>
      </c>
      <c r="B60" s="15" t="s">
        <v>254</v>
      </c>
      <c r="C60" t="s">
        <v>279</v>
      </c>
      <c r="E60" t="s">
        <v>23</v>
      </c>
      <c r="F60">
        <v>182</v>
      </c>
      <c r="G60">
        <v>1.62</v>
      </c>
      <c r="H60">
        <v>4.63</v>
      </c>
      <c r="I60">
        <v>8</v>
      </c>
      <c r="J60" t="s">
        <v>106</v>
      </c>
      <c r="K60" t="s">
        <v>90</v>
      </c>
      <c r="L60">
        <v>4.1900000000000004</v>
      </c>
      <c r="M60">
        <v>6.91</v>
      </c>
    </row>
    <row r="61" spans="1:13" x14ac:dyDescent="0.25">
      <c r="A61">
        <v>2016</v>
      </c>
      <c r="B61" s="15" t="s">
        <v>291</v>
      </c>
      <c r="C61" t="s">
        <v>340</v>
      </c>
      <c r="E61" t="s">
        <v>27</v>
      </c>
      <c r="F61">
        <v>289</v>
      </c>
    </row>
    <row r="62" spans="1:13" x14ac:dyDescent="0.25">
      <c r="A62">
        <v>2016</v>
      </c>
      <c r="B62" s="15" t="s">
        <v>396</v>
      </c>
      <c r="C62" t="s">
        <v>436</v>
      </c>
      <c r="E62" t="s">
        <v>27</v>
      </c>
      <c r="F62">
        <v>218</v>
      </c>
      <c r="G62">
        <v>1.53</v>
      </c>
      <c r="H62">
        <v>4.55</v>
      </c>
      <c r="I62">
        <v>22</v>
      </c>
      <c r="J62" t="s">
        <v>79</v>
      </c>
      <c r="K62" t="s">
        <v>51</v>
      </c>
      <c r="L62">
        <v>4.2699999999999996</v>
      </c>
      <c r="M62">
        <v>7.21</v>
      </c>
    </row>
    <row r="63" spans="1:13" x14ac:dyDescent="0.25">
      <c r="A63">
        <v>2016</v>
      </c>
      <c r="B63" s="15" t="s">
        <v>148</v>
      </c>
      <c r="C63" t="s">
        <v>150</v>
      </c>
      <c r="E63" t="s">
        <v>101</v>
      </c>
      <c r="F63">
        <v>251</v>
      </c>
      <c r="G63">
        <v>1.66</v>
      </c>
      <c r="H63">
        <v>4.79</v>
      </c>
      <c r="I63">
        <v>20</v>
      </c>
      <c r="J63" t="s">
        <v>63</v>
      </c>
      <c r="K63" t="s">
        <v>51</v>
      </c>
      <c r="L63">
        <v>4.57</v>
      </c>
    </row>
    <row r="64" spans="1:13" x14ac:dyDescent="0.25">
      <c r="A64">
        <v>2016</v>
      </c>
      <c r="B64" s="15" t="s">
        <v>105</v>
      </c>
      <c r="C64" t="s">
        <v>125</v>
      </c>
      <c r="E64" t="s">
        <v>56</v>
      </c>
      <c r="F64">
        <v>223</v>
      </c>
      <c r="G64">
        <v>1.62</v>
      </c>
      <c r="H64">
        <v>4.63</v>
      </c>
      <c r="J64" t="s">
        <v>106</v>
      </c>
      <c r="K64" t="s">
        <v>25</v>
      </c>
      <c r="L64">
        <v>4.0999999999999996</v>
      </c>
      <c r="M64">
        <v>6.95</v>
      </c>
    </row>
    <row r="65" spans="1:13" x14ac:dyDescent="0.25">
      <c r="A65">
        <v>2016</v>
      </c>
      <c r="B65" s="15" t="s">
        <v>418</v>
      </c>
      <c r="C65" t="s">
        <v>436</v>
      </c>
      <c r="E65" t="s">
        <v>27</v>
      </c>
      <c r="F65">
        <v>208</v>
      </c>
      <c r="H65">
        <v>4.5999999999999996</v>
      </c>
      <c r="I65">
        <v>11</v>
      </c>
      <c r="J65" t="s">
        <v>57</v>
      </c>
      <c r="K65" t="s">
        <v>45</v>
      </c>
      <c r="L65">
        <v>4.2300000000000004</v>
      </c>
      <c r="M65">
        <v>7.12</v>
      </c>
    </row>
    <row r="66" spans="1:13" x14ac:dyDescent="0.25">
      <c r="A66">
        <v>2016</v>
      </c>
      <c r="B66" s="15" t="s">
        <v>108</v>
      </c>
      <c r="C66" t="s">
        <v>125</v>
      </c>
      <c r="E66" t="s">
        <v>109</v>
      </c>
      <c r="F66">
        <v>196</v>
      </c>
    </row>
    <row r="67" spans="1:13" x14ac:dyDescent="0.25">
      <c r="A67">
        <v>2016</v>
      </c>
      <c r="B67" s="15" t="s">
        <v>292</v>
      </c>
      <c r="C67" t="s">
        <v>340</v>
      </c>
      <c r="E67" t="s">
        <v>113</v>
      </c>
      <c r="F67">
        <v>283</v>
      </c>
      <c r="G67">
        <v>1.79</v>
      </c>
      <c r="H67">
        <v>5.01</v>
      </c>
      <c r="J67" t="s">
        <v>33</v>
      </c>
      <c r="K67" t="s">
        <v>69</v>
      </c>
      <c r="L67">
        <v>4.6500000000000004</v>
      </c>
      <c r="M67">
        <v>7.64</v>
      </c>
    </row>
    <row r="68" spans="1:13" x14ac:dyDescent="0.25">
      <c r="A68">
        <v>2016</v>
      </c>
      <c r="B68" s="15" t="s">
        <v>214</v>
      </c>
      <c r="C68" t="s">
        <v>224</v>
      </c>
      <c r="E68" t="s">
        <v>138</v>
      </c>
      <c r="F68">
        <v>324</v>
      </c>
      <c r="I68">
        <v>28</v>
      </c>
    </row>
    <row r="69" spans="1:13" x14ac:dyDescent="0.25">
      <c r="A69">
        <v>2016</v>
      </c>
      <c r="B69" s="15" t="s">
        <v>411</v>
      </c>
      <c r="C69" t="s">
        <v>436</v>
      </c>
      <c r="E69" t="s">
        <v>29</v>
      </c>
      <c r="F69">
        <v>201</v>
      </c>
      <c r="H69">
        <v>4.4400000000000004</v>
      </c>
      <c r="I69">
        <v>17</v>
      </c>
      <c r="J69" t="s">
        <v>143</v>
      </c>
      <c r="K69" t="s">
        <v>10</v>
      </c>
      <c r="L69">
        <v>4.07</v>
      </c>
      <c r="M69">
        <v>6.83</v>
      </c>
    </row>
    <row r="70" spans="1:13" x14ac:dyDescent="0.25">
      <c r="A70">
        <v>2016</v>
      </c>
      <c r="B70" s="15" t="s">
        <v>383</v>
      </c>
      <c r="C70" t="s">
        <v>436</v>
      </c>
      <c r="E70" t="s">
        <v>29</v>
      </c>
      <c r="F70">
        <v>194</v>
      </c>
      <c r="G70">
        <v>1.64</v>
      </c>
      <c r="H70">
        <v>4.62</v>
      </c>
      <c r="K70" t="s">
        <v>51</v>
      </c>
    </row>
    <row r="71" spans="1:13" x14ac:dyDescent="0.25">
      <c r="A71">
        <v>2016</v>
      </c>
      <c r="B71" s="15" t="s">
        <v>195</v>
      </c>
      <c r="C71" t="s">
        <v>224</v>
      </c>
      <c r="E71" t="s">
        <v>113</v>
      </c>
      <c r="F71">
        <v>307</v>
      </c>
      <c r="G71">
        <v>1.81</v>
      </c>
      <c r="H71">
        <v>5.12</v>
      </c>
      <c r="I71">
        <v>26</v>
      </c>
      <c r="J71" t="s">
        <v>114</v>
      </c>
      <c r="K71" t="s">
        <v>104</v>
      </c>
      <c r="L71">
        <v>4.6399999999999997</v>
      </c>
      <c r="M71">
        <v>7.87</v>
      </c>
    </row>
    <row r="72" spans="1:13" x14ac:dyDescent="0.25">
      <c r="A72">
        <v>2016</v>
      </c>
      <c r="B72" s="15" t="s">
        <v>419</v>
      </c>
      <c r="C72" t="s">
        <v>436</v>
      </c>
      <c r="E72" t="s">
        <v>29</v>
      </c>
      <c r="F72">
        <v>196</v>
      </c>
      <c r="H72">
        <v>4.46</v>
      </c>
      <c r="I72">
        <v>14</v>
      </c>
      <c r="J72" t="s">
        <v>143</v>
      </c>
      <c r="K72" t="s">
        <v>51</v>
      </c>
      <c r="L72">
        <v>4.07</v>
      </c>
      <c r="M72">
        <v>6.83</v>
      </c>
    </row>
    <row r="73" spans="1:13" x14ac:dyDescent="0.25">
      <c r="A73">
        <v>2016</v>
      </c>
      <c r="B73" s="15" t="s">
        <v>429</v>
      </c>
      <c r="C73" t="s">
        <v>436</v>
      </c>
      <c r="E73" t="s">
        <v>17</v>
      </c>
      <c r="F73">
        <v>189</v>
      </c>
      <c r="H73">
        <v>4.5</v>
      </c>
      <c r="J73" t="s">
        <v>33</v>
      </c>
      <c r="K73" t="s">
        <v>25</v>
      </c>
    </row>
    <row r="74" spans="1:13" x14ac:dyDescent="0.25">
      <c r="A74">
        <v>2016</v>
      </c>
      <c r="B74" s="15" t="s">
        <v>376</v>
      </c>
      <c r="C74" t="s">
        <v>378</v>
      </c>
      <c r="E74" t="s">
        <v>17</v>
      </c>
      <c r="F74">
        <v>245</v>
      </c>
      <c r="G74">
        <v>1.66</v>
      </c>
      <c r="H74">
        <v>4.7699999999999996</v>
      </c>
      <c r="I74">
        <v>22</v>
      </c>
      <c r="J74" t="s">
        <v>79</v>
      </c>
      <c r="K74" t="s">
        <v>90</v>
      </c>
      <c r="L74">
        <v>4.2</v>
      </c>
      <c r="M74">
        <v>7.21</v>
      </c>
    </row>
    <row r="75" spans="1:13" x14ac:dyDescent="0.25">
      <c r="A75">
        <v>2016</v>
      </c>
      <c r="B75" s="15" t="s">
        <v>308</v>
      </c>
      <c r="C75" t="s">
        <v>340</v>
      </c>
      <c r="E75" t="s">
        <v>113</v>
      </c>
      <c r="F75">
        <v>252</v>
      </c>
      <c r="G75">
        <v>1.58</v>
      </c>
      <c r="H75">
        <v>4.57</v>
      </c>
      <c r="I75">
        <v>25</v>
      </c>
    </row>
    <row r="76" spans="1:13" x14ac:dyDescent="0.25">
      <c r="A76">
        <v>2016</v>
      </c>
      <c r="B76" s="15" t="s">
        <v>328</v>
      </c>
      <c r="C76" t="s">
        <v>340</v>
      </c>
      <c r="E76" t="s">
        <v>27</v>
      </c>
      <c r="F76">
        <v>339</v>
      </c>
      <c r="G76">
        <v>1.88</v>
      </c>
      <c r="H76">
        <v>5.64</v>
      </c>
      <c r="I76">
        <v>34</v>
      </c>
      <c r="J76" t="s">
        <v>63</v>
      </c>
      <c r="K76" t="s">
        <v>213</v>
      </c>
      <c r="L76">
        <v>4.6500000000000004</v>
      </c>
      <c r="M76">
        <v>7.99</v>
      </c>
    </row>
    <row r="77" spans="1:13" x14ac:dyDescent="0.25">
      <c r="A77">
        <v>2016</v>
      </c>
      <c r="B77" s="15" t="s">
        <v>301</v>
      </c>
      <c r="C77" t="s">
        <v>340</v>
      </c>
      <c r="E77" t="s">
        <v>109</v>
      </c>
      <c r="F77">
        <v>261</v>
      </c>
      <c r="G77">
        <v>1.56</v>
      </c>
      <c r="H77">
        <v>4.5999999999999996</v>
      </c>
      <c r="I77">
        <v>19</v>
      </c>
      <c r="J77" t="s">
        <v>106</v>
      </c>
      <c r="K77" t="s">
        <v>131</v>
      </c>
      <c r="L77">
        <v>4.32</v>
      </c>
      <c r="M77">
        <v>7.4</v>
      </c>
    </row>
    <row r="78" spans="1:13" x14ac:dyDescent="0.25">
      <c r="A78">
        <v>2016</v>
      </c>
      <c r="B78" s="15" t="s">
        <v>323</v>
      </c>
      <c r="C78" t="s">
        <v>340</v>
      </c>
      <c r="E78" t="s">
        <v>56</v>
      </c>
      <c r="F78">
        <v>298</v>
      </c>
      <c r="G78">
        <v>1.82</v>
      </c>
      <c r="H78">
        <v>5</v>
      </c>
      <c r="I78">
        <v>26</v>
      </c>
      <c r="J78" t="s">
        <v>114</v>
      </c>
      <c r="K78" t="s">
        <v>168</v>
      </c>
      <c r="M78">
        <v>8</v>
      </c>
    </row>
    <row r="79" spans="1:13" x14ac:dyDescent="0.25">
      <c r="A79">
        <v>2016</v>
      </c>
      <c r="B79" s="15" t="s">
        <v>230</v>
      </c>
      <c r="C79" t="s">
        <v>279</v>
      </c>
      <c r="E79" t="s">
        <v>17</v>
      </c>
      <c r="F79">
        <v>205</v>
      </c>
      <c r="G79">
        <v>1.55</v>
      </c>
      <c r="H79">
        <v>4.54</v>
      </c>
      <c r="I79">
        <v>17</v>
      </c>
      <c r="J79" t="s">
        <v>79</v>
      </c>
      <c r="K79" t="s">
        <v>51</v>
      </c>
      <c r="L79">
        <v>4.1100000000000003</v>
      </c>
      <c r="M79">
        <v>7.04</v>
      </c>
    </row>
    <row r="80" spans="1:13" x14ac:dyDescent="0.25">
      <c r="A80">
        <v>2016</v>
      </c>
      <c r="B80" s="15" t="s">
        <v>274</v>
      </c>
      <c r="C80" t="s">
        <v>279</v>
      </c>
      <c r="E80" t="s">
        <v>128</v>
      </c>
      <c r="F80">
        <v>238</v>
      </c>
      <c r="G80">
        <v>1.58</v>
      </c>
      <c r="H80">
        <v>4.46</v>
      </c>
      <c r="I80">
        <v>12</v>
      </c>
      <c r="J80" t="s">
        <v>79</v>
      </c>
      <c r="K80" t="s">
        <v>45</v>
      </c>
      <c r="L80">
        <v>4.25</v>
      </c>
      <c r="M80">
        <v>7.07</v>
      </c>
    </row>
    <row r="81" spans="1:13" x14ac:dyDescent="0.25">
      <c r="A81">
        <v>2016</v>
      </c>
      <c r="B81" s="15" t="s">
        <v>204</v>
      </c>
      <c r="C81" t="s">
        <v>224</v>
      </c>
      <c r="E81" t="s">
        <v>113</v>
      </c>
      <c r="F81">
        <v>307</v>
      </c>
      <c r="G81">
        <v>1.97</v>
      </c>
      <c r="H81">
        <v>5.51</v>
      </c>
      <c r="J81" t="s">
        <v>155</v>
      </c>
      <c r="K81" t="s">
        <v>159</v>
      </c>
      <c r="L81">
        <v>4.87</v>
      </c>
      <c r="M81">
        <v>7.91</v>
      </c>
    </row>
    <row r="82" spans="1:13" x14ac:dyDescent="0.25">
      <c r="A82">
        <v>2016</v>
      </c>
      <c r="B82" s="15" t="s">
        <v>222</v>
      </c>
      <c r="C82" t="s">
        <v>224</v>
      </c>
      <c r="E82" t="s">
        <v>113</v>
      </c>
      <c r="F82">
        <v>327</v>
      </c>
      <c r="G82">
        <v>1.86</v>
      </c>
      <c r="H82">
        <v>5.34</v>
      </c>
      <c r="I82">
        <v>27</v>
      </c>
      <c r="J82" t="s">
        <v>223</v>
      </c>
      <c r="K82" t="s">
        <v>159</v>
      </c>
      <c r="L82">
        <v>5.15</v>
      </c>
    </row>
    <row r="83" spans="1:13" x14ac:dyDescent="0.25">
      <c r="A83">
        <v>2016</v>
      </c>
      <c r="B83" s="15" t="s">
        <v>239</v>
      </c>
      <c r="C83" t="s">
        <v>279</v>
      </c>
      <c r="E83" t="s">
        <v>56</v>
      </c>
      <c r="F83">
        <v>201</v>
      </c>
      <c r="G83">
        <v>1.58</v>
      </c>
      <c r="H83">
        <v>4.62</v>
      </c>
      <c r="I83">
        <v>13</v>
      </c>
      <c r="J83" t="s">
        <v>79</v>
      </c>
      <c r="K83" t="s">
        <v>240</v>
      </c>
    </row>
    <row r="84" spans="1:13" x14ac:dyDescent="0.25">
      <c r="A84">
        <v>2016</v>
      </c>
      <c r="B84" s="15" t="s">
        <v>39</v>
      </c>
      <c r="C84" t="s">
        <v>95</v>
      </c>
      <c r="E84" t="s">
        <v>29</v>
      </c>
      <c r="F84">
        <v>229</v>
      </c>
      <c r="H84" t="s">
        <v>40</v>
      </c>
      <c r="I84">
        <v>17</v>
      </c>
      <c r="J84" t="s">
        <v>41</v>
      </c>
      <c r="K84" t="s">
        <v>19</v>
      </c>
    </row>
    <row r="85" spans="1:13" x14ac:dyDescent="0.25">
      <c r="A85">
        <v>2016</v>
      </c>
      <c r="B85" s="15" t="s">
        <v>70</v>
      </c>
      <c r="C85" t="s">
        <v>95</v>
      </c>
      <c r="E85" t="s">
        <v>56</v>
      </c>
      <c r="F85">
        <v>224</v>
      </c>
      <c r="G85">
        <v>1.58</v>
      </c>
      <c r="H85">
        <v>4.5</v>
      </c>
      <c r="I85">
        <v>25</v>
      </c>
      <c r="J85" t="s">
        <v>71</v>
      </c>
      <c r="K85" t="s">
        <v>72</v>
      </c>
      <c r="L85">
        <v>4.2699999999999996</v>
      </c>
      <c r="M85">
        <v>6.82</v>
      </c>
    </row>
    <row r="86" spans="1:13" x14ac:dyDescent="0.25">
      <c r="A86">
        <v>2016</v>
      </c>
      <c r="B86" s="15" t="s">
        <v>321</v>
      </c>
      <c r="C86" t="s">
        <v>340</v>
      </c>
      <c r="E86" t="s">
        <v>56</v>
      </c>
      <c r="F86">
        <v>308</v>
      </c>
      <c r="G86">
        <v>1.76</v>
      </c>
      <c r="H86">
        <v>5.38</v>
      </c>
      <c r="I86">
        <v>34</v>
      </c>
      <c r="J86" t="s">
        <v>81</v>
      </c>
      <c r="K86" t="s">
        <v>124</v>
      </c>
    </row>
    <row r="87" spans="1:13" x14ac:dyDescent="0.25">
      <c r="A87">
        <v>2016</v>
      </c>
      <c r="B87" s="15" t="s">
        <v>335</v>
      </c>
      <c r="C87" t="s">
        <v>340</v>
      </c>
      <c r="E87" t="s">
        <v>27</v>
      </c>
      <c r="F87">
        <v>246</v>
      </c>
      <c r="J87" t="s">
        <v>9</v>
      </c>
      <c r="K87" t="s">
        <v>251</v>
      </c>
    </row>
    <row r="88" spans="1:13" x14ac:dyDescent="0.25">
      <c r="A88">
        <v>2016</v>
      </c>
      <c r="B88" s="15" t="s">
        <v>412</v>
      </c>
      <c r="C88" t="s">
        <v>436</v>
      </c>
      <c r="E88" t="s">
        <v>56</v>
      </c>
      <c r="F88">
        <v>203</v>
      </c>
      <c r="H88">
        <v>4.58</v>
      </c>
      <c r="I88">
        <v>16</v>
      </c>
      <c r="J88" t="s">
        <v>54</v>
      </c>
      <c r="K88" t="s">
        <v>38</v>
      </c>
      <c r="L88">
        <v>4.18</v>
      </c>
      <c r="M88">
        <v>7</v>
      </c>
    </row>
    <row r="89" spans="1:13" x14ac:dyDescent="0.25">
      <c r="A89">
        <v>2016</v>
      </c>
      <c r="B89" s="15" t="s">
        <v>269</v>
      </c>
      <c r="C89" t="s">
        <v>279</v>
      </c>
      <c r="E89" t="s">
        <v>27</v>
      </c>
      <c r="F89">
        <v>226</v>
      </c>
    </row>
    <row r="90" spans="1:13" x14ac:dyDescent="0.25">
      <c r="A90">
        <v>2016</v>
      </c>
      <c r="B90" s="15" t="s">
        <v>275</v>
      </c>
      <c r="C90" t="s">
        <v>279</v>
      </c>
      <c r="E90" t="s">
        <v>29</v>
      </c>
      <c r="F90">
        <v>193</v>
      </c>
      <c r="G90">
        <v>1.62</v>
      </c>
      <c r="H90">
        <v>4.4400000000000004</v>
      </c>
      <c r="J90" t="s">
        <v>30</v>
      </c>
      <c r="K90" t="s">
        <v>276</v>
      </c>
      <c r="L90">
        <v>4.18</v>
      </c>
      <c r="M90">
        <v>6.97</v>
      </c>
    </row>
    <row r="91" spans="1:13" x14ac:dyDescent="0.25">
      <c r="A91">
        <v>2016</v>
      </c>
      <c r="B91" s="15" t="s">
        <v>60</v>
      </c>
      <c r="C91" t="s">
        <v>95</v>
      </c>
      <c r="E91" t="s">
        <v>36</v>
      </c>
      <c r="F91">
        <v>199</v>
      </c>
      <c r="G91">
        <v>1.74</v>
      </c>
      <c r="H91">
        <v>4.8</v>
      </c>
      <c r="J91" t="s">
        <v>33</v>
      </c>
      <c r="K91" t="s">
        <v>61</v>
      </c>
      <c r="L91">
        <v>4.38</v>
      </c>
      <c r="M91">
        <v>7.2</v>
      </c>
    </row>
    <row r="92" spans="1:13" x14ac:dyDescent="0.25">
      <c r="A92">
        <v>2016</v>
      </c>
      <c r="B92" s="15" t="s">
        <v>366</v>
      </c>
      <c r="C92" t="s">
        <v>378</v>
      </c>
      <c r="E92" t="s">
        <v>29</v>
      </c>
      <c r="F92">
        <v>236</v>
      </c>
      <c r="G92">
        <v>1.69</v>
      </c>
      <c r="H92">
        <v>4.78</v>
      </c>
      <c r="I92">
        <v>27</v>
      </c>
      <c r="J92" t="s">
        <v>85</v>
      </c>
      <c r="K92" t="s">
        <v>61</v>
      </c>
      <c r="L92" t="s">
        <v>344</v>
      </c>
      <c r="M92" t="s">
        <v>344</v>
      </c>
    </row>
    <row r="93" spans="1:13" x14ac:dyDescent="0.25">
      <c r="A93">
        <v>2016</v>
      </c>
      <c r="B93" s="15" t="s">
        <v>258</v>
      </c>
      <c r="C93" t="s">
        <v>279</v>
      </c>
      <c r="E93" t="s">
        <v>17</v>
      </c>
      <c r="F93">
        <v>192</v>
      </c>
      <c r="G93">
        <v>1.65</v>
      </c>
      <c r="H93">
        <v>4.51</v>
      </c>
      <c r="I93">
        <v>12</v>
      </c>
      <c r="J93" t="s">
        <v>47</v>
      </c>
      <c r="K93" t="s">
        <v>51</v>
      </c>
      <c r="L93">
        <v>4.2699999999999996</v>
      </c>
      <c r="M93">
        <v>6.98</v>
      </c>
    </row>
    <row r="94" spans="1:13" x14ac:dyDescent="0.25">
      <c r="A94">
        <v>2016</v>
      </c>
      <c r="B94" s="15" t="s">
        <v>329</v>
      </c>
      <c r="C94" t="s">
        <v>340</v>
      </c>
      <c r="E94" t="s">
        <v>101</v>
      </c>
      <c r="F94">
        <v>321</v>
      </c>
      <c r="G94">
        <v>1.78</v>
      </c>
      <c r="H94">
        <v>5.12</v>
      </c>
      <c r="I94">
        <v>35</v>
      </c>
      <c r="J94" t="s">
        <v>103</v>
      </c>
      <c r="K94" t="s">
        <v>115</v>
      </c>
      <c r="L94">
        <v>4.76</v>
      </c>
      <c r="M94">
        <v>7.92</v>
      </c>
    </row>
    <row r="95" spans="1:13" x14ac:dyDescent="0.25">
      <c r="A95">
        <v>2016</v>
      </c>
      <c r="B95" s="15" t="s">
        <v>311</v>
      </c>
      <c r="C95" t="s">
        <v>340</v>
      </c>
      <c r="E95" t="s">
        <v>101</v>
      </c>
      <c r="F95">
        <v>314</v>
      </c>
      <c r="G95">
        <v>1.81</v>
      </c>
      <c r="H95">
        <v>4.99</v>
      </c>
      <c r="I95">
        <v>30</v>
      </c>
      <c r="J95" t="s">
        <v>312</v>
      </c>
      <c r="K95" t="s">
        <v>188</v>
      </c>
      <c r="L95">
        <v>4.4400000000000004</v>
      </c>
      <c r="M95">
        <v>7.3</v>
      </c>
    </row>
    <row r="96" spans="1:13" x14ac:dyDescent="0.25">
      <c r="A96">
        <v>2016</v>
      </c>
      <c r="B96" s="15" t="s">
        <v>427</v>
      </c>
      <c r="C96" t="s">
        <v>436</v>
      </c>
      <c r="E96" t="s">
        <v>23</v>
      </c>
      <c r="F96">
        <v>200</v>
      </c>
    </row>
    <row r="97" spans="1:13" x14ac:dyDescent="0.25">
      <c r="A97">
        <v>2016</v>
      </c>
      <c r="B97" s="15" t="s">
        <v>380</v>
      </c>
      <c r="C97" t="s">
        <v>436</v>
      </c>
      <c r="E97" t="s">
        <v>17</v>
      </c>
      <c r="F97">
        <v>207</v>
      </c>
      <c r="I97">
        <v>15</v>
      </c>
    </row>
    <row r="98" spans="1:13" x14ac:dyDescent="0.25">
      <c r="A98">
        <v>2016</v>
      </c>
      <c r="B98" s="15" t="s">
        <v>241</v>
      </c>
      <c r="C98" t="s">
        <v>279</v>
      </c>
      <c r="E98" t="s">
        <v>109</v>
      </c>
      <c r="F98">
        <v>220</v>
      </c>
      <c r="G98">
        <v>1.6</v>
      </c>
      <c r="H98">
        <v>4.57</v>
      </c>
      <c r="I98">
        <v>16</v>
      </c>
      <c r="J98" t="s">
        <v>21</v>
      </c>
      <c r="K98" t="s">
        <v>34</v>
      </c>
      <c r="L98">
        <v>4.12</v>
      </c>
      <c r="M98">
        <v>7.25</v>
      </c>
    </row>
    <row r="99" spans="1:13" x14ac:dyDescent="0.25">
      <c r="A99">
        <v>2016</v>
      </c>
      <c r="B99" s="15" t="s">
        <v>266</v>
      </c>
      <c r="C99" t="s">
        <v>279</v>
      </c>
      <c r="E99" t="s">
        <v>109</v>
      </c>
      <c r="F99">
        <v>209</v>
      </c>
      <c r="G99">
        <v>1.56</v>
      </c>
      <c r="H99">
        <v>4.45</v>
      </c>
      <c r="I99">
        <v>17</v>
      </c>
      <c r="J99" t="s">
        <v>24</v>
      </c>
      <c r="K99" t="s">
        <v>45</v>
      </c>
    </row>
    <row r="100" spans="1:13" x14ac:dyDescent="0.25">
      <c r="A100">
        <v>2016</v>
      </c>
      <c r="B100" s="15" t="s">
        <v>246</v>
      </c>
      <c r="C100" t="s">
        <v>279</v>
      </c>
      <c r="E100" t="s">
        <v>101</v>
      </c>
      <c r="F100">
        <v>232</v>
      </c>
      <c r="G100">
        <v>1.67</v>
      </c>
      <c r="H100">
        <v>4.7</v>
      </c>
      <c r="I100">
        <v>17</v>
      </c>
      <c r="J100" t="s">
        <v>41</v>
      </c>
      <c r="K100" t="s">
        <v>240</v>
      </c>
    </row>
    <row r="101" spans="1:13" x14ac:dyDescent="0.25">
      <c r="A101">
        <v>2016</v>
      </c>
      <c r="B101" s="15" t="s">
        <v>270</v>
      </c>
      <c r="C101" t="s">
        <v>279</v>
      </c>
      <c r="E101" t="s">
        <v>17</v>
      </c>
      <c r="F101">
        <v>196</v>
      </c>
      <c r="G101">
        <v>1.63</v>
      </c>
      <c r="H101">
        <v>4.42</v>
      </c>
      <c r="I101">
        <v>10</v>
      </c>
      <c r="J101" t="s">
        <v>18</v>
      </c>
      <c r="K101" t="s">
        <v>240</v>
      </c>
      <c r="L101">
        <v>4.1500000000000004</v>
      </c>
    </row>
    <row r="102" spans="1:13" x14ac:dyDescent="0.25">
      <c r="A102">
        <v>2016</v>
      </c>
      <c r="B102" s="15" t="s">
        <v>255</v>
      </c>
      <c r="C102" t="s">
        <v>279</v>
      </c>
      <c r="E102" t="s">
        <v>101</v>
      </c>
      <c r="F102">
        <v>214</v>
      </c>
      <c r="G102">
        <v>1.66</v>
      </c>
      <c r="H102">
        <v>4.58</v>
      </c>
      <c r="I102">
        <v>16</v>
      </c>
      <c r="J102" t="s">
        <v>54</v>
      </c>
      <c r="K102" t="s">
        <v>90</v>
      </c>
      <c r="L102">
        <v>4.28</v>
      </c>
      <c r="M102">
        <v>7.11</v>
      </c>
    </row>
    <row r="103" spans="1:13" x14ac:dyDescent="0.25">
      <c r="A103">
        <v>2016</v>
      </c>
      <c r="B103" s="15" t="s">
        <v>426</v>
      </c>
      <c r="C103" t="s">
        <v>436</v>
      </c>
      <c r="E103" t="s">
        <v>23</v>
      </c>
      <c r="F103">
        <v>187</v>
      </c>
      <c r="H103">
        <v>4.45</v>
      </c>
      <c r="I103">
        <v>18</v>
      </c>
      <c r="J103" t="s">
        <v>37</v>
      </c>
      <c r="K103" t="s">
        <v>119</v>
      </c>
      <c r="L103">
        <v>4.26</v>
      </c>
      <c r="M103">
        <v>6.96</v>
      </c>
    </row>
    <row r="104" spans="1:13" x14ac:dyDescent="0.25">
      <c r="A104">
        <v>2016</v>
      </c>
      <c r="B104" s="15" t="s">
        <v>26</v>
      </c>
      <c r="C104" t="s">
        <v>95</v>
      </c>
      <c r="E104" t="s">
        <v>27</v>
      </c>
      <c r="F104">
        <v>234</v>
      </c>
      <c r="I104">
        <v>17</v>
      </c>
    </row>
    <row r="105" spans="1:13" x14ac:dyDescent="0.25">
      <c r="A105">
        <v>2016</v>
      </c>
      <c r="B105" s="15" t="s">
        <v>219</v>
      </c>
      <c r="C105" t="s">
        <v>224</v>
      </c>
      <c r="E105" t="s">
        <v>128</v>
      </c>
      <c r="F105">
        <v>338</v>
      </c>
      <c r="G105">
        <v>1.86</v>
      </c>
      <c r="H105">
        <v>5.27</v>
      </c>
      <c r="I105">
        <v>26</v>
      </c>
      <c r="J105" t="s">
        <v>85</v>
      </c>
      <c r="K105" t="s">
        <v>82</v>
      </c>
      <c r="L105">
        <v>4.79</v>
      </c>
      <c r="M105">
        <v>7.95</v>
      </c>
    </row>
    <row r="106" spans="1:13" x14ac:dyDescent="0.25">
      <c r="A106">
        <v>2016</v>
      </c>
      <c r="B106" s="15" t="s">
        <v>399</v>
      </c>
      <c r="C106" t="s">
        <v>436</v>
      </c>
      <c r="E106" t="s">
        <v>23</v>
      </c>
      <c r="F106">
        <v>200</v>
      </c>
      <c r="G106">
        <v>1.55</v>
      </c>
      <c r="H106">
        <v>4.4400000000000004</v>
      </c>
      <c r="I106">
        <v>21</v>
      </c>
      <c r="J106" t="s">
        <v>33</v>
      </c>
      <c r="K106" t="s">
        <v>48</v>
      </c>
      <c r="L106">
        <v>4.33</v>
      </c>
    </row>
    <row r="107" spans="1:13" x14ac:dyDescent="0.25">
      <c r="A107">
        <v>2016</v>
      </c>
      <c r="B107" s="15" t="s">
        <v>248</v>
      </c>
      <c r="C107" t="s">
        <v>279</v>
      </c>
      <c r="E107" t="s">
        <v>113</v>
      </c>
      <c r="F107">
        <v>237</v>
      </c>
      <c r="G107">
        <v>1.61</v>
      </c>
      <c r="H107">
        <v>4.49</v>
      </c>
      <c r="I107">
        <v>13</v>
      </c>
      <c r="J107" t="s">
        <v>54</v>
      </c>
      <c r="K107" t="s">
        <v>90</v>
      </c>
      <c r="L107">
        <v>4.45</v>
      </c>
      <c r="M107">
        <v>6.89</v>
      </c>
    </row>
    <row r="108" spans="1:13" x14ac:dyDescent="0.25">
      <c r="A108">
        <v>2016</v>
      </c>
      <c r="B108" s="15" t="s">
        <v>227</v>
      </c>
      <c r="C108" t="s">
        <v>279</v>
      </c>
      <c r="E108" t="s">
        <v>56</v>
      </c>
      <c r="F108">
        <v>187</v>
      </c>
      <c r="I108">
        <v>13</v>
      </c>
    </row>
    <row r="109" spans="1:13" x14ac:dyDescent="0.25">
      <c r="A109">
        <v>2016</v>
      </c>
      <c r="B109" s="15" t="s">
        <v>73</v>
      </c>
      <c r="C109" t="s">
        <v>95</v>
      </c>
      <c r="E109" t="s">
        <v>8</v>
      </c>
      <c r="F109">
        <v>207</v>
      </c>
      <c r="G109">
        <v>1.61</v>
      </c>
      <c r="H109">
        <v>4.54</v>
      </c>
      <c r="J109" t="s">
        <v>54</v>
      </c>
      <c r="K109" t="s">
        <v>19</v>
      </c>
    </row>
    <row r="110" spans="1:13" x14ac:dyDescent="0.25">
      <c r="A110">
        <v>2016</v>
      </c>
      <c r="B110" s="15" t="s">
        <v>394</v>
      </c>
      <c r="C110" t="s">
        <v>436</v>
      </c>
      <c r="E110" t="s">
        <v>109</v>
      </c>
      <c r="F110">
        <v>208</v>
      </c>
      <c r="G110">
        <v>1.5</v>
      </c>
      <c r="H110">
        <v>4.63</v>
      </c>
      <c r="J110" t="s">
        <v>114</v>
      </c>
      <c r="K110" t="s">
        <v>31</v>
      </c>
      <c r="L110">
        <v>4.26</v>
      </c>
      <c r="M110">
        <v>7.09</v>
      </c>
    </row>
    <row r="111" spans="1:13" x14ac:dyDescent="0.25">
      <c r="A111">
        <v>2016</v>
      </c>
      <c r="B111" s="15" t="s">
        <v>129</v>
      </c>
      <c r="C111" t="s">
        <v>150</v>
      </c>
      <c r="E111" t="s">
        <v>27</v>
      </c>
      <c r="F111">
        <v>258</v>
      </c>
      <c r="I111">
        <v>20</v>
      </c>
    </row>
    <row r="112" spans="1:13" x14ac:dyDescent="0.25">
      <c r="A112">
        <v>2016</v>
      </c>
      <c r="B112" s="15" t="s">
        <v>303</v>
      </c>
      <c r="C112" t="s">
        <v>340</v>
      </c>
      <c r="E112" t="s">
        <v>101</v>
      </c>
      <c r="F112">
        <v>336</v>
      </c>
    </row>
    <row r="113" spans="1:13" x14ac:dyDescent="0.25">
      <c r="A113">
        <v>2016</v>
      </c>
      <c r="B113" s="15" t="s">
        <v>369</v>
      </c>
      <c r="C113" t="s">
        <v>378</v>
      </c>
      <c r="E113" t="s">
        <v>109</v>
      </c>
      <c r="F113">
        <v>245</v>
      </c>
      <c r="G113">
        <v>1.69</v>
      </c>
      <c r="H113">
        <v>4.6100000000000003</v>
      </c>
      <c r="I113">
        <v>20</v>
      </c>
      <c r="J113" t="s">
        <v>79</v>
      </c>
      <c r="K113" t="s">
        <v>19</v>
      </c>
      <c r="L113">
        <v>4.38</v>
      </c>
      <c r="M113">
        <v>7.49</v>
      </c>
    </row>
    <row r="114" spans="1:13" x14ac:dyDescent="0.25">
      <c r="A114">
        <v>2016</v>
      </c>
      <c r="B114" s="15" t="s">
        <v>306</v>
      </c>
      <c r="C114" t="s">
        <v>340</v>
      </c>
      <c r="E114" t="s">
        <v>109</v>
      </c>
      <c r="F114">
        <v>247</v>
      </c>
      <c r="G114">
        <v>1.68</v>
      </c>
      <c r="H114">
        <v>4.5999999999999996</v>
      </c>
      <c r="J114" t="s">
        <v>57</v>
      </c>
      <c r="K114" t="s">
        <v>273</v>
      </c>
      <c r="L114">
        <v>4.16</v>
      </c>
      <c r="M114">
        <v>7.07</v>
      </c>
    </row>
    <row r="115" spans="1:13" x14ac:dyDescent="0.25">
      <c r="A115">
        <v>2016</v>
      </c>
      <c r="B115" s="15" t="s">
        <v>315</v>
      </c>
      <c r="C115" t="s">
        <v>340</v>
      </c>
      <c r="E115" t="s">
        <v>113</v>
      </c>
      <c r="F115">
        <v>338</v>
      </c>
      <c r="G115">
        <v>1.82</v>
      </c>
      <c r="H115">
        <v>5.21</v>
      </c>
      <c r="I115">
        <v>24</v>
      </c>
      <c r="J115" t="s">
        <v>85</v>
      </c>
      <c r="K115" t="s">
        <v>82</v>
      </c>
      <c r="L115">
        <v>5.07</v>
      </c>
      <c r="M115">
        <v>8.16</v>
      </c>
    </row>
    <row r="116" spans="1:13" x14ac:dyDescent="0.25">
      <c r="A116">
        <v>2016</v>
      </c>
      <c r="B116" s="15" t="s">
        <v>180</v>
      </c>
      <c r="C116" t="s">
        <v>224</v>
      </c>
      <c r="E116" t="s">
        <v>128</v>
      </c>
      <c r="F116">
        <v>329</v>
      </c>
      <c r="G116">
        <v>1.9</v>
      </c>
      <c r="H116">
        <v>5.31</v>
      </c>
      <c r="I116">
        <v>37</v>
      </c>
    </row>
    <row r="117" spans="1:13" x14ac:dyDescent="0.25">
      <c r="A117">
        <v>2016</v>
      </c>
      <c r="B117" s="15" t="s">
        <v>361</v>
      </c>
      <c r="C117" t="s">
        <v>378</v>
      </c>
      <c r="E117" t="s">
        <v>17</v>
      </c>
      <c r="F117">
        <v>232</v>
      </c>
      <c r="G117">
        <v>1.64</v>
      </c>
      <c r="H117">
        <v>4.6100000000000003</v>
      </c>
      <c r="I117">
        <v>19</v>
      </c>
      <c r="J117" t="s">
        <v>143</v>
      </c>
      <c r="K117" t="s">
        <v>45</v>
      </c>
      <c r="L117" t="s">
        <v>344</v>
      </c>
      <c r="M117" t="s">
        <v>344</v>
      </c>
    </row>
    <row r="118" spans="1:13" x14ac:dyDescent="0.25">
      <c r="A118">
        <v>2016</v>
      </c>
      <c r="B118" s="15" t="s">
        <v>422</v>
      </c>
      <c r="C118" t="s">
        <v>436</v>
      </c>
      <c r="E118" t="s">
        <v>56</v>
      </c>
      <c r="F118">
        <v>205</v>
      </c>
      <c r="H118">
        <v>4.45</v>
      </c>
      <c r="I118">
        <v>19</v>
      </c>
      <c r="J118" t="s">
        <v>18</v>
      </c>
      <c r="K118" t="s">
        <v>45</v>
      </c>
      <c r="L118">
        <v>3.97</v>
      </c>
      <c r="M118">
        <v>6.7</v>
      </c>
    </row>
    <row r="119" spans="1:13" x14ac:dyDescent="0.25">
      <c r="A119">
        <v>2016</v>
      </c>
      <c r="B119" s="15" t="s">
        <v>147</v>
      </c>
      <c r="C119" t="s">
        <v>150</v>
      </c>
      <c r="E119" t="s">
        <v>128</v>
      </c>
      <c r="F119">
        <v>263</v>
      </c>
      <c r="G119">
        <v>1.78</v>
      </c>
      <c r="I119">
        <v>19</v>
      </c>
      <c r="K119" t="s">
        <v>69</v>
      </c>
      <c r="L119">
        <v>4.54</v>
      </c>
    </row>
    <row r="120" spans="1:13" x14ac:dyDescent="0.25">
      <c r="A120">
        <v>2016</v>
      </c>
      <c r="B120" s="15" t="s">
        <v>268</v>
      </c>
      <c r="C120" t="s">
        <v>279</v>
      </c>
      <c r="E120" t="s">
        <v>17</v>
      </c>
      <c r="F120">
        <v>218</v>
      </c>
      <c r="G120">
        <v>1.66</v>
      </c>
      <c r="H120">
        <v>4.68</v>
      </c>
      <c r="I120">
        <v>17</v>
      </c>
      <c r="J120" t="s">
        <v>170</v>
      </c>
      <c r="K120" t="s">
        <v>69</v>
      </c>
      <c r="L120">
        <v>4.58</v>
      </c>
      <c r="M120">
        <v>7.35</v>
      </c>
    </row>
    <row r="121" spans="1:13" x14ac:dyDescent="0.25">
      <c r="A121">
        <v>2016</v>
      </c>
      <c r="B121" s="15" t="s">
        <v>289</v>
      </c>
      <c r="C121" t="s">
        <v>340</v>
      </c>
      <c r="E121" t="s">
        <v>109</v>
      </c>
      <c r="F121">
        <v>271</v>
      </c>
      <c r="G121">
        <v>1.7</v>
      </c>
      <c r="H121">
        <v>4.79</v>
      </c>
      <c r="I121">
        <v>19</v>
      </c>
      <c r="J121" t="s">
        <v>41</v>
      </c>
      <c r="K121" t="s">
        <v>25</v>
      </c>
      <c r="L121">
        <v>4.05</v>
      </c>
      <c r="M121">
        <v>7.08</v>
      </c>
    </row>
    <row r="122" spans="1:13" x14ac:dyDescent="0.25">
      <c r="A122">
        <v>2016</v>
      </c>
      <c r="B122" s="15" t="s">
        <v>339</v>
      </c>
      <c r="C122" t="s">
        <v>340</v>
      </c>
      <c r="E122" t="s">
        <v>109</v>
      </c>
      <c r="F122">
        <v>300</v>
      </c>
      <c r="G122">
        <v>1.8</v>
      </c>
      <c r="H122">
        <v>5.07</v>
      </c>
      <c r="I122">
        <v>34</v>
      </c>
      <c r="J122" t="s">
        <v>98</v>
      </c>
      <c r="K122" t="s">
        <v>99</v>
      </c>
      <c r="L122">
        <v>4.5599999999999996</v>
      </c>
      <c r="M122">
        <v>7.73</v>
      </c>
    </row>
    <row r="123" spans="1:13" x14ac:dyDescent="0.25">
      <c r="A123">
        <v>2016</v>
      </c>
      <c r="B123" s="15" t="s">
        <v>107</v>
      </c>
      <c r="C123" t="s">
        <v>125</v>
      </c>
      <c r="E123" t="s">
        <v>27</v>
      </c>
      <c r="F123">
        <v>213</v>
      </c>
    </row>
    <row r="124" spans="1:13" x14ac:dyDescent="0.25">
      <c r="A124">
        <v>2016</v>
      </c>
      <c r="B124" s="15" t="s">
        <v>416</v>
      </c>
      <c r="C124" t="s">
        <v>436</v>
      </c>
      <c r="E124" t="s">
        <v>17</v>
      </c>
      <c r="F124">
        <v>191</v>
      </c>
      <c r="H124">
        <v>4.6100000000000003</v>
      </c>
      <c r="I124">
        <v>7</v>
      </c>
      <c r="J124" t="s">
        <v>106</v>
      </c>
      <c r="K124" t="s">
        <v>90</v>
      </c>
      <c r="L124">
        <v>4</v>
      </c>
      <c r="M124">
        <v>6.8</v>
      </c>
    </row>
    <row r="125" spans="1:13" x14ac:dyDescent="0.25">
      <c r="A125">
        <v>2016</v>
      </c>
      <c r="B125" s="15" t="s">
        <v>353</v>
      </c>
      <c r="C125" t="s">
        <v>378</v>
      </c>
      <c r="E125" t="s">
        <v>109</v>
      </c>
      <c r="F125">
        <v>262</v>
      </c>
      <c r="G125">
        <v>1.66</v>
      </c>
      <c r="H125">
        <v>4.8099999999999996</v>
      </c>
      <c r="I125">
        <v>24</v>
      </c>
      <c r="J125" t="s">
        <v>79</v>
      </c>
      <c r="K125" t="s">
        <v>92</v>
      </c>
      <c r="L125">
        <v>4.38</v>
      </c>
      <c r="M125">
        <v>7.24</v>
      </c>
    </row>
    <row r="126" spans="1:13" x14ac:dyDescent="0.25">
      <c r="A126">
        <v>2016</v>
      </c>
      <c r="B126" s="15" t="s">
        <v>132</v>
      </c>
      <c r="C126" t="s">
        <v>150</v>
      </c>
      <c r="E126" t="s">
        <v>109</v>
      </c>
      <c r="F126">
        <v>244</v>
      </c>
      <c r="G126">
        <v>1.73</v>
      </c>
      <c r="H126">
        <v>4.87</v>
      </c>
      <c r="I126">
        <v>28</v>
      </c>
      <c r="L126">
        <v>4.7</v>
      </c>
    </row>
    <row r="127" spans="1:13" x14ac:dyDescent="0.25">
      <c r="A127">
        <v>2016</v>
      </c>
      <c r="B127" s="15" t="s">
        <v>242</v>
      </c>
      <c r="C127" t="s">
        <v>279</v>
      </c>
      <c r="E127" t="s">
        <v>27</v>
      </c>
      <c r="F127">
        <v>216</v>
      </c>
      <c r="I127">
        <v>23</v>
      </c>
      <c r="J127" t="s">
        <v>24</v>
      </c>
      <c r="K127" t="s">
        <v>119</v>
      </c>
      <c r="L127">
        <v>4.18</v>
      </c>
      <c r="M127">
        <v>6.86</v>
      </c>
    </row>
    <row r="128" spans="1:13" x14ac:dyDescent="0.25">
      <c r="A128">
        <v>2016</v>
      </c>
      <c r="B128" s="15" t="s">
        <v>404</v>
      </c>
      <c r="C128" t="s">
        <v>436</v>
      </c>
      <c r="E128" t="s">
        <v>17</v>
      </c>
      <c r="F128">
        <v>218</v>
      </c>
      <c r="I128">
        <v>17</v>
      </c>
    </row>
    <row r="129" spans="1:13" x14ac:dyDescent="0.25">
      <c r="A129">
        <v>2016</v>
      </c>
      <c r="B129" s="15" t="s">
        <v>310</v>
      </c>
      <c r="C129" t="s">
        <v>340</v>
      </c>
      <c r="E129" t="s">
        <v>56</v>
      </c>
      <c r="F129">
        <v>304</v>
      </c>
      <c r="G129">
        <v>1.84</v>
      </c>
      <c r="H129">
        <v>5.0599999999999996</v>
      </c>
      <c r="I129">
        <v>30</v>
      </c>
      <c r="J129" t="s">
        <v>114</v>
      </c>
      <c r="K129" t="s">
        <v>131</v>
      </c>
      <c r="L129">
        <v>4.5599999999999996</v>
      </c>
      <c r="M129">
        <v>7.37</v>
      </c>
    </row>
    <row r="130" spans="1:13" x14ac:dyDescent="0.25">
      <c r="A130">
        <v>2016</v>
      </c>
      <c r="B130" s="15" t="s">
        <v>198</v>
      </c>
      <c r="C130" t="s">
        <v>224</v>
      </c>
      <c r="E130" t="s">
        <v>101</v>
      </c>
      <c r="F130">
        <v>301</v>
      </c>
    </row>
    <row r="131" spans="1:13" x14ac:dyDescent="0.25">
      <c r="A131">
        <v>2016</v>
      </c>
      <c r="B131" s="15" t="s">
        <v>74</v>
      </c>
      <c r="C131" t="s">
        <v>95</v>
      </c>
      <c r="E131" t="s">
        <v>23</v>
      </c>
      <c r="F131">
        <v>215</v>
      </c>
      <c r="G131">
        <v>1.63</v>
      </c>
      <c r="H131">
        <v>4.7</v>
      </c>
      <c r="I131">
        <v>26</v>
      </c>
      <c r="J131" t="s">
        <v>24</v>
      </c>
      <c r="K131" t="s">
        <v>51</v>
      </c>
      <c r="L131">
        <v>4.13</v>
      </c>
      <c r="M131">
        <v>7.09</v>
      </c>
    </row>
    <row r="132" spans="1:13" x14ac:dyDescent="0.25">
      <c r="A132">
        <v>2016</v>
      </c>
      <c r="B132" s="15" t="s">
        <v>362</v>
      </c>
      <c r="C132" t="s">
        <v>378</v>
      </c>
      <c r="E132" t="s">
        <v>27</v>
      </c>
      <c r="F132">
        <v>253</v>
      </c>
      <c r="G132" t="s">
        <v>344</v>
      </c>
      <c r="H132" t="s">
        <v>344</v>
      </c>
      <c r="I132" t="s">
        <v>344</v>
      </c>
      <c r="J132" t="s">
        <v>344</v>
      </c>
      <c r="K132" t="s">
        <v>344</v>
      </c>
      <c r="L132" t="s">
        <v>344</v>
      </c>
      <c r="M132" t="s">
        <v>344</v>
      </c>
    </row>
    <row r="133" spans="1:13" x14ac:dyDescent="0.25">
      <c r="A133">
        <v>2016</v>
      </c>
      <c r="B133" s="15" t="s">
        <v>367</v>
      </c>
      <c r="C133" t="s">
        <v>378</v>
      </c>
      <c r="E133" t="s">
        <v>17</v>
      </c>
      <c r="F133">
        <v>240</v>
      </c>
      <c r="G133">
        <v>1.68</v>
      </c>
      <c r="H133">
        <v>4.78</v>
      </c>
      <c r="I133">
        <v>19</v>
      </c>
      <c r="J133" t="s">
        <v>114</v>
      </c>
      <c r="K133" t="s">
        <v>368</v>
      </c>
      <c r="L133">
        <v>4.3899999999999997</v>
      </c>
      <c r="M133">
        <v>7.07</v>
      </c>
    </row>
    <row r="134" spans="1:13" x14ac:dyDescent="0.25">
      <c r="A134">
        <v>2016</v>
      </c>
      <c r="B134" s="15" t="s">
        <v>280</v>
      </c>
      <c r="C134" t="s">
        <v>340</v>
      </c>
      <c r="E134" t="s">
        <v>128</v>
      </c>
      <c r="F134">
        <v>294</v>
      </c>
      <c r="G134">
        <v>1.75</v>
      </c>
      <c r="H134">
        <v>5.03</v>
      </c>
      <c r="J134" t="s">
        <v>164</v>
      </c>
      <c r="K134" t="s">
        <v>162</v>
      </c>
      <c r="L134">
        <v>4.1900000000000004</v>
      </c>
      <c r="M134">
        <v>7.2</v>
      </c>
    </row>
    <row r="135" spans="1:13" x14ac:dyDescent="0.25">
      <c r="A135">
        <v>2016</v>
      </c>
      <c r="B135" s="15" t="s">
        <v>186</v>
      </c>
      <c r="C135" t="s">
        <v>224</v>
      </c>
      <c r="E135" t="s">
        <v>109</v>
      </c>
      <c r="F135">
        <v>297</v>
      </c>
    </row>
    <row r="136" spans="1:13" x14ac:dyDescent="0.25">
      <c r="A136">
        <v>2016</v>
      </c>
      <c r="B136" s="15" t="s">
        <v>381</v>
      </c>
      <c r="C136" t="s">
        <v>436</v>
      </c>
      <c r="E136" t="s">
        <v>29</v>
      </c>
      <c r="F136">
        <v>208</v>
      </c>
      <c r="I136">
        <v>23</v>
      </c>
    </row>
    <row r="137" spans="1:13" x14ac:dyDescent="0.25">
      <c r="A137">
        <v>2016</v>
      </c>
      <c r="B137" s="15" t="s">
        <v>393</v>
      </c>
      <c r="C137" t="s">
        <v>436</v>
      </c>
      <c r="E137" t="s">
        <v>8</v>
      </c>
      <c r="F137">
        <v>192</v>
      </c>
    </row>
    <row r="138" spans="1:13" x14ac:dyDescent="0.25">
      <c r="A138">
        <v>2016</v>
      </c>
      <c r="B138" s="15" t="s">
        <v>265</v>
      </c>
      <c r="C138" t="s">
        <v>279</v>
      </c>
      <c r="E138" t="s">
        <v>23</v>
      </c>
      <c r="F138">
        <v>156</v>
      </c>
      <c r="G138">
        <v>1.5</v>
      </c>
      <c r="H138">
        <v>4.28</v>
      </c>
      <c r="J138" t="s">
        <v>37</v>
      </c>
      <c r="K138" t="s">
        <v>72</v>
      </c>
      <c r="L138">
        <v>4.1500000000000004</v>
      </c>
      <c r="M138">
        <v>7.02</v>
      </c>
    </row>
    <row r="139" spans="1:13" x14ac:dyDescent="0.25">
      <c r="A139">
        <v>2016</v>
      </c>
      <c r="B139" s="15" t="s">
        <v>372</v>
      </c>
      <c r="C139" t="s">
        <v>378</v>
      </c>
      <c r="E139" t="s">
        <v>27</v>
      </c>
      <c r="F139">
        <v>249</v>
      </c>
      <c r="G139">
        <v>1.71</v>
      </c>
      <c r="H139">
        <v>4.91</v>
      </c>
      <c r="I139">
        <v>20</v>
      </c>
      <c r="J139" t="s">
        <v>63</v>
      </c>
      <c r="K139" t="s">
        <v>76</v>
      </c>
      <c r="L139" t="s">
        <v>344</v>
      </c>
      <c r="M139" t="s">
        <v>344</v>
      </c>
    </row>
    <row r="140" spans="1:13" x14ac:dyDescent="0.25">
      <c r="A140">
        <v>2016</v>
      </c>
      <c r="B140" s="15" t="s">
        <v>332</v>
      </c>
      <c r="C140" t="s">
        <v>340</v>
      </c>
      <c r="E140" t="s">
        <v>56</v>
      </c>
      <c r="F140">
        <v>304</v>
      </c>
      <c r="G140">
        <v>1.89</v>
      </c>
      <c r="H140">
        <v>5.19</v>
      </c>
      <c r="I140">
        <v>29</v>
      </c>
      <c r="J140" t="s">
        <v>164</v>
      </c>
      <c r="K140" t="s">
        <v>188</v>
      </c>
      <c r="L140">
        <v>4.71</v>
      </c>
      <c r="M140">
        <v>7.78</v>
      </c>
    </row>
    <row r="141" spans="1:13" x14ac:dyDescent="0.25">
      <c r="A141">
        <v>2016</v>
      </c>
      <c r="B141" s="15" t="s">
        <v>397</v>
      </c>
      <c r="C141" t="s">
        <v>436</v>
      </c>
      <c r="E141" t="s">
        <v>17</v>
      </c>
      <c r="F141">
        <v>179</v>
      </c>
      <c r="G141">
        <v>1.56</v>
      </c>
      <c r="H141">
        <v>4.6399999999999997</v>
      </c>
      <c r="J141" t="s">
        <v>47</v>
      </c>
      <c r="K141" t="s">
        <v>273</v>
      </c>
      <c r="L141">
        <v>4.26</v>
      </c>
      <c r="M141">
        <v>6.97</v>
      </c>
    </row>
    <row r="142" spans="1:13" x14ac:dyDescent="0.25">
      <c r="A142">
        <v>2016</v>
      </c>
      <c r="B142" s="15" t="s">
        <v>425</v>
      </c>
      <c r="C142" t="s">
        <v>436</v>
      </c>
      <c r="E142" t="s">
        <v>29</v>
      </c>
      <c r="F142">
        <v>199</v>
      </c>
      <c r="I142">
        <v>14</v>
      </c>
    </row>
    <row r="143" spans="1:13" x14ac:dyDescent="0.25">
      <c r="A143">
        <v>2016</v>
      </c>
      <c r="B143" s="15" t="s">
        <v>430</v>
      </c>
      <c r="C143" t="s">
        <v>436</v>
      </c>
      <c r="E143" t="s">
        <v>56</v>
      </c>
      <c r="F143">
        <v>221</v>
      </c>
      <c r="H143">
        <v>4.53</v>
      </c>
      <c r="J143" t="s">
        <v>21</v>
      </c>
      <c r="K143" t="s">
        <v>119</v>
      </c>
    </row>
    <row r="144" spans="1:13" x14ac:dyDescent="0.25">
      <c r="A144">
        <v>2016</v>
      </c>
      <c r="B144" s="15" t="s">
        <v>271</v>
      </c>
      <c r="C144" t="s">
        <v>279</v>
      </c>
      <c r="E144" t="s">
        <v>27</v>
      </c>
      <c r="F144">
        <v>217</v>
      </c>
      <c r="G144">
        <v>1.62</v>
      </c>
      <c r="H144">
        <v>4.4400000000000004</v>
      </c>
      <c r="J144" t="s">
        <v>272</v>
      </c>
      <c r="K144" t="s">
        <v>273</v>
      </c>
    </row>
    <row r="145" spans="1:13" x14ac:dyDescent="0.25">
      <c r="A145">
        <v>2016</v>
      </c>
      <c r="B145" s="15" t="s">
        <v>52</v>
      </c>
      <c r="C145" t="s">
        <v>95</v>
      </c>
      <c r="E145" t="s">
        <v>8</v>
      </c>
      <c r="F145">
        <v>220</v>
      </c>
      <c r="G145">
        <v>1.75</v>
      </c>
      <c r="H145">
        <v>4.8</v>
      </c>
      <c r="I145">
        <v>16</v>
      </c>
      <c r="J145" t="s">
        <v>21</v>
      </c>
      <c r="K145" t="s">
        <v>31</v>
      </c>
      <c r="L145">
        <v>4.5</v>
      </c>
      <c r="M145">
        <v>7.63</v>
      </c>
    </row>
    <row r="146" spans="1:13" x14ac:dyDescent="0.25">
      <c r="A146">
        <v>2016</v>
      </c>
      <c r="B146" s="15" t="s">
        <v>179</v>
      </c>
      <c r="C146" t="s">
        <v>224</v>
      </c>
      <c r="E146" t="s">
        <v>128</v>
      </c>
      <c r="F146">
        <v>306</v>
      </c>
      <c r="G146">
        <v>1.75</v>
      </c>
      <c r="H146">
        <v>5.01</v>
      </c>
      <c r="I146">
        <v>25</v>
      </c>
      <c r="J146" t="s">
        <v>106</v>
      </c>
      <c r="L146">
        <v>4.33</v>
      </c>
      <c r="M146">
        <v>7.25</v>
      </c>
    </row>
    <row r="147" spans="1:13" x14ac:dyDescent="0.25">
      <c r="A147">
        <v>2016</v>
      </c>
      <c r="B147" s="15" t="s">
        <v>370</v>
      </c>
      <c r="C147" t="s">
        <v>378</v>
      </c>
      <c r="E147" t="s">
        <v>27</v>
      </c>
      <c r="F147">
        <v>240</v>
      </c>
      <c r="G147">
        <v>1.64</v>
      </c>
      <c r="H147">
        <v>4.6500000000000004</v>
      </c>
      <c r="I147">
        <v>20</v>
      </c>
      <c r="J147" t="s">
        <v>47</v>
      </c>
      <c r="K147" t="s">
        <v>51</v>
      </c>
      <c r="L147">
        <v>4.2</v>
      </c>
      <c r="M147">
        <v>7.11</v>
      </c>
    </row>
    <row r="148" spans="1:13" x14ac:dyDescent="0.25">
      <c r="A148">
        <v>2016</v>
      </c>
      <c r="B148" s="15" t="s">
        <v>385</v>
      </c>
      <c r="C148" t="s">
        <v>436</v>
      </c>
      <c r="E148" t="s">
        <v>56</v>
      </c>
      <c r="F148">
        <v>203</v>
      </c>
      <c r="G148">
        <v>1.5</v>
      </c>
      <c r="H148">
        <v>4.4800000000000004</v>
      </c>
      <c r="J148" t="s">
        <v>37</v>
      </c>
      <c r="K148" t="s">
        <v>119</v>
      </c>
      <c r="L148">
        <v>4.2699999999999996</v>
      </c>
      <c r="M148">
        <v>6.77</v>
      </c>
    </row>
    <row r="149" spans="1:13" x14ac:dyDescent="0.25">
      <c r="A149">
        <v>2016</v>
      </c>
      <c r="B149" s="15" t="s">
        <v>53</v>
      </c>
      <c r="C149" t="s">
        <v>95</v>
      </c>
      <c r="E149" t="s">
        <v>29</v>
      </c>
      <c r="F149">
        <v>254</v>
      </c>
      <c r="G149">
        <v>1.77</v>
      </c>
      <c r="H149">
        <v>4.9400000000000004</v>
      </c>
      <c r="I149">
        <v>23</v>
      </c>
      <c r="J149" t="s">
        <v>54</v>
      </c>
      <c r="K149" t="s">
        <v>38</v>
      </c>
      <c r="L149">
        <v>4.4000000000000004</v>
      </c>
      <c r="M149">
        <v>7.56</v>
      </c>
    </row>
    <row r="150" spans="1:13" x14ac:dyDescent="0.25">
      <c r="A150">
        <v>2016</v>
      </c>
      <c r="B150" s="15" t="s">
        <v>122</v>
      </c>
      <c r="C150" t="s">
        <v>125</v>
      </c>
      <c r="E150" t="s">
        <v>109</v>
      </c>
      <c r="F150">
        <v>231</v>
      </c>
      <c r="G150">
        <v>1.74</v>
      </c>
      <c r="H150">
        <v>4.97</v>
      </c>
      <c r="J150" t="s">
        <v>123</v>
      </c>
      <c r="K150" t="s">
        <v>124</v>
      </c>
      <c r="L150">
        <v>4.3600000000000003</v>
      </c>
      <c r="M150">
        <v>7.16</v>
      </c>
    </row>
    <row r="151" spans="1:13" x14ac:dyDescent="0.25">
      <c r="A151">
        <v>2016</v>
      </c>
      <c r="B151" s="15" t="s">
        <v>423</v>
      </c>
      <c r="C151" t="s">
        <v>436</v>
      </c>
      <c r="E151" t="s">
        <v>27</v>
      </c>
      <c r="F151">
        <v>209</v>
      </c>
      <c r="H151">
        <v>4.5599999999999996</v>
      </c>
      <c r="J151" t="s">
        <v>106</v>
      </c>
      <c r="K151" t="s">
        <v>273</v>
      </c>
      <c r="M151">
        <v>7.04</v>
      </c>
    </row>
    <row r="152" spans="1:13" x14ac:dyDescent="0.25">
      <c r="A152">
        <v>2016</v>
      </c>
      <c r="B152" s="15" t="s">
        <v>172</v>
      </c>
      <c r="C152" t="s">
        <v>224</v>
      </c>
      <c r="E152" t="s">
        <v>101</v>
      </c>
      <c r="F152">
        <v>304</v>
      </c>
      <c r="G152">
        <v>1.75</v>
      </c>
      <c r="H152">
        <v>5.25</v>
      </c>
      <c r="I152">
        <v>28</v>
      </c>
      <c r="J152" t="s">
        <v>81</v>
      </c>
      <c r="K152" t="s">
        <v>173</v>
      </c>
      <c r="L152">
        <v>4.75</v>
      </c>
      <c r="M152">
        <v>7.99</v>
      </c>
    </row>
    <row r="153" spans="1:13" x14ac:dyDescent="0.25">
      <c r="A153">
        <v>2016</v>
      </c>
      <c r="B153" s="15" t="s">
        <v>238</v>
      </c>
      <c r="C153" t="s">
        <v>279</v>
      </c>
      <c r="E153" t="s">
        <v>50</v>
      </c>
      <c r="F153">
        <v>185</v>
      </c>
      <c r="G153">
        <v>1.71</v>
      </c>
      <c r="H153">
        <v>4.5599999999999996</v>
      </c>
      <c r="I153">
        <v>10</v>
      </c>
      <c r="J153" t="s">
        <v>79</v>
      </c>
      <c r="K153" t="s">
        <v>34</v>
      </c>
      <c r="L153">
        <v>4.32</v>
      </c>
      <c r="M153">
        <v>7.17</v>
      </c>
    </row>
    <row r="154" spans="1:13" x14ac:dyDescent="0.25">
      <c r="A154">
        <v>2016</v>
      </c>
      <c r="B154" s="15" t="s">
        <v>156</v>
      </c>
      <c r="C154" t="s">
        <v>224</v>
      </c>
      <c r="E154" t="s">
        <v>101</v>
      </c>
      <c r="F154">
        <v>323</v>
      </c>
    </row>
    <row r="155" spans="1:13" x14ac:dyDescent="0.25">
      <c r="A155">
        <v>2016</v>
      </c>
      <c r="B155" s="15" t="s">
        <v>190</v>
      </c>
      <c r="C155" t="s">
        <v>224</v>
      </c>
      <c r="E155" t="s">
        <v>101</v>
      </c>
      <c r="F155">
        <v>330</v>
      </c>
      <c r="G155">
        <v>1.83</v>
      </c>
      <c r="H155">
        <v>5.19</v>
      </c>
      <c r="I155">
        <v>26</v>
      </c>
      <c r="J155" t="s">
        <v>103</v>
      </c>
      <c r="K155" t="s">
        <v>191</v>
      </c>
      <c r="L155">
        <v>4.62</v>
      </c>
      <c r="M155">
        <v>7.51</v>
      </c>
    </row>
    <row r="156" spans="1:13" x14ac:dyDescent="0.25">
      <c r="A156">
        <v>2016</v>
      </c>
      <c r="B156" s="15" t="s">
        <v>20</v>
      </c>
      <c r="C156" t="s">
        <v>95</v>
      </c>
      <c r="E156" t="s">
        <v>17</v>
      </c>
      <c r="F156">
        <v>221</v>
      </c>
      <c r="G156">
        <v>1.61</v>
      </c>
      <c r="H156">
        <v>4.53</v>
      </c>
      <c r="I156">
        <v>11</v>
      </c>
      <c r="J156" t="s">
        <v>21</v>
      </c>
      <c r="K156" t="s">
        <v>19</v>
      </c>
      <c r="L156">
        <v>4.28</v>
      </c>
      <c r="M156">
        <v>6.96</v>
      </c>
    </row>
    <row r="157" spans="1:13" x14ac:dyDescent="0.25">
      <c r="A157">
        <v>2016</v>
      </c>
      <c r="B157" s="15" t="s">
        <v>16</v>
      </c>
      <c r="C157" t="s">
        <v>95</v>
      </c>
      <c r="E157" t="s">
        <v>17</v>
      </c>
      <c r="F157">
        <v>221</v>
      </c>
      <c r="G157">
        <v>1.62</v>
      </c>
      <c r="H157">
        <v>4.57</v>
      </c>
      <c r="I157">
        <v>19</v>
      </c>
      <c r="J157" t="s">
        <v>18</v>
      </c>
      <c r="K157" t="s">
        <v>19</v>
      </c>
      <c r="L157">
        <v>4.0999999999999996</v>
      </c>
      <c r="M157">
        <v>7.1</v>
      </c>
    </row>
    <row r="158" spans="1:13" x14ac:dyDescent="0.25">
      <c r="A158">
        <v>2016</v>
      </c>
      <c r="B158" s="15" t="s">
        <v>145</v>
      </c>
      <c r="C158" t="s">
        <v>150</v>
      </c>
      <c r="E158" t="s">
        <v>113</v>
      </c>
      <c r="F158">
        <v>245</v>
      </c>
      <c r="G158">
        <v>1.69</v>
      </c>
      <c r="H158">
        <v>4.84</v>
      </c>
      <c r="J158" t="s">
        <v>33</v>
      </c>
      <c r="K158" t="s">
        <v>38</v>
      </c>
      <c r="L158">
        <v>4.5999999999999996</v>
      </c>
    </row>
    <row r="159" spans="1:13" x14ac:dyDescent="0.25">
      <c r="A159">
        <v>2016</v>
      </c>
      <c r="B159" s="15" t="s">
        <v>136</v>
      </c>
      <c r="C159" t="s">
        <v>150</v>
      </c>
      <c r="E159" t="s">
        <v>113</v>
      </c>
      <c r="F159">
        <v>254</v>
      </c>
      <c r="I159">
        <v>26</v>
      </c>
    </row>
    <row r="160" spans="1:13" x14ac:dyDescent="0.25">
      <c r="A160">
        <v>2016</v>
      </c>
      <c r="B160" s="15" t="s">
        <v>212</v>
      </c>
      <c r="C160" t="s">
        <v>224</v>
      </c>
      <c r="E160" t="s">
        <v>113</v>
      </c>
      <c r="F160">
        <v>335</v>
      </c>
      <c r="G160">
        <v>1.86</v>
      </c>
      <c r="H160">
        <v>5.32</v>
      </c>
      <c r="I160">
        <v>26</v>
      </c>
      <c r="J160" t="s">
        <v>98</v>
      </c>
      <c r="K160" t="s">
        <v>213</v>
      </c>
      <c r="L160">
        <v>4.8899999999999997</v>
      </c>
      <c r="M160">
        <v>8.09</v>
      </c>
    </row>
    <row r="161" spans="1:13" x14ac:dyDescent="0.25">
      <c r="A161">
        <v>2016</v>
      </c>
      <c r="B161" s="15" t="s">
        <v>77</v>
      </c>
      <c r="C161" t="s">
        <v>95</v>
      </c>
      <c r="E161" t="s">
        <v>17</v>
      </c>
      <c r="F161">
        <v>208</v>
      </c>
      <c r="G161">
        <v>1.56</v>
      </c>
      <c r="H161">
        <v>4.42</v>
      </c>
      <c r="J161" t="s">
        <v>30</v>
      </c>
      <c r="K161" t="s">
        <v>25</v>
      </c>
      <c r="L161">
        <v>4.32</v>
      </c>
      <c r="M161">
        <v>7.22</v>
      </c>
    </row>
    <row r="162" spans="1:13" x14ac:dyDescent="0.25">
      <c r="A162">
        <v>2016</v>
      </c>
      <c r="B162" s="15" t="s">
        <v>432</v>
      </c>
      <c r="C162" t="s">
        <v>436</v>
      </c>
      <c r="E162" t="s">
        <v>29</v>
      </c>
      <c r="F162">
        <v>197</v>
      </c>
      <c r="H162">
        <v>4.59</v>
      </c>
      <c r="I162">
        <v>15</v>
      </c>
      <c r="J162" t="s">
        <v>79</v>
      </c>
      <c r="K162" t="s">
        <v>433</v>
      </c>
      <c r="L162">
        <v>4.1100000000000003</v>
      </c>
      <c r="M162">
        <v>6.95</v>
      </c>
    </row>
    <row r="163" spans="1:13" x14ac:dyDescent="0.25">
      <c r="A163">
        <v>2016</v>
      </c>
      <c r="B163" s="15" t="s">
        <v>111</v>
      </c>
      <c r="C163" t="s">
        <v>125</v>
      </c>
      <c r="E163" t="s">
        <v>101</v>
      </c>
      <c r="F163">
        <v>248</v>
      </c>
      <c r="G163">
        <v>1.76</v>
      </c>
      <c r="H163">
        <v>4.99</v>
      </c>
      <c r="J163" t="s">
        <v>68</v>
      </c>
      <c r="K163" t="s">
        <v>61</v>
      </c>
      <c r="L163">
        <v>4.51</v>
      </c>
      <c r="M163">
        <v>7.3</v>
      </c>
    </row>
    <row r="164" spans="1:13" x14ac:dyDescent="0.25">
      <c r="A164">
        <v>2016</v>
      </c>
      <c r="B164" s="15" t="s">
        <v>137</v>
      </c>
      <c r="C164" t="s">
        <v>150</v>
      </c>
      <c r="E164" t="s">
        <v>138</v>
      </c>
      <c r="F164">
        <v>261</v>
      </c>
      <c r="G164">
        <v>1.7</v>
      </c>
      <c r="H164">
        <v>4.83</v>
      </c>
      <c r="I164">
        <v>26</v>
      </c>
      <c r="J164" t="s">
        <v>118</v>
      </c>
      <c r="K164" t="s">
        <v>19</v>
      </c>
      <c r="L164">
        <v>4.5</v>
      </c>
    </row>
    <row r="165" spans="1:13" x14ac:dyDescent="0.25">
      <c r="A165">
        <v>2016</v>
      </c>
      <c r="B165" s="15" t="s">
        <v>67</v>
      </c>
      <c r="C165" t="s">
        <v>95</v>
      </c>
      <c r="E165" t="s">
        <v>17</v>
      </c>
      <c r="F165">
        <v>247</v>
      </c>
      <c r="G165">
        <v>1.77</v>
      </c>
      <c r="H165">
        <v>5.0199999999999996</v>
      </c>
      <c r="I165">
        <v>30</v>
      </c>
      <c r="J165" t="s">
        <v>68</v>
      </c>
      <c r="K165" t="s">
        <v>69</v>
      </c>
      <c r="L165">
        <v>4.33</v>
      </c>
      <c r="M165">
        <v>7.24</v>
      </c>
    </row>
    <row r="166" spans="1:13" x14ac:dyDescent="0.25">
      <c r="A166">
        <v>2016</v>
      </c>
      <c r="B166" s="15" t="s">
        <v>313</v>
      </c>
      <c r="C166" t="s">
        <v>340</v>
      </c>
      <c r="E166" t="s">
        <v>109</v>
      </c>
      <c r="F166">
        <v>313</v>
      </c>
      <c r="G166">
        <v>1.81</v>
      </c>
      <c r="H166">
        <v>5.54</v>
      </c>
      <c r="J166" t="s">
        <v>314</v>
      </c>
      <c r="K166" t="s">
        <v>159</v>
      </c>
      <c r="L166">
        <v>5.01</v>
      </c>
      <c r="M166">
        <v>8.1999999999999993</v>
      </c>
    </row>
    <row r="167" spans="1:13" x14ac:dyDescent="0.25">
      <c r="A167">
        <v>2016</v>
      </c>
      <c r="B167" s="15" t="s">
        <v>43</v>
      </c>
      <c r="C167" t="s">
        <v>95</v>
      </c>
      <c r="E167" t="s">
        <v>17</v>
      </c>
      <c r="F167">
        <v>217</v>
      </c>
      <c r="G167">
        <v>1.63</v>
      </c>
      <c r="H167">
        <v>4.62</v>
      </c>
      <c r="I167">
        <v>15</v>
      </c>
      <c r="J167" t="s">
        <v>44</v>
      </c>
      <c r="K167" t="s">
        <v>45</v>
      </c>
      <c r="L167">
        <v>4.25</v>
      </c>
      <c r="M167">
        <v>7.15</v>
      </c>
    </row>
    <row r="168" spans="1:13" x14ac:dyDescent="0.25">
      <c r="A168">
        <v>2016</v>
      </c>
      <c r="B168" s="15" t="s">
        <v>205</v>
      </c>
      <c r="C168" t="s">
        <v>224</v>
      </c>
      <c r="E168" t="s">
        <v>27</v>
      </c>
      <c r="F168">
        <v>303</v>
      </c>
      <c r="G168">
        <v>1.87</v>
      </c>
      <c r="H168">
        <v>5.33</v>
      </c>
      <c r="I168">
        <v>29</v>
      </c>
      <c r="J168" t="s">
        <v>65</v>
      </c>
      <c r="K168" t="s">
        <v>104</v>
      </c>
      <c r="L168">
        <v>4.75</v>
      </c>
      <c r="M168">
        <v>8.1999999999999993</v>
      </c>
    </row>
    <row r="169" spans="1:13" x14ac:dyDescent="0.25">
      <c r="A169">
        <v>2016</v>
      </c>
      <c r="B169" s="15" t="s">
        <v>176</v>
      </c>
      <c r="C169" t="s">
        <v>224</v>
      </c>
      <c r="E169" t="s">
        <v>101</v>
      </c>
      <c r="F169">
        <v>323</v>
      </c>
      <c r="G169">
        <v>1.86</v>
      </c>
      <c r="H169">
        <v>5.33</v>
      </c>
      <c r="J169" t="s">
        <v>98</v>
      </c>
      <c r="K169" t="s">
        <v>159</v>
      </c>
      <c r="L169">
        <v>4.74</v>
      </c>
    </row>
    <row r="170" spans="1:13" x14ac:dyDescent="0.25">
      <c r="A170">
        <v>2016</v>
      </c>
      <c r="B170" s="15" t="s">
        <v>358</v>
      </c>
      <c r="C170" t="s">
        <v>378</v>
      </c>
      <c r="E170" t="s">
        <v>56</v>
      </c>
      <c r="F170">
        <v>236</v>
      </c>
      <c r="G170">
        <v>1.53</v>
      </c>
      <c r="H170">
        <v>4.68</v>
      </c>
      <c r="I170">
        <v>20</v>
      </c>
      <c r="J170" t="s">
        <v>143</v>
      </c>
      <c r="K170" t="s">
        <v>119</v>
      </c>
      <c r="L170">
        <v>4.1500000000000004</v>
      </c>
      <c r="M170">
        <v>6.78</v>
      </c>
    </row>
    <row r="171" spans="1:13" x14ac:dyDescent="0.25">
      <c r="A171">
        <v>2016</v>
      </c>
      <c r="B171" s="15" t="s">
        <v>322</v>
      </c>
      <c r="C171" t="s">
        <v>340</v>
      </c>
      <c r="E171" t="s">
        <v>113</v>
      </c>
      <c r="F171">
        <v>329</v>
      </c>
      <c r="G171">
        <v>1.84</v>
      </c>
      <c r="H171">
        <v>5.17</v>
      </c>
      <c r="I171">
        <v>28</v>
      </c>
      <c r="J171" t="s">
        <v>164</v>
      </c>
      <c r="K171" t="s">
        <v>115</v>
      </c>
      <c r="L171">
        <v>4.68</v>
      </c>
      <c r="M171">
        <v>7.88</v>
      </c>
    </row>
    <row r="172" spans="1:13" x14ac:dyDescent="0.25">
      <c r="A172">
        <v>2016</v>
      </c>
      <c r="B172" s="15" t="s">
        <v>420</v>
      </c>
      <c r="C172" t="s">
        <v>436</v>
      </c>
      <c r="E172" t="s">
        <v>29</v>
      </c>
      <c r="F172">
        <v>211</v>
      </c>
      <c r="H172">
        <v>4.6500000000000004</v>
      </c>
      <c r="I172">
        <v>13</v>
      </c>
      <c r="J172" t="s">
        <v>85</v>
      </c>
      <c r="K172" t="s">
        <v>162</v>
      </c>
      <c r="L172">
        <v>4.22</v>
      </c>
      <c r="M172">
        <v>6.74</v>
      </c>
    </row>
    <row r="173" spans="1:13" x14ac:dyDescent="0.25">
      <c r="A173">
        <v>2016</v>
      </c>
      <c r="B173" s="15" t="s">
        <v>253</v>
      </c>
      <c r="C173" t="s">
        <v>279</v>
      </c>
      <c r="E173" t="s">
        <v>56</v>
      </c>
      <c r="F173">
        <v>191</v>
      </c>
      <c r="G173">
        <v>1.69</v>
      </c>
      <c r="H173">
        <v>4.6399999999999997</v>
      </c>
      <c r="I173">
        <v>13</v>
      </c>
      <c r="J173" t="s">
        <v>85</v>
      </c>
      <c r="K173" t="s">
        <v>134</v>
      </c>
      <c r="L173">
        <v>4.26</v>
      </c>
      <c r="M173">
        <v>7.15</v>
      </c>
    </row>
    <row r="174" spans="1:13" x14ac:dyDescent="0.25">
      <c r="A174">
        <v>2016</v>
      </c>
      <c r="B174" s="15" t="s">
        <v>84</v>
      </c>
      <c r="C174" t="s">
        <v>95</v>
      </c>
      <c r="E174" t="s">
        <v>50</v>
      </c>
      <c r="F174">
        <v>217</v>
      </c>
      <c r="G174">
        <v>1.67</v>
      </c>
      <c r="H174">
        <v>4.7</v>
      </c>
      <c r="I174">
        <v>21</v>
      </c>
      <c r="J174" t="s">
        <v>85</v>
      </c>
      <c r="K174" t="s">
        <v>61</v>
      </c>
    </row>
    <row r="175" spans="1:13" x14ac:dyDescent="0.25">
      <c r="A175">
        <v>2016</v>
      </c>
      <c r="B175" s="15" t="s">
        <v>424</v>
      </c>
      <c r="C175" t="s">
        <v>436</v>
      </c>
      <c r="E175" t="s">
        <v>17</v>
      </c>
      <c r="F175">
        <v>201</v>
      </c>
      <c r="H175">
        <v>4.4400000000000004</v>
      </c>
      <c r="I175">
        <v>26</v>
      </c>
      <c r="J175" t="s">
        <v>118</v>
      </c>
      <c r="K175" t="s">
        <v>10</v>
      </c>
      <c r="L175">
        <v>4.12</v>
      </c>
      <c r="M175">
        <v>7.01</v>
      </c>
    </row>
    <row r="176" spans="1:13" x14ac:dyDescent="0.25">
      <c r="A176">
        <v>2016</v>
      </c>
      <c r="B176" s="15" t="s">
        <v>201</v>
      </c>
      <c r="C176" t="s">
        <v>224</v>
      </c>
      <c r="E176" t="s">
        <v>113</v>
      </c>
      <c r="F176">
        <v>309</v>
      </c>
      <c r="H176">
        <v>5.52</v>
      </c>
      <c r="J176" t="s">
        <v>202</v>
      </c>
      <c r="K176" t="s">
        <v>203</v>
      </c>
      <c r="L176">
        <v>5.12</v>
      </c>
      <c r="M176">
        <v>8.19</v>
      </c>
    </row>
    <row r="177" spans="1:13" x14ac:dyDescent="0.25">
      <c r="A177">
        <v>2016</v>
      </c>
      <c r="B177" s="15" t="s">
        <v>435</v>
      </c>
      <c r="C177" t="s">
        <v>436</v>
      </c>
      <c r="E177" t="s">
        <v>27</v>
      </c>
      <c r="F177">
        <v>205</v>
      </c>
      <c r="H177">
        <v>4.58</v>
      </c>
      <c r="J177" t="s">
        <v>37</v>
      </c>
      <c r="K177" t="s">
        <v>45</v>
      </c>
      <c r="L177">
        <v>4.22</v>
      </c>
      <c r="M177">
        <v>6.94</v>
      </c>
    </row>
    <row r="178" spans="1:13" x14ac:dyDescent="0.25">
      <c r="A178">
        <v>2016</v>
      </c>
      <c r="B178" s="15" t="s">
        <v>384</v>
      </c>
      <c r="C178" t="s">
        <v>436</v>
      </c>
      <c r="E178" t="s">
        <v>29</v>
      </c>
      <c r="F178">
        <v>185</v>
      </c>
      <c r="G178">
        <v>1.42</v>
      </c>
      <c r="H178">
        <v>4.53</v>
      </c>
      <c r="I178">
        <v>20</v>
      </c>
      <c r="J178" t="s">
        <v>118</v>
      </c>
      <c r="K178" t="s">
        <v>119</v>
      </c>
      <c r="L178">
        <v>3.98</v>
      </c>
      <c r="M178">
        <v>6.61</v>
      </c>
    </row>
    <row r="179" spans="1:13" x14ac:dyDescent="0.25">
      <c r="A179">
        <v>2016</v>
      </c>
      <c r="B179" s="15" t="s">
        <v>387</v>
      </c>
      <c r="C179" t="s">
        <v>436</v>
      </c>
      <c r="E179" t="s">
        <v>56</v>
      </c>
      <c r="F179">
        <v>191</v>
      </c>
      <c r="G179">
        <v>1.53</v>
      </c>
      <c r="H179">
        <v>4.3600000000000003</v>
      </c>
      <c r="I179">
        <v>15</v>
      </c>
      <c r="J179" t="s">
        <v>143</v>
      </c>
      <c r="K179" t="s">
        <v>229</v>
      </c>
      <c r="L179">
        <v>4.07</v>
      </c>
      <c r="M179">
        <v>7.05</v>
      </c>
    </row>
    <row r="180" spans="1:13" x14ac:dyDescent="0.25">
      <c r="A180">
        <v>2016</v>
      </c>
      <c r="B180" s="15" t="s">
        <v>252</v>
      </c>
      <c r="C180" t="s">
        <v>279</v>
      </c>
      <c r="E180" t="s">
        <v>23</v>
      </c>
      <c r="F180">
        <v>192</v>
      </c>
      <c r="G180">
        <v>1.6</v>
      </c>
      <c r="H180">
        <v>4.5599999999999996</v>
      </c>
      <c r="I180">
        <v>11</v>
      </c>
      <c r="J180" t="s">
        <v>24</v>
      </c>
      <c r="K180" t="s">
        <v>38</v>
      </c>
      <c r="L180">
        <v>4.21</v>
      </c>
      <c r="M180">
        <v>6.63</v>
      </c>
    </row>
    <row r="181" spans="1:13" x14ac:dyDescent="0.25">
      <c r="A181">
        <v>2016</v>
      </c>
      <c r="B181" s="15" t="s">
        <v>231</v>
      </c>
      <c r="C181" t="s">
        <v>279</v>
      </c>
      <c r="E181" t="s">
        <v>23</v>
      </c>
      <c r="F181">
        <v>195</v>
      </c>
      <c r="G181">
        <v>1.65</v>
      </c>
      <c r="H181">
        <v>4.51</v>
      </c>
      <c r="I181">
        <v>10</v>
      </c>
      <c r="J181" t="s">
        <v>33</v>
      </c>
      <c r="K181" t="s">
        <v>61</v>
      </c>
      <c r="L181">
        <v>4.26</v>
      </c>
      <c r="M181">
        <v>6.97</v>
      </c>
    </row>
    <row r="182" spans="1:13" x14ac:dyDescent="0.25">
      <c r="A182">
        <v>2016</v>
      </c>
      <c r="B182" s="15" t="s">
        <v>88</v>
      </c>
      <c r="C182" t="s">
        <v>95</v>
      </c>
      <c r="E182" t="s">
        <v>56</v>
      </c>
      <c r="F182">
        <v>230</v>
      </c>
      <c r="G182">
        <v>1.61</v>
      </c>
      <c r="H182">
        <v>4.4800000000000004</v>
      </c>
      <c r="I182">
        <v>16</v>
      </c>
      <c r="J182" t="s">
        <v>54</v>
      </c>
      <c r="K182" t="s">
        <v>31</v>
      </c>
      <c r="L182">
        <v>4.46</v>
      </c>
      <c r="M182">
        <v>7.16</v>
      </c>
    </row>
    <row r="183" spans="1:13" x14ac:dyDescent="0.25">
      <c r="A183">
        <v>2016</v>
      </c>
      <c r="B183" s="15" t="s">
        <v>264</v>
      </c>
      <c r="C183" t="s">
        <v>279</v>
      </c>
      <c r="E183" t="s">
        <v>17</v>
      </c>
      <c r="F183">
        <v>215</v>
      </c>
      <c r="G183">
        <v>1.69</v>
      </c>
      <c r="H183">
        <v>4.54</v>
      </c>
      <c r="J183" t="s">
        <v>106</v>
      </c>
      <c r="K183" t="s">
        <v>19</v>
      </c>
      <c r="L183">
        <v>4.25</v>
      </c>
      <c r="M183">
        <v>7.07</v>
      </c>
    </row>
    <row r="184" spans="1:13" x14ac:dyDescent="0.25">
      <c r="A184">
        <v>2016</v>
      </c>
      <c r="B184" s="15" t="s">
        <v>228</v>
      </c>
      <c r="C184" t="s">
        <v>279</v>
      </c>
      <c r="E184" t="s">
        <v>56</v>
      </c>
      <c r="F184">
        <v>197</v>
      </c>
      <c r="G184">
        <v>1.57</v>
      </c>
      <c r="H184">
        <v>4.42</v>
      </c>
      <c r="I184">
        <v>7</v>
      </c>
      <c r="J184" t="s">
        <v>71</v>
      </c>
      <c r="K184" t="s">
        <v>229</v>
      </c>
      <c r="L184">
        <v>4.1500000000000004</v>
      </c>
      <c r="M184">
        <v>6.66</v>
      </c>
    </row>
    <row r="185" spans="1:13" x14ac:dyDescent="0.25">
      <c r="A185">
        <v>2016</v>
      </c>
      <c r="B185" s="15" t="s">
        <v>64</v>
      </c>
      <c r="C185" t="s">
        <v>95</v>
      </c>
      <c r="E185" t="s">
        <v>17</v>
      </c>
      <c r="F185">
        <v>226</v>
      </c>
      <c r="G185">
        <v>1.72</v>
      </c>
      <c r="H185">
        <v>4.83</v>
      </c>
      <c r="J185" t="s">
        <v>65</v>
      </c>
      <c r="K185" t="s">
        <v>66</v>
      </c>
      <c r="L185">
        <v>4.4000000000000004</v>
      </c>
      <c r="M185">
        <v>7.17</v>
      </c>
    </row>
    <row r="186" spans="1:13" x14ac:dyDescent="0.25">
      <c r="A186">
        <v>2016</v>
      </c>
      <c r="B186" s="15" t="s">
        <v>407</v>
      </c>
      <c r="C186" t="s">
        <v>436</v>
      </c>
      <c r="E186" t="s">
        <v>17</v>
      </c>
      <c r="F186">
        <v>188</v>
      </c>
      <c r="H186">
        <v>4.5199999999999996</v>
      </c>
      <c r="J186" t="s">
        <v>71</v>
      </c>
      <c r="K186" t="s">
        <v>10</v>
      </c>
      <c r="L186">
        <v>3.89</v>
      </c>
      <c r="M186">
        <v>6.79</v>
      </c>
    </row>
    <row r="187" spans="1:13" x14ac:dyDescent="0.25">
      <c r="A187">
        <v>2016</v>
      </c>
      <c r="B187" s="15" t="s">
        <v>277</v>
      </c>
      <c r="C187" t="s">
        <v>436</v>
      </c>
      <c r="E187" t="s">
        <v>8</v>
      </c>
      <c r="F187">
        <v>183</v>
      </c>
      <c r="H187">
        <v>4.63</v>
      </c>
      <c r="I187">
        <v>18</v>
      </c>
      <c r="J187" t="s">
        <v>21</v>
      </c>
      <c r="K187" t="s">
        <v>19</v>
      </c>
    </row>
    <row r="188" spans="1:13" x14ac:dyDescent="0.25">
      <c r="A188">
        <v>2016</v>
      </c>
      <c r="B188" s="15" t="s">
        <v>277</v>
      </c>
      <c r="C188" t="s">
        <v>279</v>
      </c>
      <c r="E188" t="s">
        <v>109</v>
      </c>
      <c r="F188">
        <v>215</v>
      </c>
      <c r="G188">
        <v>1.66</v>
      </c>
      <c r="H188">
        <v>4.3499999999999996</v>
      </c>
      <c r="I188">
        <v>23</v>
      </c>
      <c r="J188" t="s">
        <v>24</v>
      </c>
      <c r="K188" t="s">
        <v>25</v>
      </c>
      <c r="L188">
        <v>4.1399999999999997</v>
      </c>
      <c r="M188">
        <v>6.92</v>
      </c>
    </row>
    <row r="189" spans="1:13" x14ac:dyDescent="0.25">
      <c r="A189">
        <v>2016</v>
      </c>
      <c r="B189" s="15" t="s">
        <v>391</v>
      </c>
      <c r="C189" t="s">
        <v>436</v>
      </c>
      <c r="E189" t="s">
        <v>56</v>
      </c>
      <c r="F189">
        <v>208</v>
      </c>
      <c r="G189">
        <v>1.64</v>
      </c>
      <c r="H189">
        <v>4.6500000000000004</v>
      </c>
      <c r="J189" t="s">
        <v>392</v>
      </c>
      <c r="K189" t="s">
        <v>90</v>
      </c>
      <c r="L189">
        <v>4.33</v>
      </c>
      <c r="M189">
        <v>7.09</v>
      </c>
    </row>
    <row r="190" spans="1:13" x14ac:dyDescent="0.25">
      <c r="A190">
        <v>2016</v>
      </c>
      <c r="B190" s="15" t="s">
        <v>341</v>
      </c>
      <c r="C190" t="s">
        <v>378</v>
      </c>
      <c r="E190" t="s">
        <v>56</v>
      </c>
      <c r="F190">
        <v>227</v>
      </c>
      <c r="G190">
        <v>1.59</v>
      </c>
      <c r="H190">
        <v>4.55</v>
      </c>
      <c r="I190">
        <v>24</v>
      </c>
      <c r="J190" t="s">
        <v>37</v>
      </c>
      <c r="K190" t="s">
        <v>19</v>
      </c>
      <c r="L190">
        <v>4.2</v>
      </c>
      <c r="M190">
        <v>7.14</v>
      </c>
    </row>
    <row r="191" spans="1:13" x14ac:dyDescent="0.25">
      <c r="A191">
        <v>2016</v>
      </c>
      <c r="B191" s="15" t="s">
        <v>299</v>
      </c>
      <c r="C191" t="s">
        <v>340</v>
      </c>
      <c r="E191" t="s">
        <v>109</v>
      </c>
      <c r="F191">
        <v>255</v>
      </c>
      <c r="G191">
        <v>1.7</v>
      </c>
      <c r="H191">
        <v>4.7699999999999996</v>
      </c>
      <c r="I191">
        <v>27</v>
      </c>
      <c r="J191" t="s">
        <v>47</v>
      </c>
      <c r="K191" t="s">
        <v>51</v>
      </c>
      <c r="L191">
        <v>4.25</v>
      </c>
      <c r="M191">
        <v>7.1</v>
      </c>
    </row>
    <row r="192" spans="1:13" x14ac:dyDescent="0.25">
      <c r="A192">
        <v>2016</v>
      </c>
      <c r="B192" s="15" t="s">
        <v>405</v>
      </c>
      <c r="C192" t="s">
        <v>436</v>
      </c>
      <c r="E192" t="s">
        <v>23</v>
      </c>
      <c r="F192">
        <v>200</v>
      </c>
      <c r="G192">
        <v>1.59</v>
      </c>
      <c r="H192">
        <v>4.57</v>
      </c>
      <c r="I192">
        <v>21</v>
      </c>
      <c r="J192" t="s">
        <v>33</v>
      </c>
      <c r="K192" t="s">
        <v>82</v>
      </c>
      <c r="L192">
        <v>4.4000000000000004</v>
      </c>
      <c r="M192">
        <v>6.95</v>
      </c>
    </row>
    <row r="193" spans="1:13" x14ac:dyDescent="0.25">
      <c r="A193">
        <v>2016</v>
      </c>
      <c r="B193" s="15" t="s">
        <v>337</v>
      </c>
      <c r="C193" t="s">
        <v>340</v>
      </c>
      <c r="E193" t="s">
        <v>113</v>
      </c>
      <c r="F193">
        <v>319</v>
      </c>
      <c r="G193">
        <v>1.79</v>
      </c>
      <c r="H193">
        <v>5.25</v>
      </c>
      <c r="I193">
        <v>25</v>
      </c>
      <c r="J193" t="s">
        <v>65</v>
      </c>
      <c r="K193" t="s">
        <v>124</v>
      </c>
      <c r="L193">
        <v>4.78</v>
      </c>
      <c r="M193">
        <v>7.91</v>
      </c>
    </row>
    <row r="194" spans="1:13" x14ac:dyDescent="0.25">
      <c r="A194">
        <v>2016</v>
      </c>
      <c r="B194" s="15" t="s">
        <v>400</v>
      </c>
      <c r="C194" t="s">
        <v>436</v>
      </c>
      <c r="E194" t="s">
        <v>56</v>
      </c>
      <c r="F194">
        <v>202</v>
      </c>
      <c r="G194">
        <v>1.66</v>
      </c>
      <c r="H194">
        <v>4.6900000000000004</v>
      </c>
      <c r="I194">
        <v>12</v>
      </c>
      <c r="J194" t="s">
        <v>54</v>
      </c>
      <c r="K194" t="s">
        <v>134</v>
      </c>
      <c r="L194">
        <v>4.41</v>
      </c>
      <c r="M194">
        <v>7.18</v>
      </c>
    </row>
    <row r="195" spans="1:13" x14ac:dyDescent="0.25">
      <c r="A195">
        <v>2016</v>
      </c>
      <c r="B195" s="15" t="s">
        <v>166</v>
      </c>
      <c r="C195" t="s">
        <v>224</v>
      </c>
      <c r="E195" t="s">
        <v>101</v>
      </c>
      <c r="F195">
        <v>305</v>
      </c>
      <c r="G195">
        <v>1.86</v>
      </c>
      <c r="H195">
        <v>5.12</v>
      </c>
      <c r="I195">
        <v>21</v>
      </c>
      <c r="J195" t="s">
        <v>65</v>
      </c>
      <c r="K195" t="s">
        <v>134</v>
      </c>
      <c r="L195">
        <v>4.63</v>
      </c>
      <c r="M195">
        <v>7.7</v>
      </c>
    </row>
    <row r="196" spans="1:13" x14ac:dyDescent="0.25">
      <c r="A196">
        <v>2016</v>
      </c>
      <c r="B196" s="15" t="s">
        <v>221</v>
      </c>
      <c r="C196" t="s">
        <v>224</v>
      </c>
      <c r="E196" t="s">
        <v>109</v>
      </c>
      <c r="F196">
        <v>323</v>
      </c>
      <c r="G196">
        <v>1.89</v>
      </c>
      <c r="H196">
        <v>5.33</v>
      </c>
      <c r="I196">
        <v>25</v>
      </c>
      <c r="J196" t="s">
        <v>68</v>
      </c>
      <c r="K196" t="s">
        <v>124</v>
      </c>
      <c r="L196">
        <v>4.87</v>
      </c>
      <c r="M196">
        <v>8.17</v>
      </c>
    </row>
    <row r="197" spans="1:13" x14ac:dyDescent="0.25">
      <c r="A197">
        <v>2016</v>
      </c>
      <c r="B197" s="15" t="s">
        <v>386</v>
      </c>
      <c r="C197" t="s">
        <v>436</v>
      </c>
      <c r="E197" t="s">
        <v>17</v>
      </c>
      <c r="F197">
        <v>228</v>
      </c>
      <c r="G197">
        <v>1.58</v>
      </c>
      <c r="H197">
        <v>4.53</v>
      </c>
      <c r="J197" t="s">
        <v>57</v>
      </c>
      <c r="K197" t="s">
        <v>51</v>
      </c>
      <c r="L197">
        <v>4.33</v>
      </c>
      <c r="M197">
        <v>7.38</v>
      </c>
    </row>
    <row r="198" spans="1:13" x14ac:dyDescent="0.25">
      <c r="A198">
        <v>2016</v>
      </c>
      <c r="B198" s="15" t="s">
        <v>184</v>
      </c>
      <c r="C198" t="s">
        <v>224</v>
      </c>
      <c r="E198" t="s">
        <v>128</v>
      </c>
      <c r="F198">
        <v>305</v>
      </c>
      <c r="G198">
        <v>1.81</v>
      </c>
      <c r="H198">
        <v>5.04</v>
      </c>
      <c r="I198">
        <v>24</v>
      </c>
      <c r="J198" t="s">
        <v>54</v>
      </c>
      <c r="K198" t="s">
        <v>61</v>
      </c>
      <c r="L198">
        <v>4.5599999999999996</v>
      </c>
      <c r="M198">
        <v>7.72</v>
      </c>
    </row>
    <row r="199" spans="1:13" x14ac:dyDescent="0.25">
      <c r="A199">
        <v>2016</v>
      </c>
      <c r="B199" s="15" t="s">
        <v>319</v>
      </c>
      <c r="C199" t="s">
        <v>340</v>
      </c>
      <c r="E199" t="s">
        <v>113</v>
      </c>
      <c r="F199">
        <v>323</v>
      </c>
      <c r="G199">
        <v>1.85</v>
      </c>
      <c r="H199">
        <v>5.16</v>
      </c>
      <c r="J199" t="s">
        <v>320</v>
      </c>
      <c r="K199" t="s">
        <v>99</v>
      </c>
      <c r="L199">
        <v>4.9000000000000004</v>
      </c>
      <c r="M199">
        <v>8.26</v>
      </c>
    </row>
    <row r="200" spans="1:13" x14ac:dyDescent="0.25">
      <c r="A200">
        <v>2016</v>
      </c>
      <c r="B200" s="15" t="s">
        <v>338</v>
      </c>
      <c r="C200" t="s">
        <v>340</v>
      </c>
      <c r="E200" t="s">
        <v>113</v>
      </c>
      <c r="F200">
        <v>302</v>
      </c>
      <c r="G200">
        <v>1.74</v>
      </c>
      <c r="H200">
        <v>4.97</v>
      </c>
      <c r="J200" t="s">
        <v>103</v>
      </c>
      <c r="K200" t="s">
        <v>188</v>
      </c>
      <c r="L200">
        <v>4.53</v>
      </c>
      <c r="M200">
        <v>7.59</v>
      </c>
    </row>
    <row r="201" spans="1:13" x14ac:dyDescent="0.25">
      <c r="A201">
        <v>2016</v>
      </c>
      <c r="B201" s="15" t="s">
        <v>390</v>
      </c>
      <c r="C201" t="s">
        <v>436</v>
      </c>
      <c r="E201" t="s">
        <v>23</v>
      </c>
      <c r="F201">
        <v>182</v>
      </c>
      <c r="G201">
        <v>1.56</v>
      </c>
      <c r="H201">
        <v>4.5</v>
      </c>
      <c r="I201">
        <v>9</v>
      </c>
      <c r="J201" t="s">
        <v>54</v>
      </c>
      <c r="K201" t="s">
        <v>34</v>
      </c>
      <c r="L201">
        <v>4.26</v>
      </c>
      <c r="M201">
        <v>7.2</v>
      </c>
    </row>
    <row r="202" spans="1:13" x14ac:dyDescent="0.25">
      <c r="A202">
        <v>2016</v>
      </c>
      <c r="B202" s="15" t="s">
        <v>363</v>
      </c>
      <c r="C202" t="s">
        <v>378</v>
      </c>
      <c r="E202" t="s">
        <v>101</v>
      </c>
      <c r="F202">
        <v>259</v>
      </c>
      <c r="G202">
        <v>1.71</v>
      </c>
      <c r="H202">
        <v>4.8499999999999996</v>
      </c>
      <c r="I202">
        <v>23</v>
      </c>
      <c r="J202" t="s">
        <v>85</v>
      </c>
      <c r="K202" t="s">
        <v>131</v>
      </c>
      <c r="L202">
        <v>4.58</v>
      </c>
      <c r="M202">
        <v>7.47</v>
      </c>
    </row>
    <row r="203" spans="1:13" x14ac:dyDescent="0.25">
      <c r="A203">
        <v>2016</v>
      </c>
      <c r="B203" s="15" t="s">
        <v>334</v>
      </c>
      <c r="C203" t="s">
        <v>340</v>
      </c>
      <c r="E203" t="s">
        <v>56</v>
      </c>
      <c r="F203">
        <v>290</v>
      </c>
      <c r="G203">
        <v>1.75</v>
      </c>
      <c r="H203">
        <v>4.96</v>
      </c>
      <c r="J203" t="s">
        <v>85</v>
      </c>
      <c r="K203" t="s">
        <v>115</v>
      </c>
      <c r="L203">
        <v>4.3</v>
      </c>
      <c r="M203">
        <v>7.4</v>
      </c>
    </row>
    <row r="204" spans="1:13" x14ac:dyDescent="0.25">
      <c r="A204">
        <v>2016</v>
      </c>
      <c r="B204" s="15" t="s">
        <v>333</v>
      </c>
      <c r="C204" t="s">
        <v>340</v>
      </c>
      <c r="E204" t="s">
        <v>138</v>
      </c>
      <c r="F204">
        <v>269</v>
      </c>
      <c r="G204">
        <v>1.77</v>
      </c>
      <c r="H204">
        <v>4.91</v>
      </c>
      <c r="I204">
        <v>24</v>
      </c>
      <c r="J204" t="s">
        <v>106</v>
      </c>
      <c r="K204" t="s">
        <v>31</v>
      </c>
      <c r="L204">
        <v>4.4800000000000004</v>
      </c>
      <c r="M204">
        <v>7.32</v>
      </c>
    </row>
    <row r="205" spans="1:13" x14ac:dyDescent="0.25">
      <c r="A205">
        <v>2016</v>
      </c>
      <c r="B205" s="15" t="s">
        <v>28</v>
      </c>
      <c r="C205" t="s">
        <v>95</v>
      </c>
      <c r="E205" t="s">
        <v>29</v>
      </c>
      <c r="F205">
        <v>224</v>
      </c>
      <c r="G205">
        <v>1.65</v>
      </c>
      <c r="H205">
        <v>4.62</v>
      </c>
      <c r="I205">
        <v>19</v>
      </c>
      <c r="J205" t="s">
        <v>30</v>
      </c>
      <c r="K205" t="s">
        <v>31</v>
      </c>
      <c r="L205">
        <v>4.1500000000000004</v>
      </c>
      <c r="M205">
        <v>6.86</v>
      </c>
    </row>
    <row r="206" spans="1:13" x14ac:dyDescent="0.25">
      <c r="A206">
        <v>2016</v>
      </c>
      <c r="B206" s="15" t="s">
        <v>286</v>
      </c>
      <c r="C206" t="s">
        <v>340</v>
      </c>
      <c r="E206" t="s">
        <v>27</v>
      </c>
      <c r="F206">
        <v>319</v>
      </c>
      <c r="G206">
        <v>1.75</v>
      </c>
      <c r="H206">
        <v>5.05</v>
      </c>
      <c r="I206">
        <v>26</v>
      </c>
      <c r="J206" t="s">
        <v>103</v>
      </c>
      <c r="K206" t="s">
        <v>287</v>
      </c>
      <c r="L206">
        <v>4.59</v>
      </c>
      <c r="M206">
        <v>7.84</v>
      </c>
    </row>
    <row r="207" spans="1:13" x14ac:dyDescent="0.25">
      <c r="A207">
        <v>2016</v>
      </c>
      <c r="B207" s="15" t="s">
        <v>305</v>
      </c>
      <c r="C207" t="s">
        <v>340</v>
      </c>
      <c r="E207" t="s">
        <v>109</v>
      </c>
      <c r="F207">
        <v>307</v>
      </c>
      <c r="I207">
        <v>27</v>
      </c>
    </row>
    <row r="208" spans="1:13" x14ac:dyDescent="0.25">
      <c r="A208">
        <v>2016</v>
      </c>
      <c r="B208" s="15" t="s">
        <v>116</v>
      </c>
      <c r="C208" t="s">
        <v>125</v>
      </c>
      <c r="E208" t="s">
        <v>109</v>
      </c>
      <c r="F208">
        <v>222</v>
      </c>
      <c r="G208">
        <v>1.57</v>
      </c>
      <c r="H208">
        <v>4.5199999999999996</v>
      </c>
      <c r="J208" t="s">
        <v>37</v>
      </c>
      <c r="K208" t="s">
        <v>19</v>
      </c>
      <c r="L208">
        <v>4.1100000000000003</v>
      </c>
      <c r="M208">
        <v>6.87</v>
      </c>
    </row>
    <row r="209" spans="1:13" x14ac:dyDescent="0.25">
      <c r="A209">
        <v>2016</v>
      </c>
      <c r="B209" s="15" t="s">
        <v>80</v>
      </c>
      <c r="C209" t="s">
        <v>95</v>
      </c>
      <c r="E209" t="s">
        <v>50</v>
      </c>
      <c r="F209">
        <v>193</v>
      </c>
      <c r="G209">
        <v>1.69</v>
      </c>
      <c r="H209">
        <v>4.6100000000000003</v>
      </c>
      <c r="I209">
        <v>11</v>
      </c>
      <c r="J209" t="s">
        <v>81</v>
      </c>
      <c r="K209" t="s">
        <v>82</v>
      </c>
      <c r="L209">
        <v>4.4000000000000004</v>
      </c>
    </row>
    <row r="210" spans="1:13" x14ac:dyDescent="0.25">
      <c r="A210">
        <v>2016</v>
      </c>
      <c r="B210" s="15" t="s">
        <v>417</v>
      </c>
      <c r="C210" t="s">
        <v>436</v>
      </c>
      <c r="E210" t="s">
        <v>17</v>
      </c>
      <c r="F210">
        <v>197</v>
      </c>
      <c r="H210">
        <v>4.53</v>
      </c>
      <c r="I210">
        <v>17</v>
      </c>
      <c r="J210" t="s">
        <v>118</v>
      </c>
      <c r="K210" t="s">
        <v>19</v>
      </c>
      <c r="L210">
        <v>4.08</v>
      </c>
      <c r="M210">
        <v>7.08</v>
      </c>
    </row>
    <row r="211" spans="1:13" x14ac:dyDescent="0.25">
      <c r="A211">
        <v>2016</v>
      </c>
      <c r="B211" s="15" t="s">
        <v>226</v>
      </c>
      <c r="C211" t="s">
        <v>279</v>
      </c>
      <c r="E211" t="s">
        <v>50</v>
      </c>
      <c r="F211">
        <v>180</v>
      </c>
      <c r="G211">
        <v>1.66</v>
      </c>
      <c r="H211">
        <v>4.43</v>
      </c>
      <c r="I211">
        <v>13</v>
      </c>
      <c r="J211" t="s">
        <v>47</v>
      </c>
      <c r="K211" t="s">
        <v>19</v>
      </c>
      <c r="L211">
        <v>4.07</v>
      </c>
      <c r="M211">
        <v>6.64</v>
      </c>
    </row>
    <row r="212" spans="1:13" x14ac:dyDescent="0.25">
      <c r="A212">
        <v>2016</v>
      </c>
      <c r="B212" s="15" t="s">
        <v>298</v>
      </c>
      <c r="C212" t="s">
        <v>340</v>
      </c>
      <c r="E212" t="s">
        <v>109</v>
      </c>
      <c r="F212">
        <v>279</v>
      </c>
      <c r="G212">
        <v>1.76</v>
      </c>
      <c r="H212">
        <v>4.84</v>
      </c>
      <c r="I212">
        <v>32</v>
      </c>
      <c r="J212" t="s">
        <v>106</v>
      </c>
      <c r="K212" t="s">
        <v>51</v>
      </c>
      <c r="L212">
        <v>4.55</v>
      </c>
      <c r="M212">
        <v>7.44</v>
      </c>
    </row>
    <row r="213" spans="1:13" x14ac:dyDescent="0.25">
      <c r="A213">
        <v>2016</v>
      </c>
      <c r="B213" s="15" t="s">
        <v>185</v>
      </c>
      <c r="C213" t="s">
        <v>224</v>
      </c>
      <c r="E213" t="s">
        <v>101</v>
      </c>
      <c r="F213">
        <v>307</v>
      </c>
      <c r="G213">
        <v>1.83</v>
      </c>
      <c r="H213">
        <v>5.2</v>
      </c>
      <c r="I213">
        <v>31</v>
      </c>
      <c r="J213" t="s">
        <v>103</v>
      </c>
      <c r="K213" t="s">
        <v>61</v>
      </c>
      <c r="L213">
        <v>4.58</v>
      </c>
      <c r="M213">
        <v>7.56</v>
      </c>
    </row>
    <row r="214" spans="1:13" x14ac:dyDescent="0.25">
      <c r="A214">
        <v>2016</v>
      </c>
      <c r="B214" s="15" t="s">
        <v>365</v>
      </c>
      <c r="C214" t="s">
        <v>378</v>
      </c>
      <c r="E214" t="s">
        <v>27</v>
      </c>
      <c r="F214">
        <v>232</v>
      </c>
      <c r="G214" t="s">
        <v>344</v>
      </c>
      <c r="H214" t="s">
        <v>344</v>
      </c>
      <c r="I214">
        <v>24</v>
      </c>
      <c r="J214" t="s">
        <v>344</v>
      </c>
      <c r="K214" t="s">
        <v>344</v>
      </c>
      <c r="L214" t="s">
        <v>344</v>
      </c>
      <c r="M214" t="s">
        <v>344</v>
      </c>
    </row>
    <row r="215" spans="1:13" x14ac:dyDescent="0.25">
      <c r="A215">
        <v>2016</v>
      </c>
      <c r="B215" s="15" t="s">
        <v>302</v>
      </c>
      <c r="C215" t="s">
        <v>340</v>
      </c>
      <c r="E215" t="s">
        <v>27</v>
      </c>
      <c r="F215">
        <v>260</v>
      </c>
      <c r="G215">
        <v>1.72</v>
      </c>
      <c r="H215">
        <v>4.9000000000000004</v>
      </c>
    </row>
    <row r="216" spans="1:13" x14ac:dyDescent="0.25">
      <c r="A216">
        <v>2016</v>
      </c>
      <c r="B216" s="15" t="s">
        <v>309</v>
      </c>
      <c r="C216" t="s">
        <v>340</v>
      </c>
      <c r="E216" t="s">
        <v>109</v>
      </c>
      <c r="F216">
        <v>275</v>
      </c>
      <c r="G216">
        <v>1.73</v>
      </c>
      <c r="H216">
        <v>4.88</v>
      </c>
      <c r="I216">
        <v>16</v>
      </c>
      <c r="J216" t="s">
        <v>114</v>
      </c>
      <c r="K216" t="s">
        <v>162</v>
      </c>
      <c r="L216">
        <v>4.58</v>
      </c>
      <c r="M216">
        <v>7.39</v>
      </c>
    </row>
    <row r="217" spans="1:13" x14ac:dyDescent="0.25">
      <c r="A217">
        <v>2016</v>
      </c>
      <c r="B217" s="15" t="s">
        <v>371</v>
      </c>
      <c r="C217" t="s">
        <v>378</v>
      </c>
      <c r="E217" t="s">
        <v>17</v>
      </c>
      <c r="F217">
        <v>236</v>
      </c>
      <c r="G217">
        <v>1.72</v>
      </c>
      <c r="H217">
        <v>4.88</v>
      </c>
      <c r="I217">
        <v>25</v>
      </c>
      <c r="J217" t="s">
        <v>57</v>
      </c>
      <c r="K217" t="s">
        <v>51</v>
      </c>
      <c r="L217" t="s">
        <v>344</v>
      </c>
      <c r="M217">
        <v>7.66</v>
      </c>
    </row>
    <row r="218" spans="1:13" x14ac:dyDescent="0.25">
      <c r="A218">
        <v>2016</v>
      </c>
      <c r="B218" s="15" t="s">
        <v>75</v>
      </c>
      <c r="C218" t="s">
        <v>95</v>
      </c>
      <c r="E218" t="s">
        <v>27</v>
      </c>
      <c r="F218">
        <v>231</v>
      </c>
      <c r="G218">
        <v>1.66</v>
      </c>
      <c r="H218">
        <v>4.6100000000000003</v>
      </c>
      <c r="I218">
        <v>20</v>
      </c>
      <c r="J218" t="s">
        <v>68</v>
      </c>
      <c r="K218" t="s">
        <v>76</v>
      </c>
    </row>
    <row r="219" spans="1:13" x14ac:dyDescent="0.25">
      <c r="A219">
        <v>2016</v>
      </c>
      <c r="B219" s="15" t="s">
        <v>183</v>
      </c>
      <c r="C219" t="s">
        <v>224</v>
      </c>
      <c r="E219" t="s">
        <v>101</v>
      </c>
      <c r="F219">
        <v>309</v>
      </c>
    </row>
    <row r="220" spans="1:13" x14ac:dyDescent="0.25">
      <c r="A220">
        <v>2016</v>
      </c>
      <c r="B220" s="15" t="s">
        <v>374</v>
      </c>
      <c r="C220" t="s">
        <v>378</v>
      </c>
      <c r="E220" t="s">
        <v>113</v>
      </c>
      <c r="F220">
        <v>251</v>
      </c>
      <c r="G220">
        <v>1.77</v>
      </c>
      <c r="H220">
        <v>4.83</v>
      </c>
      <c r="I220" t="s">
        <v>344</v>
      </c>
      <c r="J220" t="s">
        <v>24</v>
      </c>
      <c r="K220" t="s">
        <v>19</v>
      </c>
      <c r="L220">
        <v>4.37</v>
      </c>
      <c r="M220">
        <v>7.59</v>
      </c>
    </row>
    <row r="221" spans="1:13" x14ac:dyDescent="0.25">
      <c r="A221">
        <v>2016</v>
      </c>
      <c r="B221" s="15" t="s">
        <v>149</v>
      </c>
      <c r="C221" t="s">
        <v>150</v>
      </c>
      <c r="E221" t="s">
        <v>109</v>
      </c>
      <c r="F221">
        <v>249</v>
      </c>
      <c r="G221">
        <v>1.74</v>
      </c>
      <c r="H221">
        <v>4.78</v>
      </c>
      <c r="I221">
        <v>17</v>
      </c>
      <c r="J221" t="s">
        <v>30</v>
      </c>
      <c r="K221" t="s">
        <v>31</v>
      </c>
      <c r="L221">
        <v>4.37</v>
      </c>
    </row>
    <row r="222" spans="1:13" x14ac:dyDescent="0.25">
      <c r="A222">
        <v>2016</v>
      </c>
      <c r="B222" s="15" t="s">
        <v>55</v>
      </c>
      <c r="C222" t="s">
        <v>95</v>
      </c>
      <c r="E222" t="s">
        <v>56</v>
      </c>
      <c r="F222">
        <v>215</v>
      </c>
      <c r="G222">
        <v>1.63</v>
      </c>
      <c r="H222">
        <v>4.5199999999999996</v>
      </c>
      <c r="I222">
        <v>19</v>
      </c>
      <c r="J222" t="s">
        <v>57</v>
      </c>
      <c r="K222" t="s">
        <v>58</v>
      </c>
      <c r="L222">
        <v>4.07</v>
      </c>
      <c r="M222">
        <v>7.04</v>
      </c>
    </row>
    <row r="223" spans="1:13" x14ac:dyDescent="0.25">
      <c r="A223">
        <v>2016</v>
      </c>
      <c r="B223" s="15" t="s">
        <v>284</v>
      </c>
      <c r="C223" t="s">
        <v>340</v>
      </c>
      <c r="E223" t="s">
        <v>27</v>
      </c>
      <c r="F223">
        <v>293</v>
      </c>
    </row>
    <row r="224" spans="1:13" x14ac:dyDescent="0.25">
      <c r="A224">
        <v>2016</v>
      </c>
      <c r="B224" s="15" t="s">
        <v>32</v>
      </c>
      <c r="C224" t="s">
        <v>95</v>
      </c>
      <c r="E224" t="s">
        <v>29</v>
      </c>
      <c r="F224">
        <v>242</v>
      </c>
      <c r="H224">
        <v>4.74</v>
      </c>
      <c r="I224">
        <v>25</v>
      </c>
      <c r="J224" t="s">
        <v>33</v>
      </c>
      <c r="K224" t="s">
        <v>34</v>
      </c>
      <c r="L224">
        <v>4.34</v>
      </c>
      <c r="M224">
        <v>7.2</v>
      </c>
    </row>
    <row r="225" spans="1:13" x14ac:dyDescent="0.25">
      <c r="A225">
        <v>2016</v>
      </c>
      <c r="B225" s="15" t="s">
        <v>49</v>
      </c>
      <c r="C225" t="s">
        <v>95</v>
      </c>
      <c r="E225" t="s">
        <v>50</v>
      </c>
      <c r="F225">
        <v>218</v>
      </c>
      <c r="G225">
        <v>1.69</v>
      </c>
      <c r="H225">
        <v>4.58</v>
      </c>
      <c r="I225">
        <v>26</v>
      </c>
      <c r="J225" t="s">
        <v>47</v>
      </c>
      <c r="K225" t="s">
        <v>51</v>
      </c>
    </row>
    <row r="226" spans="1:13" x14ac:dyDescent="0.25">
      <c r="A226">
        <v>2016</v>
      </c>
      <c r="B226" s="15" t="s">
        <v>46</v>
      </c>
      <c r="C226" t="s">
        <v>95</v>
      </c>
      <c r="E226" t="s">
        <v>8</v>
      </c>
      <c r="F226">
        <v>217</v>
      </c>
      <c r="G226">
        <v>1.58</v>
      </c>
      <c r="H226">
        <v>4.6100000000000003</v>
      </c>
      <c r="I226">
        <v>17</v>
      </c>
      <c r="J226" t="s">
        <v>47</v>
      </c>
      <c r="K226" t="s">
        <v>48</v>
      </c>
      <c r="L226">
        <v>4.18</v>
      </c>
      <c r="M226">
        <v>7</v>
      </c>
    </row>
    <row r="227" spans="1:13" x14ac:dyDescent="0.25">
      <c r="A227">
        <v>2016</v>
      </c>
      <c r="B227" s="15" t="s">
        <v>359</v>
      </c>
      <c r="C227" t="s">
        <v>378</v>
      </c>
      <c r="E227" t="s">
        <v>17</v>
      </c>
      <c r="F227">
        <v>237</v>
      </c>
      <c r="G227">
        <v>1.6</v>
      </c>
      <c r="H227">
        <v>4.68</v>
      </c>
      <c r="I227">
        <v>31</v>
      </c>
      <c r="J227" t="s">
        <v>344</v>
      </c>
      <c r="K227" t="s">
        <v>344</v>
      </c>
      <c r="L227" t="s">
        <v>344</v>
      </c>
      <c r="M227">
        <v>6.99</v>
      </c>
    </row>
    <row r="228" spans="1:13" x14ac:dyDescent="0.25">
      <c r="A228">
        <v>2016</v>
      </c>
      <c r="B228" s="15" t="s">
        <v>206</v>
      </c>
      <c r="C228" t="s">
        <v>224</v>
      </c>
      <c r="E228" t="s">
        <v>113</v>
      </c>
      <c r="F228">
        <v>305</v>
      </c>
      <c r="G228">
        <v>1.81</v>
      </c>
      <c r="H228">
        <v>5.14</v>
      </c>
      <c r="I228">
        <v>36</v>
      </c>
      <c r="J228" t="s">
        <v>114</v>
      </c>
      <c r="K228" t="s">
        <v>131</v>
      </c>
      <c r="L228">
        <v>4.5</v>
      </c>
      <c r="M228">
        <v>7.6</v>
      </c>
    </row>
    <row r="229" spans="1:13" x14ac:dyDescent="0.25">
      <c r="A229">
        <v>2016</v>
      </c>
      <c r="B229" s="15" t="s">
        <v>142</v>
      </c>
      <c r="C229" t="s">
        <v>150</v>
      </c>
      <c r="E229" t="s">
        <v>27</v>
      </c>
      <c r="F229">
        <v>251</v>
      </c>
      <c r="G229">
        <v>1.6</v>
      </c>
      <c r="H229">
        <v>4.58</v>
      </c>
      <c r="I229">
        <v>17</v>
      </c>
      <c r="J229" t="s">
        <v>143</v>
      </c>
      <c r="K229" t="s">
        <v>25</v>
      </c>
      <c r="L229">
        <v>4.37</v>
      </c>
    </row>
    <row r="230" spans="1:13" x14ac:dyDescent="0.25">
      <c r="A230">
        <v>2016</v>
      </c>
      <c r="B230" s="15" t="s">
        <v>318</v>
      </c>
      <c r="C230" t="s">
        <v>340</v>
      </c>
      <c r="E230" t="s">
        <v>109</v>
      </c>
      <c r="F230">
        <v>250</v>
      </c>
      <c r="G230">
        <v>1.97</v>
      </c>
      <c r="H230">
        <v>4.8</v>
      </c>
      <c r="J230" t="s">
        <v>68</v>
      </c>
      <c r="K230" t="s">
        <v>34</v>
      </c>
      <c r="L230">
        <v>4.43</v>
      </c>
      <c r="M230">
        <v>7.28</v>
      </c>
    </row>
    <row r="231" spans="1:13" x14ac:dyDescent="0.25">
      <c r="A231">
        <v>2016</v>
      </c>
      <c r="B231" s="15" t="s">
        <v>343</v>
      </c>
      <c r="C231" t="s">
        <v>378</v>
      </c>
      <c r="E231" t="s">
        <v>27</v>
      </c>
      <c r="F231">
        <v>236</v>
      </c>
      <c r="G231" t="s">
        <v>344</v>
      </c>
      <c r="H231" t="s">
        <v>344</v>
      </c>
      <c r="I231">
        <v>22</v>
      </c>
      <c r="J231" t="s">
        <v>344</v>
      </c>
      <c r="K231" t="s">
        <v>344</v>
      </c>
      <c r="L231" t="s">
        <v>344</v>
      </c>
      <c r="M231" t="s">
        <v>344</v>
      </c>
    </row>
    <row r="232" spans="1:13" x14ac:dyDescent="0.25">
      <c r="A232">
        <v>2016</v>
      </c>
      <c r="B232" s="15" t="s">
        <v>225</v>
      </c>
      <c r="C232" t="s">
        <v>279</v>
      </c>
      <c r="E232" t="s">
        <v>17</v>
      </c>
      <c r="F232">
        <v>198</v>
      </c>
      <c r="G232">
        <v>1.53</v>
      </c>
      <c r="H232">
        <v>4.42</v>
      </c>
      <c r="I232">
        <v>12</v>
      </c>
    </row>
    <row r="233" spans="1:13" x14ac:dyDescent="0.25">
      <c r="A233">
        <v>2016</v>
      </c>
      <c r="B233" s="15" t="s">
        <v>130</v>
      </c>
      <c r="C233" t="s">
        <v>150</v>
      </c>
      <c r="E233" t="s">
        <v>101</v>
      </c>
      <c r="F233">
        <v>268</v>
      </c>
      <c r="G233">
        <v>1.78</v>
      </c>
      <c r="I233">
        <v>20</v>
      </c>
      <c r="J233" t="s">
        <v>63</v>
      </c>
      <c r="K233" t="s">
        <v>131</v>
      </c>
      <c r="L233">
        <v>4.2300000000000004</v>
      </c>
    </row>
    <row r="234" spans="1:13" x14ac:dyDescent="0.25">
      <c r="A234">
        <v>2016</v>
      </c>
      <c r="B234" s="15" t="s">
        <v>117</v>
      </c>
      <c r="C234" t="s">
        <v>125</v>
      </c>
      <c r="E234" t="s">
        <v>56</v>
      </c>
      <c r="F234">
        <v>207</v>
      </c>
      <c r="G234">
        <v>1.64</v>
      </c>
      <c r="H234">
        <v>4.54</v>
      </c>
      <c r="J234" t="s">
        <v>118</v>
      </c>
      <c r="K234" t="s">
        <v>119</v>
      </c>
      <c r="L234">
        <v>4.1500000000000004</v>
      </c>
      <c r="M234">
        <v>6.96</v>
      </c>
    </row>
    <row r="235" spans="1:13" x14ac:dyDescent="0.25">
      <c r="A235">
        <v>2016</v>
      </c>
      <c r="B235" s="15" t="s">
        <v>141</v>
      </c>
      <c r="C235" t="s">
        <v>150</v>
      </c>
      <c r="E235" t="s">
        <v>109</v>
      </c>
      <c r="F235">
        <v>252</v>
      </c>
      <c r="G235">
        <v>1.78</v>
      </c>
      <c r="H235">
        <v>4.93</v>
      </c>
      <c r="I235">
        <v>21</v>
      </c>
      <c r="J235" t="s">
        <v>63</v>
      </c>
      <c r="K235" t="s">
        <v>69</v>
      </c>
      <c r="L235">
        <v>4.5</v>
      </c>
    </row>
    <row r="236" spans="1:13" x14ac:dyDescent="0.25">
      <c r="A236">
        <v>2016</v>
      </c>
      <c r="B236" s="15" t="s">
        <v>354</v>
      </c>
      <c r="C236" t="s">
        <v>378</v>
      </c>
      <c r="E236" t="s">
        <v>113</v>
      </c>
      <c r="F236">
        <v>246</v>
      </c>
      <c r="G236">
        <v>1.68</v>
      </c>
      <c r="H236">
        <v>4.72</v>
      </c>
      <c r="I236">
        <v>22</v>
      </c>
      <c r="J236" t="s">
        <v>37</v>
      </c>
      <c r="K236" t="s">
        <v>19</v>
      </c>
      <c r="L236">
        <v>4.28</v>
      </c>
      <c r="M236">
        <v>7.28</v>
      </c>
    </row>
    <row r="237" spans="1:13" x14ac:dyDescent="0.25">
      <c r="A237">
        <v>2016</v>
      </c>
      <c r="B237" s="15" t="s">
        <v>317</v>
      </c>
      <c r="C237" t="s">
        <v>340</v>
      </c>
      <c r="E237" t="s">
        <v>109</v>
      </c>
      <c r="F237">
        <v>267</v>
      </c>
      <c r="G237">
        <v>1.63</v>
      </c>
      <c r="H237">
        <v>4.62</v>
      </c>
      <c r="I237">
        <v>25</v>
      </c>
      <c r="J237" t="s">
        <v>18</v>
      </c>
      <c r="K237" t="s">
        <v>72</v>
      </c>
      <c r="L237">
        <v>4.1900000000000004</v>
      </c>
      <c r="M237">
        <v>7.36</v>
      </c>
    </row>
    <row r="238" spans="1:13" x14ac:dyDescent="0.25">
      <c r="A238">
        <v>2016</v>
      </c>
      <c r="B238" s="15" t="s">
        <v>434</v>
      </c>
      <c r="C238" t="s">
        <v>436</v>
      </c>
      <c r="E238" t="s">
        <v>17</v>
      </c>
      <c r="F238">
        <v>194</v>
      </c>
      <c r="H238">
        <v>4.57</v>
      </c>
      <c r="I238">
        <v>12</v>
      </c>
      <c r="J238" t="s">
        <v>44</v>
      </c>
      <c r="K238" t="s">
        <v>251</v>
      </c>
      <c r="L238">
        <v>4.28</v>
      </c>
      <c r="M238">
        <v>7.08</v>
      </c>
    </row>
    <row r="239" spans="1:13" x14ac:dyDescent="0.25">
      <c r="A239">
        <v>2016</v>
      </c>
      <c r="B239" s="15" t="s">
        <v>347</v>
      </c>
      <c r="C239" t="s">
        <v>378</v>
      </c>
      <c r="E239" t="s">
        <v>17</v>
      </c>
      <c r="F239">
        <v>235</v>
      </c>
      <c r="G239">
        <v>1.69</v>
      </c>
      <c r="H239">
        <v>4.93</v>
      </c>
      <c r="I239">
        <v>21</v>
      </c>
      <c r="J239" t="s">
        <v>320</v>
      </c>
      <c r="K239" t="s">
        <v>82</v>
      </c>
      <c r="L239">
        <v>4.49</v>
      </c>
      <c r="M239" t="s">
        <v>344</v>
      </c>
    </row>
    <row r="240" spans="1:13" x14ac:dyDescent="0.25">
      <c r="A240">
        <v>2016</v>
      </c>
      <c r="B240" s="15" t="s">
        <v>245</v>
      </c>
      <c r="C240" t="s">
        <v>279</v>
      </c>
      <c r="E240" t="s">
        <v>23</v>
      </c>
      <c r="F240">
        <v>185</v>
      </c>
      <c r="G240">
        <v>1.54</v>
      </c>
      <c r="H240">
        <v>4.33</v>
      </c>
      <c r="I240">
        <v>13</v>
      </c>
      <c r="J240" t="s">
        <v>79</v>
      </c>
      <c r="K240" t="s">
        <v>240</v>
      </c>
      <c r="L240">
        <v>4.1100000000000003</v>
      </c>
      <c r="M240">
        <v>6.7</v>
      </c>
    </row>
    <row r="241" spans="1:13" x14ac:dyDescent="0.25">
      <c r="A241">
        <v>2016</v>
      </c>
      <c r="B241" s="15" t="s">
        <v>330</v>
      </c>
      <c r="C241" t="s">
        <v>340</v>
      </c>
      <c r="E241" t="s">
        <v>113</v>
      </c>
      <c r="F241">
        <v>271</v>
      </c>
      <c r="G241">
        <v>1.64</v>
      </c>
      <c r="H241">
        <v>4.74</v>
      </c>
      <c r="I241">
        <v>24</v>
      </c>
      <c r="J241" t="s">
        <v>47</v>
      </c>
      <c r="K241" t="s">
        <v>19</v>
      </c>
      <c r="L241">
        <v>4.28</v>
      </c>
      <c r="M241">
        <v>7.07</v>
      </c>
    </row>
    <row r="242" spans="1:13" x14ac:dyDescent="0.25">
      <c r="A242">
        <v>2016</v>
      </c>
      <c r="B242" s="15" t="s">
        <v>389</v>
      </c>
      <c r="C242" t="s">
        <v>436</v>
      </c>
      <c r="E242" t="s">
        <v>8</v>
      </c>
      <c r="F242">
        <v>196</v>
      </c>
      <c r="G242">
        <v>1.65</v>
      </c>
      <c r="H242">
        <v>4.5599999999999996</v>
      </c>
      <c r="I242">
        <v>17</v>
      </c>
      <c r="J242" t="s">
        <v>24</v>
      </c>
      <c r="K242" t="s">
        <v>61</v>
      </c>
      <c r="L242">
        <v>4.1500000000000004</v>
      </c>
      <c r="M242">
        <v>7.22</v>
      </c>
    </row>
    <row r="243" spans="1:13" x14ac:dyDescent="0.25">
      <c r="A243">
        <v>2016</v>
      </c>
      <c r="B243" s="15" t="s">
        <v>421</v>
      </c>
      <c r="C243" t="s">
        <v>436</v>
      </c>
      <c r="E243" t="s">
        <v>29</v>
      </c>
      <c r="F243">
        <v>195</v>
      </c>
      <c r="H243">
        <v>4.57</v>
      </c>
      <c r="I243">
        <v>14</v>
      </c>
      <c r="J243" t="s">
        <v>24</v>
      </c>
      <c r="K243" t="s">
        <v>240</v>
      </c>
      <c r="L243">
        <v>4.28</v>
      </c>
      <c r="M243">
        <v>7.1</v>
      </c>
    </row>
    <row r="244" spans="1:13" x14ac:dyDescent="0.25">
      <c r="A244">
        <v>2016</v>
      </c>
      <c r="B244" s="15" t="s">
        <v>316</v>
      </c>
      <c r="C244" t="s">
        <v>340</v>
      </c>
      <c r="E244" t="s">
        <v>27</v>
      </c>
      <c r="F244">
        <v>307</v>
      </c>
      <c r="G244">
        <v>1.74</v>
      </c>
      <c r="H244">
        <v>5.0199999999999996</v>
      </c>
      <c r="I244">
        <v>26</v>
      </c>
      <c r="J244" t="s">
        <v>47</v>
      </c>
      <c r="K244" t="s">
        <v>38</v>
      </c>
      <c r="L244">
        <v>4.6900000000000004</v>
      </c>
      <c r="M244">
        <v>7.67</v>
      </c>
    </row>
    <row r="245" spans="1:13" x14ac:dyDescent="0.25">
      <c r="A245">
        <v>2016</v>
      </c>
      <c r="B245" s="15" t="s">
        <v>377</v>
      </c>
      <c r="C245" t="s">
        <v>378</v>
      </c>
      <c r="E245" t="s">
        <v>27</v>
      </c>
      <c r="F245">
        <v>237</v>
      </c>
      <c r="G245">
        <v>1.7</v>
      </c>
      <c r="H245">
        <v>4.7699999999999996</v>
      </c>
      <c r="I245">
        <v>23</v>
      </c>
      <c r="J245" t="s">
        <v>57</v>
      </c>
      <c r="K245" t="s">
        <v>162</v>
      </c>
      <c r="L245">
        <v>4.51</v>
      </c>
      <c r="M245" t="s">
        <v>344</v>
      </c>
    </row>
    <row r="246" spans="1:13" x14ac:dyDescent="0.25">
      <c r="A246">
        <v>2016</v>
      </c>
      <c r="B246" s="15" t="s">
        <v>146</v>
      </c>
      <c r="C246" t="s">
        <v>150</v>
      </c>
      <c r="E246" t="s">
        <v>128</v>
      </c>
      <c r="F246">
        <v>250</v>
      </c>
      <c r="I246">
        <v>20</v>
      </c>
    </row>
    <row r="247" spans="1:13" x14ac:dyDescent="0.25">
      <c r="A247">
        <v>2016</v>
      </c>
      <c r="B247" s="15" t="s">
        <v>304</v>
      </c>
      <c r="C247" t="s">
        <v>340</v>
      </c>
      <c r="E247" t="s">
        <v>113</v>
      </c>
      <c r="F247">
        <v>235</v>
      </c>
      <c r="G247">
        <v>1.62</v>
      </c>
      <c r="H247">
        <v>4.6399999999999997</v>
      </c>
      <c r="I247">
        <v>24</v>
      </c>
      <c r="J247" t="s">
        <v>24</v>
      </c>
      <c r="K247" t="s">
        <v>45</v>
      </c>
    </row>
    <row r="248" spans="1:13" x14ac:dyDescent="0.25">
      <c r="A248">
        <v>2016</v>
      </c>
      <c r="B248" s="15" t="s">
        <v>250</v>
      </c>
      <c r="C248" t="s">
        <v>279</v>
      </c>
      <c r="E248" t="s">
        <v>17</v>
      </c>
      <c r="F248">
        <v>198</v>
      </c>
      <c r="G248">
        <v>1.62</v>
      </c>
      <c r="H248">
        <v>4.5999999999999996</v>
      </c>
      <c r="I248">
        <v>16</v>
      </c>
      <c r="J248" t="s">
        <v>94</v>
      </c>
      <c r="K248" t="s">
        <v>251</v>
      </c>
      <c r="L248">
        <v>4.1500000000000004</v>
      </c>
      <c r="M248">
        <v>6.86</v>
      </c>
    </row>
    <row r="249" spans="1:13" x14ac:dyDescent="0.25">
      <c r="A249">
        <v>2016</v>
      </c>
      <c r="B249" s="15" t="s">
        <v>249</v>
      </c>
      <c r="C249" t="s">
        <v>279</v>
      </c>
      <c r="E249" t="s">
        <v>29</v>
      </c>
      <c r="F249">
        <v>182</v>
      </c>
      <c r="G249">
        <v>1.53</v>
      </c>
      <c r="H249">
        <v>4.53</v>
      </c>
      <c r="J249" t="s">
        <v>24</v>
      </c>
      <c r="K249" t="s">
        <v>240</v>
      </c>
      <c r="L249">
        <v>4.12</v>
      </c>
      <c r="M249">
        <v>6.88</v>
      </c>
    </row>
    <row r="250" spans="1:13" x14ac:dyDescent="0.25">
      <c r="A250">
        <v>2016</v>
      </c>
      <c r="B250" s="15" t="s">
        <v>169</v>
      </c>
      <c r="C250" t="s">
        <v>224</v>
      </c>
      <c r="E250" t="s">
        <v>109</v>
      </c>
      <c r="F250">
        <v>296</v>
      </c>
      <c r="G250">
        <v>1.81</v>
      </c>
      <c r="H250">
        <v>5.31</v>
      </c>
      <c r="I250">
        <v>23</v>
      </c>
      <c r="J250" t="s">
        <v>170</v>
      </c>
      <c r="K250" t="s">
        <v>168</v>
      </c>
      <c r="L250">
        <v>4.7</v>
      </c>
      <c r="M250">
        <v>8.14</v>
      </c>
    </row>
    <row r="251" spans="1:13" x14ac:dyDescent="0.25">
      <c r="A251">
        <v>2016</v>
      </c>
      <c r="B251" s="15" t="s">
        <v>167</v>
      </c>
      <c r="C251" t="s">
        <v>224</v>
      </c>
      <c r="E251" t="s">
        <v>138</v>
      </c>
      <c r="F251">
        <v>301</v>
      </c>
      <c r="G251">
        <v>1.91</v>
      </c>
      <c r="H251">
        <v>5.26</v>
      </c>
      <c r="I251">
        <v>26</v>
      </c>
      <c r="J251" t="s">
        <v>106</v>
      </c>
      <c r="K251" t="s">
        <v>168</v>
      </c>
      <c r="L251">
        <v>4.5999999999999996</v>
      </c>
      <c r="M251">
        <v>8.07</v>
      </c>
    </row>
    <row r="252" spans="1:13" x14ac:dyDescent="0.25">
      <c r="A252">
        <v>2016</v>
      </c>
      <c r="B252" s="15" t="s">
        <v>193</v>
      </c>
      <c r="C252" t="s">
        <v>224</v>
      </c>
      <c r="E252" t="s">
        <v>138</v>
      </c>
      <c r="F252">
        <v>321</v>
      </c>
      <c r="G252">
        <v>1.86</v>
      </c>
      <c r="H252">
        <v>5.46</v>
      </c>
      <c r="I252">
        <v>16</v>
      </c>
      <c r="J252" t="s">
        <v>123</v>
      </c>
      <c r="K252" t="s">
        <v>182</v>
      </c>
      <c r="L252">
        <v>4.87</v>
      </c>
      <c r="M252">
        <v>8.2799999999999994</v>
      </c>
    </row>
    <row r="253" spans="1:13" x14ac:dyDescent="0.25">
      <c r="A253">
        <v>2016</v>
      </c>
      <c r="B253" s="15" t="s">
        <v>207</v>
      </c>
      <c r="C253" t="s">
        <v>224</v>
      </c>
      <c r="E253" t="s">
        <v>113</v>
      </c>
      <c r="F253">
        <v>326</v>
      </c>
      <c r="G253">
        <v>1.78</v>
      </c>
      <c r="H253">
        <v>5.44</v>
      </c>
      <c r="J253" t="s">
        <v>170</v>
      </c>
      <c r="K253" t="s">
        <v>208</v>
      </c>
      <c r="L253">
        <v>4.91</v>
      </c>
      <c r="M253">
        <v>8.1</v>
      </c>
    </row>
    <row r="254" spans="1:13" x14ac:dyDescent="0.25">
      <c r="A254">
        <v>2016</v>
      </c>
      <c r="B254" s="15" t="s">
        <v>388</v>
      </c>
      <c r="C254" t="s">
        <v>436</v>
      </c>
      <c r="E254" t="s">
        <v>29</v>
      </c>
      <c r="F254">
        <v>193</v>
      </c>
      <c r="G254">
        <v>1.47</v>
      </c>
      <c r="H254">
        <v>4.38</v>
      </c>
      <c r="I254">
        <v>12</v>
      </c>
      <c r="J254" t="s">
        <v>71</v>
      </c>
      <c r="K254" t="s">
        <v>229</v>
      </c>
      <c r="L254">
        <v>4.1399999999999997</v>
      </c>
      <c r="M254">
        <v>6.94</v>
      </c>
    </row>
    <row r="255" spans="1:13" x14ac:dyDescent="0.25">
      <c r="A255">
        <v>2016</v>
      </c>
      <c r="B255" s="15" t="s">
        <v>126</v>
      </c>
      <c r="C255" t="s">
        <v>150</v>
      </c>
      <c r="E255" t="s">
        <v>113</v>
      </c>
      <c r="F255">
        <v>244</v>
      </c>
    </row>
    <row r="256" spans="1:13" x14ac:dyDescent="0.25">
      <c r="A256">
        <v>2016</v>
      </c>
      <c r="B256" s="15" t="s">
        <v>86</v>
      </c>
      <c r="C256" t="s">
        <v>95</v>
      </c>
      <c r="E256" t="s">
        <v>17</v>
      </c>
      <c r="F256">
        <v>204</v>
      </c>
      <c r="G256">
        <v>1.66</v>
      </c>
      <c r="H256">
        <v>4.62</v>
      </c>
      <c r="I256">
        <v>15</v>
      </c>
      <c r="J256" t="s">
        <v>33</v>
      </c>
      <c r="K256" t="s">
        <v>19</v>
      </c>
      <c r="L256">
        <v>4.1100000000000003</v>
      </c>
      <c r="M256">
        <v>7.08</v>
      </c>
    </row>
    <row r="257" spans="1:13" x14ac:dyDescent="0.25">
      <c r="A257">
        <v>2016</v>
      </c>
      <c r="B257" s="15" t="s">
        <v>295</v>
      </c>
      <c r="C257" t="s">
        <v>340</v>
      </c>
      <c r="E257" t="s">
        <v>101</v>
      </c>
      <c r="F257">
        <v>254</v>
      </c>
      <c r="G257">
        <v>1.73</v>
      </c>
      <c r="H257">
        <v>4.97</v>
      </c>
      <c r="I257">
        <v>23</v>
      </c>
    </row>
    <row r="258" spans="1:13" x14ac:dyDescent="0.25">
      <c r="A258">
        <v>2016</v>
      </c>
      <c r="B258" s="15" t="s">
        <v>327</v>
      </c>
      <c r="C258" t="s">
        <v>340</v>
      </c>
      <c r="E258" t="s">
        <v>101</v>
      </c>
      <c r="F258">
        <v>269</v>
      </c>
      <c r="G258">
        <v>1.64</v>
      </c>
      <c r="H258">
        <v>4.75</v>
      </c>
      <c r="I258">
        <v>25</v>
      </c>
      <c r="J258" t="s">
        <v>106</v>
      </c>
      <c r="K258" t="s">
        <v>90</v>
      </c>
      <c r="L258">
        <v>4.47</v>
      </c>
      <c r="M258">
        <v>7.25</v>
      </c>
    </row>
    <row r="259" spans="1:13" x14ac:dyDescent="0.25">
      <c r="A259">
        <v>2016</v>
      </c>
      <c r="B259" s="15" t="s">
        <v>232</v>
      </c>
      <c r="C259" t="s">
        <v>279</v>
      </c>
      <c r="E259" t="s">
        <v>56</v>
      </c>
      <c r="F259">
        <v>212</v>
      </c>
      <c r="G259">
        <v>1.59</v>
      </c>
      <c r="H259">
        <v>4.43</v>
      </c>
      <c r="I259">
        <v>23</v>
      </c>
      <c r="J259" t="s">
        <v>94</v>
      </c>
      <c r="K259" t="s">
        <v>233</v>
      </c>
      <c r="L259">
        <v>4.0599999999999996</v>
      </c>
      <c r="M259">
        <v>6.98</v>
      </c>
    </row>
    <row r="260" spans="1:13" x14ac:dyDescent="0.25">
      <c r="A260">
        <v>2016</v>
      </c>
      <c r="B260" s="15" t="s">
        <v>194</v>
      </c>
      <c r="C260" t="s">
        <v>224</v>
      </c>
      <c r="E260" t="s">
        <v>113</v>
      </c>
      <c r="F260">
        <v>309</v>
      </c>
      <c r="I260">
        <v>35</v>
      </c>
    </row>
    <row r="261" spans="1:13" x14ac:dyDescent="0.25">
      <c r="A261">
        <v>2016</v>
      </c>
      <c r="B261" s="15" t="s">
        <v>112</v>
      </c>
      <c r="C261" t="s">
        <v>125</v>
      </c>
      <c r="E261" t="s">
        <v>113</v>
      </c>
      <c r="F261">
        <v>229</v>
      </c>
      <c r="G261">
        <v>1.87</v>
      </c>
      <c r="H261">
        <v>5.14</v>
      </c>
      <c r="J261" t="s">
        <v>114</v>
      </c>
      <c r="K261" t="s">
        <v>115</v>
      </c>
      <c r="L261">
        <v>4.3899999999999997</v>
      </c>
      <c r="M261">
        <v>7.29</v>
      </c>
    </row>
    <row r="262" spans="1:13" x14ac:dyDescent="0.25">
      <c r="A262">
        <v>2016</v>
      </c>
      <c r="B262" s="15" t="s">
        <v>398</v>
      </c>
      <c r="C262" t="s">
        <v>436</v>
      </c>
      <c r="E262" t="s">
        <v>8</v>
      </c>
      <c r="F262">
        <v>176</v>
      </c>
      <c r="G262">
        <v>1.6</v>
      </c>
      <c r="H262">
        <v>4.46</v>
      </c>
      <c r="I262">
        <v>15</v>
      </c>
      <c r="J262" t="s">
        <v>54</v>
      </c>
      <c r="K262" t="s">
        <v>51</v>
      </c>
      <c r="L262">
        <v>4.2</v>
      </c>
      <c r="M262">
        <v>6.81</v>
      </c>
    </row>
    <row r="263" spans="1:13" x14ac:dyDescent="0.25">
      <c r="A263">
        <v>2016</v>
      </c>
      <c r="B263" s="15" t="s">
        <v>102</v>
      </c>
      <c r="C263" t="s">
        <v>125</v>
      </c>
      <c r="E263" t="s">
        <v>56</v>
      </c>
      <c r="F263">
        <v>218</v>
      </c>
      <c r="G263">
        <v>1.75</v>
      </c>
      <c r="H263">
        <v>4.9400000000000004</v>
      </c>
      <c r="J263" t="s">
        <v>103</v>
      </c>
      <c r="K263" t="s">
        <v>104</v>
      </c>
      <c r="L263">
        <v>4.45</v>
      </c>
      <c r="M263">
        <v>7.17</v>
      </c>
    </row>
    <row r="264" spans="1:13" x14ac:dyDescent="0.25">
      <c r="A264">
        <v>2016</v>
      </c>
      <c r="B264" s="15" t="s">
        <v>324</v>
      </c>
      <c r="C264" t="s">
        <v>340</v>
      </c>
      <c r="E264" t="s">
        <v>109</v>
      </c>
      <c r="F264">
        <v>245</v>
      </c>
      <c r="I264">
        <v>21</v>
      </c>
    </row>
    <row r="265" spans="1:13" x14ac:dyDescent="0.25">
      <c r="A265">
        <v>2016</v>
      </c>
      <c r="B265" s="15" t="s">
        <v>373</v>
      </c>
      <c r="C265" t="s">
        <v>378</v>
      </c>
      <c r="E265" t="s">
        <v>17</v>
      </c>
      <c r="F265">
        <v>228</v>
      </c>
      <c r="G265">
        <v>1.78</v>
      </c>
      <c r="H265">
        <v>4.6399999999999997</v>
      </c>
      <c r="I265" t="s">
        <v>344</v>
      </c>
      <c r="J265" t="s">
        <v>54</v>
      </c>
      <c r="K265" t="s">
        <v>31</v>
      </c>
      <c r="L265">
        <v>4.08</v>
      </c>
      <c r="M265">
        <v>6.99</v>
      </c>
    </row>
    <row r="266" spans="1:13" x14ac:dyDescent="0.25">
      <c r="A266">
        <v>2016</v>
      </c>
      <c r="B266" s="15" t="s">
        <v>244</v>
      </c>
      <c r="C266" t="s">
        <v>279</v>
      </c>
      <c r="E266" t="s">
        <v>17</v>
      </c>
      <c r="F266">
        <v>195</v>
      </c>
      <c r="G266">
        <v>1.54</v>
      </c>
      <c r="H266">
        <v>4.46</v>
      </c>
      <c r="J266" t="s">
        <v>57</v>
      </c>
      <c r="K266" t="s">
        <v>34</v>
      </c>
      <c r="L266">
        <v>4.32</v>
      </c>
      <c r="M266">
        <v>7.03</v>
      </c>
    </row>
    <row r="267" spans="1:13" x14ac:dyDescent="0.25">
      <c r="A267">
        <v>2016</v>
      </c>
      <c r="B267" s="15" t="s">
        <v>342</v>
      </c>
      <c r="C267" t="s">
        <v>378</v>
      </c>
      <c r="E267" t="s">
        <v>109</v>
      </c>
      <c r="F267">
        <v>243</v>
      </c>
      <c r="G267">
        <v>1.57</v>
      </c>
      <c r="H267">
        <v>4.5599999999999996</v>
      </c>
      <c r="I267">
        <v>23</v>
      </c>
      <c r="J267" t="s">
        <v>79</v>
      </c>
      <c r="K267" t="s">
        <v>240</v>
      </c>
      <c r="L267">
        <v>4.03</v>
      </c>
      <c r="M267">
        <v>7.07</v>
      </c>
    </row>
    <row r="268" spans="1:13" x14ac:dyDescent="0.25">
      <c r="A268">
        <v>2016</v>
      </c>
      <c r="B268" s="15" t="s">
        <v>415</v>
      </c>
      <c r="C268" t="s">
        <v>436</v>
      </c>
      <c r="E268" t="s">
        <v>23</v>
      </c>
      <c r="F268">
        <v>197</v>
      </c>
      <c r="H268">
        <v>4.49</v>
      </c>
      <c r="I268">
        <v>19</v>
      </c>
      <c r="J268" t="s">
        <v>30</v>
      </c>
      <c r="K268" t="s">
        <v>34</v>
      </c>
      <c r="L268">
        <v>4.07</v>
      </c>
      <c r="M268">
        <v>6.88</v>
      </c>
    </row>
    <row r="269" spans="1:13" x14ac:dyDescent="0.25">
      <c r="A269">
        <v>2016</v>
      </c>
      <c r="B269" s="15" t="s">
        <v>161</v>
      </c>
      <c r="C269" t="s">
        <v>224</v>
      </c>
      <c r="E269" t="s">
        <v>113</v>
      </c>
      <c r="F269">
        <v>309</v>
      </c>
      <c r="G269">
        <v>1.84</v>
      </c>
      <c r="H269">
        <v>5.14</v>
      </c>
      <c r="I269">
        <v>22</v>
      </c>
      <c r="J269" t="s">
        <v>106</v>
      </c>
      <c r="K269" t="s">
        <v>162</v>
      </c>
      <c r="L269">
        <v>4.54</v>
      </c>
      <c r="M269">
        <v>7.68</v>
      </c>
    </row>
    <row r="270" spans="1:13" x14ac:dyDescent="0.25">
      <c r="A270">
        <v>2016</v>
      </c>
      <c r="B270" s="15" t="s">
        <v>91</v>
      </c>
      <c r="C270" t="s">
        <v>95</v>
      </c>
      <c r="E270" t="s">
        <v>56</v>
      </c>
      <c r="F270">
        <v>226</v>
      </c>
      <c r="G270">
        <v>1.7</v>
      </c>
      <c r="H270">
        <v>4.6100000000000003</v>
      </c>
      <c r="I270">
        <v>22</v>
      </c>
      <c r="J270" t="s">
        <v>37</v>
      </c>
      <c r="K270" t="s">
        <v>92</v>
      </c>
      <c r="L270">
        <v>4.22</v>
      </c>
      <c r="M270">
        <v>7.19</v>
      </c>
    </row>
    <row r="271" spans="1:13" x14ac:dyDescent="0.25">
      <c r="A271">
        <v>2016</v>
      </c>
      <c r="B271" s="15" t="s">
        <v>360</v>
      </c>
      <c r="C271" t="s">
        <v>378</v>
      </c>
      <c r="E271" t="s">
        <v>109</v>
      </c>
      <c r="F271">
        <v>245</v>
      </c>
      <c r="G271">
        <v>1.56</v>
      </c>
      <c r="H271">
        <v>4.95</v>
      </c>
      <c r="I271">
        <v>19</v>
      </c>
      <c r="J271" t="s">
        <v>85</v>
      </c>
      <c r="K271" t="s">
        <v>34</v>
      </c>
      <c r="L271">
        <v>4.33</v>
      </c>
      <c r="M271">
        <v>7.25</v>
      </c>
    </row>
    <row r="272" spans="1:13" x14ac:dyDescent="0.25">
      <c r="A272">
        <v>2016</v>
      </c>
      <c r="B272" s="15" t="s">
        <v>163</v>
      </c>
      <c r="C272" t="s">
        <v>224</v>
      </c>
      <c r="E272" t="s">
        <v>101</v>
      </c>
      <c r="F272">
        <v>310</v>
      </c>
      <c r="G272">
        <v>1.78</v>
      </c>
      <c r="H272">
        <v>5.19</v>
      </c>
      <c r="I272">
        <v>23</v>
      </c>
      <c r="J272" t="s">
        <v>164</v>
      </c>
      <c r="K272" t="s">
        <v>165</v>
      </c>
      <c r="L272">
        <v>4.79</v>
      </c>
      <c r="M272">
        <v>8.09</v>
      </c>
    </row>
    <row r="273" spans="1:13" x14ac:dyDescent="0.25">
      <c r="A273">
        <v>2016</v>
      </c>
      <c r="B273" s="15" t="s">
        <v>282</v>
      </c>
      <c r="C273" t="s">
        <v>340</v>
      </c>
      <c r="E273" t="s">
        <v>101</v>
      </c>
      <c r="F273">
        <v>282</v>
      </c>
      <c r="G273">
        <v>1.7</v>
      </c>
      <c r="H273">
        <v>4.8</v>
      </c>
    </row>
    <row r="274" spans="1:13" x14ac:dyDescent="0.25">
      <c r="A274">
        <v>2016</v>
      </c>
      <c r="B274" s="15" t="s">
        <v>175</v>
      </c>
      <c r="C274" t="s">
        <v>224</v>
      </c>
      <c r="E274" t="s">
        <v>128</v>
      </c>
      <c r="F274">
        <v>353</v>
      </c>
      <c r="G274">
        <v>1.99</v>
      </c>
      <c r="H274">
        <v>5.55</v>
      </c>
      <c r="J274" t="s">
        <v>103</v>
      </c>
      <c r="L274">
        <v>4.7699999999999996</v>
      </c>
    </row>
    <row r="275" spans="1:13" x14ac:dyDescent="0.25">
      <c r="A275">
        <v>2016</v>
      </c>
      <c r="B275" s="15" t="s">
        <v>259</v>
      </c>
      <c r="C275" t="s">
        <v>279</v>
      </c>
      <c r="E275" t="s">
        <v>17</v>
      </c>
      <c r="F275">
        <v>211</v>
      </c>
      <c r="G275">
        <v>1.69</v>
      </c>
      <c r="H275">
        <v>4.6500000000000004</v>
      </c>
      <c r="I275">
        <v>17</v>
      </c>
      <c r="J275" t="s">
        <v>47</v>
      </c>
      <c r="K275" t="s">
        <v>25</v>
      </c>
      <c r="L275">
        <v>4.5</v>
      </c>
      <c r="M275">
        <v>7.51</v>
      </c>
    </row>
    <row r="276" spans="1:13" x14ac:dyDescent="0.25">
      <c r="A276">
        <v>2016</v>
      </c>
      <c r="B276" s="15" t="s">
        <v>78</v>
      </c>
      <c r="C276" t="s">
        <v>95</v>
      </c>
      <c r="E276" t="s">
        <v>50</v>
      </c>
      <c r="F276">
        <v>213</v>
      </c>
      <c r="I276">
        <v>22</v>
      </c>
      <c r="J276" t="s">
        <v>79</v>
      </c>
      <c r="K276" t="s">
        <v>34</v>
      </c>
      <c r="L276">
        <v>4.37</v>
      </c>
      <c r="M276">
        <v>7.52</v>
      </c>
    </row>
    <row r="277" spans="1:13" x14ac:dyDescent="0.25">
      <c r="A277">
        <v>2016</v>
      </c>
      <c r="B277" s="15" t="s">
        <v>211</v>
      </c>
      <c r="C277" t="s">
        <v>224</v>
      </c>
      <c r="E277" t="s">
        <v>113</v>
      </c>
      <c r="F277">
        <v>307</v>
      </c>
      <c r="G277">
        <v>1.79</v>
      </c>
      <c r="H277">
        <v>5.09</v>
      </c>
      <c r="I277">
        <v>25</v>
      </c>
      <c r="J277" t="s">
        <v>114</v>
      </c>
      <c r="K277" t="s">
        <v>61</v>
      </c>
      <c r="L277">
        <v>4.66</v>
      </c>
      <c r="M277">
        <v>7.9</v>
      </c>
    </row>
    <row r="278" spans="1:13" x14ac:dyDescent="0.25">
      <c r="A278">
        <v>2016</v>
      </c>
      <c r="B278" s="15" t="s">
        <v>42</v>
      </c>
      <c r="C278" t="s">
        <v>95</v>
      </c>
      <c r="E278" t="s">
        <v>29</v>
      </c>
      <c r="F278">
        <v>206</v>
      </c>
      <c r="I278">
        <v>22</v>
      </c>
    </row>
    <row r="279" spans="1:13" x14ac:dyDescent="0.25">
      <c r="A279">
        <v>2016</v>
      </c>
      <c r="B279" s="15" t="s">
        <v>414</v>
      </c>
      <c r="C279" t="s">
        <v>436</v>
      </c>
      <c r="E279" t="s">
        <v>29</v>
      </c>
      <c r="F279">
        <v>195</v>
      </c>
      <c r="H279">
        <v>4.63</v>
      </c>
      <c r="I279">
        <v>19</v>
      </c>
      <c r="J279" t="s">
        <v>33</v>
      </c>
      <c r="K279" t="s">
        <v>131</v>
      </c>
      <c r="L279">
        <v>4.26</v>
      </c>
      <c r="M279">
        <v>7.01</v>
      </c>
    </row>
    <row r="280" spans="1:13" x14ac:dyDescent="0.25">
      <c r="A280">
        <v>2016</v>
      </c>
      <c r="B280" s="15" t="s">
        <v>83</v>
      </c>
      <c r="C280" t="s">
        <v>95</v>
      </c>
      <c r="E280" t="s">
        <v>8</v>
      </c>
      <c r="F280">
        <v>215</v>
      </c>
      <c r="G280">
        <v>1.72</v>
      </c>
      <c r="H280">
        <v>4.6500000000000004</v>
      </c>
      <c r="I280">
        <v>15</v>
      </c>
      <c r="J280" t="s">
        <v>21</v>
      </c>
      <c r="K280" t="s">
        <v>48</v>
      </c>
    </row>
    <row r="281" spans="1:13" x14ac:dyDescent="0.25">
      <c r="A281">
        <v>2016</v>
      </c>
      <c r="B281" s="15" t="s">
        <v>243</v>
      </c>
      <c r="C281" t="s">
        <v>279</v>
      </c>
      <c r="E281" t="s">
        <v>56</v>
      </c>
      <c r="F281">
        <v>196</v>
      </c>
      <c r="G281">
        <v>1.64</v>
      </c>
      <c r="H281">
        <v>4.51</v>
      </c>
      <c r="J281" t="s">
        <v>106</v>
      </c>
      <c r="K281" t="s">
        <v>90</v>
      </c>
      <c r="L281">
        <v>4.28</v>
      </c>
      <c r="M281">
        <v>7.14</v>
      </c>
    </row>
    <row r="282" spans="1:13" x14ac:dyDescent="0.25">
      <c r="A282">
        <v>2016</v>
      </c>
      <c r="B282" s="15" t="s">
        <v>59</v>
      </c>
      <c r="C282" t="s">
        <v>95</v>
      </c>
      <c r="E282" t="s">
        <v>56</v>
      </c>
      <c r="F282">
        <v>222</v>
      </c>
      <c r="I282">
        <v>17</v>
      </c>
    </row>
    <row r="283" spans="1:13" x14ac:dyDescent="0.25">
      <c r="A283">
        <v>2016</v>
      </c>
      <c r="B283" s="15" t="s">
        <v>256</v>
      </c>
      <c r="C283" t="s">
        <v>279</v>
      </c>
      <c r="E283" t="s">
        <v>27</v>
      </c>
      <c r="F283">
        <v>192</v>
      </c>
      <c r="G283">
        <v>1.68</v>
      </c>
      <c r="H283">
        <v>4.6100000000000003</v>
      </c>
      <c r="I283">
        <v>10</v>
      </c>
      <c r="J283" t="s">
        <v>37</v>
      </c>
      <c r="K283" t="s">
        <v>38</v>
      </c>
      <c r="L283">
        <v>4.13</v>
      </c>
      <c r="M283">
        <v>6.92</v>
      </c>
    </row>
    <row r="284" spans="1:13" x14ac:dyDescent="0.25">
      <c r="A284">
        <v>2016</v>
      </c>
      <c r="B284" s="15" t="s">
        <v>375</v>
      </c>
      <c r="C284" t="s">
        <v>378</v>
      </c>
      <c r="E284" t="s">
        <v>101</v>
      </c>
      <c r="F284">
        <v>247</v>
      </c>
      <c r="G284">
        <v>1.75</v>
      </c>
      <c r="H284">
        <v>4.99</v>
      </c>
      <c r="I284">
        <v>17</v>
      </c>
      <c r="J284" t="s">
        <v>106</v>
      </c>
      <c r="K284" t="s">
        <v>69</v>
      </c>
      <c r="L284">
        <v>4.3099999999999996</v>
      </c>
      <c r="M284">
        <v>7.2</v>
      </c>
    </row>
    <row r="285" spans="1:13" x14ac:dyDescent="0.25">
      <c r="A285">
        <v>2016</v>
      </c>
      <c r="B285" s="15" t="s">
        <v>431</v>
      </c>
      <c r="C285" t="s">
        <v>436</v>
      </c>
      <c r="E285" t="s">
        <v>17</v>
      </c>
      <c r="F285">
        <v>186</v>
      </c>
      <c r="H285">
        <v>4.3099999999999996</v>
      </c>
      <c r="I285">
        <v>19</v>
      </c>
      <c r="J285" t="s">
        <v>143</v>
      </c>
      <c r="K285" t="s">
        <v>240</v>
      </c>
      <c r="L285">
        <v>4.3899999999999997</v>
      </c>
      <c r="M285">
        <v>7.06</v>
      </c>
    </row>
    <row r="286" spans="1:13" x14ac:dyDescent="0.25">
      <c r="A286">
        <v>2016</v>
      </c>
      <c r="B286" s="15" t="s">
        <v>196</v>
      </c>
      <c r="C286" t="s">
        <v>224</v>
      </c>
      <c r="E286" t="s">
        <v>101</v>
      </c>
      <c r="F286">
        <v>330</v>
      </c>
      <c r="G286">
        <v>1.92</v>
      </c>
      <c r="H286">
        <v>5.52</v>
      </c>
      <c r="J286" t="s">
        <v>155</v>
      </c>
      <c r="K286" t="s">
        <v>182</v>
      </c>
    </row>
    <row r="287" spans="1:13" x14ac:dyDescent="0.25">
      <c r="A287">
        <v>2016</v>
      </c>
      <c r="B287" s="15" t="s">
        <v>261</v>
      </c>
      <c r="C287" t="s">
        <v>279</v>
      </c>
      <c r="E287" t="s">
        <v>17</v>
      </c>
      <c r="F287">
        <v>210</v>
      </c>
      <c r="G287">
        <v>1.51</v>
      </c>
      <c r="H287">
        <v>4.41</v>
      </c>
      <c r="I287">
        <v>16</v>
      </c>
      <c r="J287" t="s">
        <v>143</v>
      </c>
      <c r="K287" t="s">
        <v>240</v>
      </c>
      <c r="L287">
        <v>4.08</v>
      </c>
      <c r="M287">
        <v>6.96</v>
      </c>
    </row>
    <row r="288" spans="1:13" x14ac:dyDescent="0.25">
      <c r="A288">
        <v>2016</v>
      </c>
      <c r="B288" s="15" t="s">
        <v>157</v>
      </c>
      <c r="C288" t="s">
        <v>224</v>
      </c>
      <c r="E288" t="s">
        <v>158</v>
      </c>
      <c r="F288">
        <v>355</v>
      </c>
      <c r="G288">
        <v>1.87</v>
      </c>
      <c r="H288">
        <v>5.29</v>
      </c>
      <c r="I288">
        <v>20</v>
      </c>
      <c r="J288" t="s">
        <v>152</v>
      </c>
      <c r="K288" t="s">
        <v>159</v>
      </c>
      <c r="L288">
        <v>4.78</v>
      </c>
      <c r="M288">
        <v>8.23</v>
      </c>
    </row>
    <row r="289" spans="1:13" x14ac:dyDescent="0.25">
      <c r="A289">
        <v>2016</v>
      </c>
      <c r="B289" s="15" t="s">
        <v>348</v>
      </c>
      <c r="C289" t="s">
        <v>378</v>
      </c>
      <c r="E289" t="s">
        <v>17</v>
      </c>
      <c r="F289">
        <v>254</v>
      </c>
      <c r="G289" t="s">
        <v>344</v>
      </c>
      <c r="H289" t="s">
        <v>344</v>
      </c>
      <c r="I289" t="s">
        <v>344</v>
      </c>
      <c r="J289" t="s">
        <v>344</v>
      </c>
      <c r="K289" t="s">
        <v>344</v>
      </c>
      <c r="L289" t="s">
        <v>344</v>
      </c>
      <c r="M289" t="s">
        <v>344</v>
      </c>
    </row>
    <row r="290" spans="1:13" x14ac:dyDescent="0.25">
      <c r="A290">
        <v>2016</v>
      </c>
      <c r="B290" s="15" t="s">
        <v>300</v>
      </c>
      <c r="C290" t="s">
        <v>340</v>
      </c>
      <c r="E290" t="s">
        <v>27</v>
      </c>
      <c r="F290">
        <v>266</v>
      </c>
      <c r="G290">
        <v>1.84</v>
      </c>
      <c r="H290">
        <v>4.93</v>
      </c>
      <c r="I290">
        <v>28</v>
      </c>
      <c r="J290" t="s">
        <v>24</v>
      </c>
      <c r="K290" t="s">
        <v>19</v>
      </c>
      <c r="L290">
        <v>4.4000000000000004</v>
      </c>
      <c r="M290">
        <v>7.34</v>
      </c>
    </row>
    <row r="291" spans="1:13" x14ac:dyDescent="0.25">
      <c r="A291">
        <v>2016</v>
      </c>
      <c r="B291" s="15" t="s">
        <v>89</v>
      </c>
      <c r="C291" t="s">
        <v>95</v>
      </c>
      <c r="E291" t="s">
        <v>36</v>
      </c>
      <c r="F291">
        <v>195</v>
      </c>
      <c r="G291">
        <v>1.61</v>
      </c>
      <c r="H291">
        <v>4.49</v>
      </c>
      <c r="I291">
        <v>18</v>
      </c>
      <c r="J291" t="s">
        <v>54</v>
      </c>
      <c r="K291" t="s">
        <v>90</v>
      </c>
      <c r="L291">
        <v>4.12</v>
      </c>
      <c r="M291">
        <v>6.84</v>
      </c>
    </row>
    <row r="292" spans="1:13" x14ac:dyDescent="0.25">
      <c r="A292">
        <v>2016</v>
      </c>
      <c r="B292" s="15" t="s">
        <v>403</v>
      </c>
      <c r="C292" t="s">
        <v>436</v>
      </c>
      <c r="E292" t="s">
        <v>23</v>
      </c>
      <c r="F292">
        <v>182</v>
      </c>
      <c r="G292">
        <v>1.61</v>
      </c>
      <c r="H292">
        <v>4.55</v>
      </c>
      <c r="J292" t="s">
        <v>106</v>
      </c>
      <c r="K292" t="s">
        <v>51</v>
      </c>
      <c r="L292">
        <v>4.21</v>
      </c>
      <c r="M292">
        <v>6.81</v>
      </c>
    </row>
    <row r="293" spans="1:13" x14ac:dyDescent="0.25">
      <c r="A293">
        <v>2016</v>
      </c>
      <c r="B293" s="15" t="s">
        <v>262</v>
      </c>
      <c r="C293" t="s">
        <v>279</v>
      </c>
      <c r="E293" t="s">
        <v>17</v>
      </c>
      <c r="F293">
        <v>221</v>
      </c>
      <c r="G293">
        <v>1.62</v>
      </c>
      <c r="H293">
        <v>4.55</v>
      </c>
      <c r="J293" t="s">
        <v>263</v>
      </c>
      <c r="K293" t="s">
        <v>19</v>
      </c>
      <c r="L293">
        <v>4.21</v>
      </c>
      <c r="M293">
        <v>6.97</v>
      </c>
    </row>
    <row r="294" spans="1:13" x14ac:dyDescent="0.25">
      <c r="A294">
        <v>2016</v>
      </c>
      <c r="B294" s="15" t="s">
        <v>215</v>
      </c>
      <c r="C294" t="s">
        <v>224</v>
      </c>
      <c r="E294" t="s">
        <v>128</v>
      </c>
      <c r="F294">
        <v>311</v>
      </c>
      <c r="G294">
        <v>1.84</v>
      </c>
      <c r="H294">
        <v>5.36</v>
      </c>
      <c r="I294">
        <v>23</v>
      </c>
      <c r="J294" t="s">
        <v>81</v>
      </c>
      <c r="K294" t="s">
        <v>159</v>
      </c>
      <c r="L294">
        <v>4.58</v>
      </c>
      <c r="M294">
        <v>7.54</v>
      </c>
    </row>
    <row r="295" spans="1:13" x14ac:dyDescent="0.25">
      <c r="A295">
        <v>2016</v>
      </c>
      <c r="B295" s="15" t="s">
        <v>428</v>
      </c>
      <c r="C295" t="s">
        <v>436</v>
      </c>
      <c r="E295" t="s">
        <v>17</v>
      </c>
      <c r="F295">
        <v>195</v>
      </c>
      <c r="H295">
        <v>4.5999999999999996</v>
      </c>
      <c r="I295">
        <v>15</v>
      </c>
      <c r="J295" t="s">
        <v>24</v>
      </c>
      <c r="K295" t="s">
        <v>119</v>
      </c>
      <c r="L295">
        <v>3.96</v>
      </c>
      <c r="M295">
        <v>6.97</v>
      </c>
    </row>
    <row r="296" spans="1:13" x14ac:dyDescent="0.25">
      <c r="A296">
        <v>2016</v>
      </c>
      <c r="B296" s="15" t="s">
        <v>294</v>
      </c>
      <c r="C296" t="s">
        <v>340</v>
      </c>
      <c r="E296" t="s">
        <v>27</v>
      </c>
      <c r="F296">
        <v>316</v>
      </c>
      <c r="G296">
        <v>1.91</v>
      </c>
      <c r="H296">
        <v>5.16</v>
      </c>
      <c r="I296">
        <v>32</v>
      </c>
      <c r="K296" t="s">
        <v>115</v>
      </c>
      <c r="L296">
        <v>4.46</v>
      </c>
      <c r="M296">
        <v>7.53</v>
      </c>
    </row>
    <row r="297" spans="1:13" x14ac:dyDescent="0.25">
      <c r="A297">
        <v>2016</v>
      </c>
      <c r="B297" s="15" t="s">
        <v>140</v>
      </c>
      <c r="C297" t="s">
        <v>150</v>
      </c>
      <c r="E297" t="s">
        <v>128</v>
      </c>
      <c r="F297">
        <v>246</v>
      </c>
      <c r="I297">
        <v>17</v>
      </c>
    </row>
    <row r="298" spans="1:13" x14ac:dyDescent="0.25">
      <c r="A298">
        <v>2016</v>
      </c>
      <c r="B298" s="15" t="s">
        <v>257</v>
      </c>
      <c r="C298" t="s">
        <v>279</v>
      </c>
      <c r="E298" t="s">
        <v>23</v>
      </c>
      <c r="F298">
        <v>182</v>
      </c>
      <c r="G298">
        <v>1.56</v>
      </c>
      <c r="H298">
        <v>4.4000000000000004</v>
      </c>
      <c r="J298" t="s">
        <v>21</v>
      </c>
      <c r="K298" t="s">
        <v>19</v>
      </c>
      <c r="L298">
        <v>4.07</v>
      </c>
      <c r="M298">
        <v>6.89</v>
      </c>
    </row>
    <row r="299" spans="1:13" x14ac:dyDescent="0.25">
      <c r="A299">
        <v>2016</v>
      </c>
      <c r="B299" s="15" t="s">
        <v>87</v>
      </c>
      <c r="C299" t="s">
        <v>95</v>
      </c>
      <c r="E299" t="s">
        <v>29</v>
      </c>
      <c r="F299">
        <v>222</v>
      </c>
      <c r="I299">
        <v>23</v>
      </c>
    </row>
    <row r="300" spans="1:13" x14ac:dyDescent="0.25">
      <c r="A300">
        <v>2016</v>
      </c>
      <c r="B300" s="15" t="s">
        <v>220</v>
      </c>
      <c r="C300" t="s">
        <v>224</v>
      </c>
      <c r="E300" t="s">
        <v>113</v>
      </c>
      <c r="F300">
        <v>324</v>
      </c>
      <c r="I300">
        <v>29</v>
      </c>
      <c r="J300" t="s">
        <v>81</v>
      </c>
      <c r="K300" t="s">
        <v>159</v>
      </c>
      <c r="L300">
        <v>4.92</v>
      </c>
    </row>
    <row r="301" spans="1:13" x14ac:dyDescent="0.25">
      <c r="A301">
        <v>2016</v>
      </c>
      <c r="B301" s="15" t="s">
        <v>283</v>
      </c>
      <c r="C301" t="s">
        <v>340</v>
      </c>
      <c r="E301" t="s">
        <v>109</v>
      </c>
      <c r="F301">
        <v>246</v>
      </c>
      <c r="G301">
        <v>1.72</v>
      </c>
      <c r="H301">
        <v>4.53</v>
      </c>
      <c r="I301">
        <v>35</v>
      </c>
      <c r="J301" t="s">
        <v>94</v>
      </c>
      <c r="K301" t="s">
        <v>10</v>
      </c>
      <c r="L301">
        <v>4.1500000000000004</v>
      </c>
      <c r="M301">
        <v>6.91</v>
      </c>
    </row>
    <row r="302" spans="1:13" x14ac:dyDescent="0.25">
      <c r="A302">
        <v>2016</v>
      </c>
      <c r="B302" s="15" t="s">
        <v>260</v>
      </c>
      <c r="C302" t="s">
        <v>279</v>
      </c>
      <c r="E302" t="s">
        <v>27</v>
      </c>
      <c r="F302">
        <v>224</v>
      </c>
      <c r="G302">
        <v>1.71</v>
      </c>
      <c r="H302">
        <v>4.67</v>
      </c>
      <c r="J302" t="s">
        <v>21</v>
      </c>
      <c r="K302" t="s">
        <v>31</v>
      </c>
      <c r="L302">
        <v>4.13</v>
      </c>
      <c r="M302">
        <v>6.93</v>
      </c>
    </row>
    <row r="303" spans="1:13" x14ac:dyDescent="0.25">
      <c r="A303">
        <v>2016</v>
      </c>
      <c r="B303" s="15" t="s">
        <v>144</v>
      </c>
      <c r="C303" t="s">
        <v>150</v>
      </c>
      <c r="E303" t="s">
        <v>109</v>
      </c>
      <c r="F303">
        <v>248</v>
      </c>
      <c r="G303">
        <v>1.57</v>
      </c>
      <c r="H303">
        <v>4.6500000000000004</v>
      </c>
      <c r="J303" t="s">
        <v>37</v>
      </c>
      <c r="K303" t="s">
        <v>90</v>
      </c>
      <c r="L303">
        <v>4.49</v>
      </c>
    </row>
    <row r="304" spans="1:13" x14ac:dyDescent="0.25">
      <c r="A304">
        <v>2016</v>
      </c>
      <c r="B304" s="15" t="s">
        <v>290</v>
      </c>
      <c r="C304" t="s">
        <v>340</v>
      </c>
      <c r="E304" t="s">
        <v>109</v>
      </c>
      <c r="F304">
        <v>293</v>
      </c>
      <c r="G304">
        <v>1.7</v>
      </c>
      <c r="H304">
        <v>4.8600000000000003</v>
      </c>
      <c r="I304">
        <v>29</v>
      </c>
      <c r="J304" t="s">
        <v>81</v>
      </c>
      <c r="K304" t="s">
        <v>69</v>
      </c>
      <c r="L304">
        <v>4.37</v>
      </c>
      <c r="M304">
        <v>7.23</v>
      </c>
    </row>
    <row r="305" spans="1:13" x14ac:dyDescent="0.25">
      <c r="A305">
        <v>2016</v>
      </c>
      <c r="B305" s="15" t="s">
        <v>349</v>
      </c>
      <c r="C305" t="s">
        <v>378</v>
      </c>
      <c r="E305" t="s">
        <v>109</v>
      </c>
      <c r="F305">
        <v>260</v>
      </c>
      <c r="G305">
        <v>1.71</v>
      </c>
      <c r="H305">
        <v>4.74</v>
      </c>
      <c r="I305">
        <v>19</v>
      </c>
      <c r="J305" t="s">
        <v>103</v>
      </c>
      <c r="K305" t="s">
        <v>99</v>
      </c>
      <c r="L305">
        <v>4.53</v>
      </c>
      <c r="M305">
        <v>7.56</v>
      </c>
    </row>
    <row r="306" spans="1:13" x14ac:dyDescent="0.25">
      <c r="A306">
        <v>2016</v>
      </c>
      <c r="B306" s="15" t="s">
        <v>345</v>
      </c>
      <c r="C306" t="s">
        <v>378</v>
      </c>
      <c r="E306" t="s">
        <v>27</v>
      </c>
      <c r="F306">
        <v>248</v>
      </c>
      <c r="G306" t="s">
        <v>344</v>
      </c>
      <c r="H306" t="s">
        <v>344</v>
      </c>
      <c r="I306">
        <v>25</v>
      </c>
      <c r="J306" t="s">
        <v>344</v>
      </c>
      <c r="K306" t="s">
        <v>344</v>
      </c>
      <c r="L306" t="s">
        <v>344</v>
      </c>
      <c r="M306" t="s">
        <v>344</v>
      </c>
    </row>
    <row r="307" spans="1:13" x14ac:dyDescent="0.25">
      <c r="A307">
        <v>2016</v>
      </c>
      <c r="B307" s="15" t="s">
        <v>307</v>
      </c>
      <c r="C307" t="s">
        <v>340</v>
      </c>
      <c r="E307" t="s">
        <v>27</v>
      </c>
      <c r="F307">
        <v>250</v>
      </c>
      <c r="G307">
        <v>1.63</v>
      </c>
      <c r="H307">
        <v>4.68</v>
      </c>
      <c r="J307" t="s">
        <v>54</v>
      </c>
      <c r="K307" t="s">
        <v>45</v>
      </c>
      <c r="L307">
        <v>4.6500000000000004</v>
      </c>
    </row>
    <row r="308" spans="1:13" x14ac:dyDescent="0.25">
      <c r="A308">
        <v>2016</v>
      </c>
      <c r="B308" s="15" t="s">
        <v>93</v>
      </c>
      <c r="C308" t="s">
        <v>95</v>
      </c>
      <c r="E308" t="s">
        <v>29</v>
      </c>
      <c r="F308">
        <v>223</v>
      </c>
      <c r="G308">
        <v>1.64</v>
      </c>
      <c r="H308">
        <v>4.5999999999999996</v>
      </c>
      <c r="I308">
        <v>25</v>
      </c>
      <c r="J308" t="s">
        <v>94</v>
      </c>
      <c r="K308" t="s">
        <v>19</v>
      </c>
      <c r="L308">
        <v>4.1399999999999997</v>
      </c>
      <c r="M308">
        <v>7.08</v>
      </c>
    </row>
    <row r="309" spans="1:13" x14ac:dyDescent="0.25">
      <c r="A309">
        <v>2016</v>
      </c>
      <c r="B309" s="15" t="s">
        <v>336</v>
      </c>
      <c r="C309" t="s">
        <v>340</v>
      </c>
      <c r="E309" t="s">
        <v>109</v>
      </c>
      <c r="F309">
        <v>247</v>
      </c>
      <c r="G309">
        <v>1.67</v>
      </c>
      <c r="H309">
        <v>4.82</v>
      </c>
      <c r="I309">
        <v>14</v>
      </c>
      <c r="J309" t="s">
        <v>118</v>
      </c>
      <c r="K309" t="s">
        <v>82</v>
      </c>
      <c r="L309">
        <v>4.26</v>
      </c>
      <c r="M309">
        <v>7.07</v>
      </c>
    </row>
    <row r="310" spans="1:13" x14ac:dyDescent="0.25">
      <c r="A310">
        <v>2016</v>
      </c>
      <c r="B310" s="15" t="s">
        <v>331</v>
      </c>
      <c r="C310" t="s">
        <v>340</v>
      </c>
      <c r="E310" t="s">
        <v>101</v>
      </c>
      <c r="F310">
        <v>274</v>
      </c>
      <c r="G310">
        <v>1.76</v>
      </c>
      <c r="H310">
        <v>4.83</v>
      </c>
      <c r="I310">
        <v>23</v>
      </c>
      <c r="J310" t="s">
        <v>81</v>
      </c>
      <c r="K310" t="s">
        <v>61</v>
      </c>
      <c r="L310">
        <v>4.66</v>
      </c>
      <c r="M310">
        <v>7.42</v>
      </c>
    </row>
  </sheetData>
  <sortState xmlns:xlrd2="http://schemas.microsoft.com/office/spreadsheetml/2017/richdata2" ref="A2:M310">
    <sortCondition ref="B2:B310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6"/>
  <sheetViews>
    <sheetView topLeftCell="L1" workbookViewId="0">
      <selection activeCell="AF2" sqref="AF2"/>
    </sheetView>
  </sheetViews>
  <sheetFormatPr defaultRowHeight="15" x14ac:dyDescent="0.25"/>
  <cols>
    <col min="1" max="1" width="15" bestFit="1" customWidth="1"/>
  </cols>
  <sheetData>
    <row r="1" spans="1:32" s="13" customFormat="1" ht="16.5" thickTop="1" thickBot="1" x14ac:dyDescent="0.3">
      <c r="A1" s="11" t="s">
        <v>11</v>
      </c>
      <c r="B1" s="11" t="s">
        <v>0</v>
      </c>
      <c r="C1" s="11" t="s">
        <v>12</v>
      </c>
      <c r="D1" s="11" t="s">
        <v>13</v>
      </c>
      <c r="E1" s="12" t="s">
        <v>1</v>
      </c>
      <c r="F1" s="12" t="s">
        <v>437</v>
      </c>
      <c r="G1" s="12" t="s">
        <v>2</v>
      </c>
      <c r="H1" s="12" t="s">
        <v>437</v>
      </c>
      <c r="I1" s="11">
        <v>40</v>
      </c>
      <c r="J1" s="12" t="s">
        <v>437</v>
      </c>
      <c r="K1" s="11" t="s">
        <v>3</v>
      </c>
      <c r="L1" s="12" t="s">
        <v>437</v>
      </c>
      <c r="M1" s="11" t="s">
        <v>4</v>
      </c>
      <c r="N1" s="12" t="s">
        <v>437</v>
      </c>
      <c r="O1" s="11" t="s">
        <v>5</v>
      </c>
      <c r="P1" s="12" t="s">
        <v>437</v>
      </c>
      <c r="Q1" s="11" t="s">
        <v>6</v>
      </c>
      <c r="R1" s="12" t="s">
        <v>437</v>
      </c>
      <c r="S1" s="11" t="s">
        <v>15</v>
      </c>
      <c r="T1" s="12" t="s">
        <v>437</v>
      </c>
      <c r="V1" s="12" t="s">
        <v>438</v>
      </c>
      <c r="X1" s="12" t="s">
        <v>444</v>
      </c>
      <c r="Z1" s="13" t="s">
        <v>440</v>
      </c>
      <c r="AA1" s="13" t="s">
        <v>441</v>
      </c>
      <c r="AB1" s="13" t="s">
        <v>442</v>
      </c>
      <c r="AC1" s="13" t="s">
        <v>0</v>
      </c>
      <c r="AD1" s="13" t="s">
        <v>446</v>
      </c>
    </row>
    <row r="2" spans="1:32" ht="18" customHeight="1" thickTop="1" thickBot="1" x14ac:dyDescent="0.3">
      <c r="A2" s="1" t="s">
        <v>151</v>
      </c>
      <c r="B2" s="1" t="s">
        <v>224</v>
      </c>
      <c r="C2" s="1">
        <v>76</v>
      </c>
      <c r="D2" s="1">
        <v>303</v>
      </c>
      <c r="E2" s="6">
        <v>33.375</v>
      </c>
      <c r="F2">
        <f>STANDARDIZE(E2,$E$55,$E$56)</f>
        <v>-0.25648185151698555</v>
      </c>
      <c r="G2" s="6">
        <v>10.25</v>
      </c>
      <c r="H2">
        <f>STANDARDIZE(G2,$G$55,$G$56)</f>
        <v>0.32008162356004954</v>
      </c>
      <c r="I2" s="1">
        <v>5.57</v>
      </c>
      <c r="J2">
        <f>(STANDARDIZE(I2,$I$55,$I$56))*-1</f>
        <v>-1.5419389313743621</v>
      </c>
      <c r="K2" s="1">
        <v>22</v>
      </c>
      <c r="L2">
        <f>STANDARDIZE(K2,$K$55,$K$56)</f>
        <v>-0.70593998111828593</v>
      </c>
      <c r="M2" s="1">
        <v>23.5</v>
      </c>
      <c r="N2">
        <f>STANDARDIZE(M2,$M$55,$M$56)</f>
        <v>-1.5209851619638901</v>
      </c>
      <c r="O2" s="1">
        <v>90</v>
      </c>
      <c r="P2">
        <f>STANDARDIZE(O2,$O$55,$O$56)</f>
        <v>-1.7726854560500396</v>
      </c>
      <c r="Q2" s="1">
        <v>7.9</v>
      </c>
      <c r="R2">
        <f>(STANDARDIZE(Q2,$Q$55,$Q$56))*-1</f>
        <v>-0.10164990757172841</v>
      </c>
      <c r="S2" s="1">
        <v>4.6500000000000004</v>
      </c>
      <c r="T2">
        <f>(STANDARDIZE(S2,$S$55,$S$56))*-1</f>
        <v>0.40648990697774756</v>
      </c>
      <c r="V2">
        <f t="shared" ref="V2:V33" si="0">F2+H2+J2+L2+N2+P2+R2+T2</f>
        <v>-5.1731097590574944</v>
      </c>
      <c r="X2">
        <f>AVERAGE(F2,H2,J2,L2,N2,P2,R2,T2)</f>
        <v>-0.6466387198821868</v>
      </c>
      <c r="Z2">
        <v>8</v>
      </c>
      <c r="AD2">
        <v>0</v>
      </c>
      <c r="AF2" s="15">
        <f>CORREL(X2:X53,AD2:AD53)</f>
        <v>0.15920595086966241</v>
      </c>
    </row>
    <row r="3" spans="1:32" ht="18" customHeight="1" thickTop="1" thickBot="1" x14ac:dyDescent="0.3">
      <c r="A3" s="2" t="s">
        <v>154</v>
      </c>
      <c r="B3" s="1" t="s">
        <v>224</v>
      </c>
      <c r="C3" s="2">
        <v>79</v>
      </c>
      <c r="D3" s="2">
        <v>301</v>
      </c>
      <c r="E3" s="7">
        <v>32</v>
      </c>
      <c r="F3">
        <f t="shared" ref="F3:F53" si="1">STANDARDIZE(E3,$E$55,$E$56)</f>
        <v>-1.6810988683588428</v>
      </c>
      <c r="G3" s="7">
        <v>9</v>
      </c>
      <c r="H3">
        <f t="shared" ref="H3:H53" si="2">STANDARDIZE(G3,$G$55,$G$56)</f>
        <v>-2.3218619359832045</v>
      </c>
      <c r="I3" s="2">
        <v>5.6</v>
      </c>
      <c r="J3">
        <f t="shared" ref="J3:J53" si="3">(STANDARDIZE(I3,$I$55,$I$56))*-1</f>
        <v>-1.7104568473715573</v>
      </c>
      <c r="K3" s="2" t="s">
        <v>439</v>
      </c>
      <c r="M3" s="2">
        <v>25</v>
      </c>
      <c r="N3">
        <f t="shared" ref="N3:N53" si="4">STANDARDIZE(M3,$M$55,$M$56)</f>
        <v>-1.0634856673362292</v>
      </c>
      <c r="O3" s="2">
        <v>103</v>
      </c>
      <c r="P3">
        <f t="shared" ref="P3:P53" si="5">STANDARDIZE(O3,$O$55,$O$56)</f>
        <v>1.9143471447624176E-2</v>
      </c>
      <c r="Q3" s="2">
        <v>7.91</v>
      </c>
      <c r="R3">
        <f t="shared" ref="R3:R52" si="6">(STANDARDIZE(Q3,$Q$55,$Q$56))*-1</f>
        <v>-0.13819818894582928</v>
      </c>
      <c r="S3" s="2">
        <v>4.75</v>
      </c>
      <c r="T3">
        <f t="shared" ref="T3:T53" si="7">(STANDARDIZE(S3,$S$55,$S$56))*-1</f>
        <v>-0.19753123993697877</v>
      </c>
      <c r="V3">
        <f t="shared" si="0"/>
        <v>-7.0934892764850179</v>
      </c>
      <c r="X3">
        <f t="shared" ref="X3:X53" si="8">AVERAGE(F3,H3,J3,L3,N3,P3,R3,T3)</f>
        <v>-1.0133556109264312</v>
      </c>
      <c r="Z3">
        <v>8</v>
      </c>
      <c r="AD3">
        <v>0</v>
      </c>
    </row>
    <row r="4" spans="1:32" ht="18" customHeight="1" thickTop="1" thickBot="1" x14ac:dyDescent="0.3">
      <c r="A4" s="1" t="s">
        <v>156</v>
      </c>
      <c r="B4" s="1" t="s">
        <v>224</v>
      </c>
      <c r="C4" s="1">
        <v>76</v>
      </c>
      <c r="D4" s="1">
        <v>323</v>
      </c>
      <c r="E4" s="6">
        <v>34.375</v>
      </c>
      <c r="F4">
        <f t="shared" si="1"/>
        <v>0.77960325164072886</v>
      </c>
      <c r="G4" s="6">
        <v>9.75</v>
      </c>
      <c r="H4">
        <f t="shared" si="2"/>
        <v>-0.73669580025725212</v>
      </c>
      <c r="I4" s="2" t="s">
        <v>439</v>
      </c>
      <c r="K4" s="2" t="s">
        <v>439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4.2907451383476736E-2</v>
      </c>
      <c r="X4">
        <f t="shared" si="8"/>
        <v>2.1453725691738368E-2</v>
      </c>
      <c r="Z4">
        <v>3</v>
      </c>
      <c r="AA4">
        <v>8</v>
      </c>
      <c r="AB4">
        <v>72</v>
      </c>
      <c r="AC4">
        <f>RANK(AB4,$AB$4:$AB$53,1)</f>
        <v>17</v>
      </c>
      <c r="AD4">
        <v>58.666666666666664</v>
      </c>
    </row>
    <row r="5" spans="1:32" ht="18" customHeight="1" thickTop="1" thickBot="1" x14ac:dyDescent="0.3">
      <c r="A5" s="2" t="s">
        <v>157</v>
      </c>
      <c r="B5" s="1" t="s">
        <v>224</v>
      </c>
      <c r="C5" s="2">
        <v>80</v>
      </c>
      <c r="D5" s="2">
        <v>355</v>
      </c>
      <c r="E5" s="7">
        <v>36</v>
      </c>
      <c r="F5">
        <f t="shared" si="1"/>
        <v>2.4632415442720146</v>
      </c>
      <c r="G5" s="7">
        <v>10.875</v>
      </c>
      <c r="H5">
        <f t="shared" si="2"/>
        <v>1.6410534033316766</v>
      </c>
      <c r="I5" s="2">
        <v>5.29</v>
      </c>
      <c r="J5">
        <f t="shared" si="3"/>
        <v>3.0894951266160927E-2</v>
      </c>
      <c r="K5" s="2">
        <v>20</v>
      </c>
      <c r="L5">
        <f t="shared" ref="L5:L53" si="9">STANDARDIZE(K5,$K$55,$K$56)</f>
        <v>-1.1172750882265787</v>
      </c>
      <c r="M5" s="2">
        <v>23.5</v>
      </c>
      <c r="N5">
        <f t="shared" si="4"/>
        <v>-1.5209851619638901</v>
      </c>
      <c r="O5" s="2">
        <v>97</v>
      </c>
      <c r="P5">
        <f t="shared" si="5"/>
        <v>-0.80785449508975904</v>
      </c>
      <c r="Q5" s="2">
        <v>8.23</v>
      </c>
      <c r="R5">
        <f t="shared" si="6"/>
        <v>-1.3077431929170833</v>
      </c>
      <c r="S5" s="2">
        <v>4.78</v>
      </c>
      <c r="T5">
        <f t="shared" si="7"/>
        <v>-0.37873758401139884</v>
      </c>
      <c r="V5">
        <f t="shared" si="0"/>
        <v>-0.99740562333885818</v>
      </c>
      <c r="X5">
        <f t="shared" si="8"/>
        <v>-0.12467570291735727</v>
      </c>
      <c r="Z5">
        <v>7</v>
      </c>
      <c r="AA5">
        <v>27</v>
      </c>
      <c r="AB5">
        <v>244</v>
      </c>
      <c r="AC5">
        <f t="shared" ref="AC5:AC53" si="10">RANK(AB5,$AB$4:$AB$53,1)</f>
        <v>39</v>
      </c>
      <c r="AD5">
        <v>37.200000000000003</v>
      </c>
    </row>
    <row r="6" spans="1:32" ht="18" customHeight="1" thickTop="1" thickBot="1" x14ac:dyDescent="0.3">
      <c r="A6" s="1" t="s">
        <v>160</v>
      </c>
      <c r="B6" s="1" t="s">
        <v>224</v>
      </c>
      <c r="C6" s="1">
        <v>75</v>
      </c>
      <c r="D6" s="1">
        <v>313</v>
      </c>
      <c r="E6" s="6">
        <v>32.625</v>
      </c>
      <c r="F6">
        <f t="shared" si="1"/>
        <v>-1.0335456788852713</v>
      </c>
      <c r="G6" s="6">
        <v>10.25</v>
      </c>
      <c r="H6">
        <f t="shared" si="2"/>
        <v>0.32008162356004954</v>
      </c>
      <c r="I6" s="2" t="s">
        <v>439</v>
      </c>
      <c r="K6" s="1">
        <v>26</v>
      </c>
      <c r="L6">
        <f t="shared" si="9"/>
        <v>0.11673023309829945</v>
      </c>
      <c r="M6" s="2" t="s">
        <v>439</v>
      </c>
      <c r="O6" s="2" t="s">
        <v>439</v>
      </c>
      <c r="Q6" s="2" t="s">
        <v>439</v>
      </c>
      <c r="S6" s="2" t="s">
        <v>439</v>
      </c>
      <c r="V6">
        <f t="shared" si="0"/>
        <v>-0.59673382222692228</v>
      </c>
      <c r="X6">
        <f t="shared" si="8"/>
        <v>-0.19891127407564077</v>
      </c>
      <c r="Z6">
        <v>3</v>
      </c>
      <c r="AA6">
        <v>3</v>
      </c>
      <c r="AB6">
        <v>67</v>
      </c>
      <c r="AC6">
        <f t="shared" si="10"/>
        <v>15</v>
      </c>
      <c r="AD6">
        <v>65.785714285714292</v>
      </c>
    </row>
    <row r="7" spans="1:32" ht="18" customHeight="1" thickTop="1" thickBot="1" x14ac:dyDescent="0.3">
      <c r="A7" s="2" t="s">
        <v>161</v>
      </c>
      <c r="B7" s="1" t="s">
        <v>224</v>
      </c>
      <c r="C7" s="2">
        <v>77</v>
      </c>
      <c r="D7" s="2">
        <v>309</v>
      </c>
      <c r="E7" s="7">
        <v>35.125</v>
      </c>
      <c r="F7">
        <f t="shared" si="1"/>
        <v>1.5566670790090147</v>
      </c>
      <c r="G7" s="7">
        <v>10.375</v>
      </c>
      <c r="H7">
        <f t="shared" si="2"/>
        <v>0.58427597951437493</v>
      </c>
      <c r="I7" s="2">
        <v>5.14</v>
      </c>
      <c r="J7">
        <f t="shared" si="3"/>
        <v>0.87348453125215664</v>
      </c>
      <c r="K7" s="2">
        <v>22</v>
      </c>
      <c r="L7">
        <f t="shared" si="9"/>
        <v>-0.70593998111828593</v>
      </c>
      <c r="M7" s="2">
        <v>32.5</v>
      </c>
      <c r="N7">
        <f t="shared" si="4"/>
        <v>1.2240118058020755</v>
      </c>
      <c r="O7" s="2">
        <v>111</v>
      </c>
      <c r="P7">
        <f t="shared" si="5"/>
        <v>1.1218074268308018</v>
      </c>
      <c r="Q7" s="2">
        <v>7.68</v>
      </c>
      <c r="R7">
        <f t="shared" si="6"/>
        <v>0.7024122826585103</v>
      </c>
      <c r="S7" s="2">
        <v>4.54</v>
      </c>
      <c r="T7">
        <f t="shared" si="7"/>
        <v>1.0709131685839508</v>
      </c>
      <c r="V7">
        <f t="shared" si="0"/>
        <v>6.4276322925325999</v>
      </c>
      <c r="X7">
        <f t="shared" si="8"/>
        <v>0.80345403656657499</v>
      </c>
      <c r="Z7">
        <v>4</v>
      </c>
      <c r="AA7">
        <v>11</v>
      </c>
      <c r="AB7">
        <v>110</v>
      </c>
      <c r="AC7">
        <f t="shared" si="10"/>
        <v>21</v>
      </c>
      <c r="AD7">
        <v>68.25</v>
      </c>
    </row>
    <row r="8" spans="1:32" ht="18" customHeight="1" thickTop="1" thickBot="1" x14ac:dyDescent="0.3">
      <c r="A8" s="1" t="s">
        <v>163</v>
      </c>
      <c r="B8" s="1" t="s">
        <v>224</v>
      </c>
      <c r="C8" s="1">
        <v>76</v>
      </c>
      <c r="D8" s="1">
        <v>310</v>
      </c>
      <c r="E8" s="6">
        <v>34</v>
      </c>
      <c r="F8">
        <f t="shared" si="1"/>
        <v>0.39107133795658594</v>
      </c>
      <c r="G8" s="6">
        <v>10</v>
      </c>
      <c r="H8">
        <f t="shared" si="2"/>
        <v>-0.20830708834860129</v>
      </c>
      <c r="I8" s="1">
        <v>5.19</v>
      </c>
      <c r="J8">
        <f t="shared" si="3"/>
        <v>0.59262133792348815</v>
      </c>
      <c r="K8" s="1">
        <v>23</v>
      </c>
      <c r="L8">
        <f t="shared" si="9"/>
        <v>-0.50027242756413959</v>
      </c>
      <c r="M8" s="1">
        <v>30</v>
      </c>
      <c r="N8">
        <f t="shared" si="4"/>
        <v>0.4615126480893072</v>
      </c>
      <c r="O8" s="1">
        <v>101</v>
      </c>
      <c r="P8">
        <f t="shared" si="5"/>
        <v>-0.25652251739817022</v>
      </c>
      <c r="Q8" s="1">
        <v>8.09</v>
      </c>
      <c r="R8">
        <f t="shared" si="6"/>
        <v>-0.79606725367965803</v>
      </c>
      <c r="S8" s="1">
        <v>4.79</v>
      </c>
      <c r="T8">
        <f t="shared" si="7"/>
        <v>-0.4391396987028704</v>
      </c>
      <c r="V8">
        <f t="shared" si="0"/>
        <v>-0.75510366172405829</v>
      </c>
      <c r="X8">
        <f t="shared" si="8"/>
        <v>-9.4387957715507287E-2</v>
      </c>
      <c r="Z8">
        <v>8</v>
      </c>
      <c r="AD8">
        <v>0</v>
      </c>
    </row>
    <row r="9" spans="1:32" ht="18" customHeight="1" thickTop="1" thickBot="1" x14ac:dyDescent="0.3">
      <c r="A9" s="2" t="s">
        <v>166</v>
      </c>
      <c r="B9" s="1" t="s">
        <v>224</v>
      </c>
      <c r="C9" s="2">
        <v>76</v>
      </c>
      <c r="D9" s="2">
        <v>305</v>
      </c>
      <c r="E9" s="7">
        <v>33.25</v>
      </c>
      <c r="F9">
        <f t="shared" si="1"/>
        <v>-0.38599248941169984</v>
      </c>
      <c r="G9" s="7">
        <v>10.375</v>
      </c>
      <c r="H9">
        <f t="shared" si="2"/>
        <v>0.58427597951437493</v>
      </c>
      <c r="I9" s="2">
        <v>5.12</v>
      </c>
      <c r="J9">
        <f t="shared" si="3"/>
        <v>0.98582980858362013</v>
      </c>
      <c r="K9" s="2">
        <v>21</v>
      </c>
      <c r="L9">
        <f t="shared" si="9"/>
        <v>-0.91160753467243227</v>
      </c>
      <c r="M9" s="2">
        <v>27</v>
      </c>
      <c r="N9">
        <f t="shared" si="4"/>
        <v>-0.45348634116601466</v>
      </c>
      <c r="O9" s="2">
        <v>108</v>
      </c>
      <c r="P9">
        <f t="shared" si="5"/>
        <v>0.7083084435621102</v>
      </c>
      <c r="Q9" s="2">
        <v>7.7</v>
      </c>
      <c r="R9">
        <f t="shared" si="6"/>
        <v>0.62931571991030533</v>
      </c>
      <c r="S9" s="2">
        <v>4.63</v>
      </c>
      <c r="T9">
        <f t="shared" si="7"/>
        <v>0.52729413636069611</v>
      </c>
      <c r="V9">
        <f t="shared" si="0"/>
        <v>1.6839377226809598</v>
      </c>
      <c r="X9">
        <f t="shared" si="8"/>
        <v>0.21049221533511997</v>
      </c>
      <c r="Z9">
        <v>8</v>
      </c>
      <c r="AD9">
        <v>59.5</v>
      </c>
    </row>
    <row r="10" spans="1:32" ht="18" customHeight="1" thickTop="1" thickBot="1" x14ac:dyDescent="0.3">
      <c r="A10" s="1" t="s">
        <v>167</v>
      </c>
      <c r="B10" s="1" t="s">
        <v>224</v>
      </c>
      <c r="C10" s="1">
        <v>79</v>
      </c>
      <c r="D10" s="1">
        <v>301</v>
      </c>
      <c r="E10" s="6">
        <v>34.5</v>
      </c>
      <c r="F10">
        <f t="shared" si="1"/>
        <v>0.90911388953544314</v>
      </c>
      <c r="G10" s="6">
        <v>10</v>
      </c>
      <c r="H10">
        <f t="shared" si="2"/>
        <v>-0.20830708834860129</v>
      </c>
      <c r="I10" s="1">
        <v>5.26</v>
      </c>
      <c r="J10">
        <f t="shared" si="3"/>
        <v>0.19941286726336108</v>
      </c>
      <c r="K10" s="1">
        <v>26</v>
      </c>
      <c r="L10">
        <f t="shared" si="9"/>
        <v>0.11673023309829945</v>
      </c>
      <c r="M10" s="1">
        <v>32.5</v>
      </c>
      <c r="N10">
        <f t="shared" si="4"/>
        <v>1.2240118058020755</v>
      </c>
      <c r="O10" s="1">
        <v>107</v>
      </c>
      <c r="P10">
        <f t="shared" si="5"/>
        <v>0.570475449139213</v>
      </c>
      <c r="Q10" s="1">
        <v>8.07</v>
      </c>
      <c r="R10">
        <f t="shared" si="6"/>
        <v>-0.72297069093145627</v>
      </c>
      <c r="S10" s="1">
        <v>4.5999999999999996</v>
      </c>
      <c r="T10">
        <f t="shared" si="7"/>
        <v>0.70850048043511615</v>
      </c>
      <c r="V10">
        <f t="shared" si="0"/>
        <v>2.7969669459934505</v>
      </c>
      <c r="X10">
        <f t="shared" si="8"/>
        <v>0.34962086824918132</v>
      </c>
      <c r="Z10">
        <v>8</v>
      </c>
      <c r="AD10">
        <v>0</v>
      </c>
    </row>
    <row r="11" spans="1:32" ht="18" customHeight="1" thickTop="1" thickBot="1" x14ac:dyDescent="0.3">
      <c r="A11" s="2" t="s">
        <v>169</v>
      </c>
      <c r="B11" s="1" t="s">
        <v>224</v>
      </c>
      <c r="C11" s="2">
        <v>75</v>
      </c>
      <c r="D11" s="2">
        <v>296</v>
      </c>
      <c r="E11" s="7">
        <v>32.25</v>
      </c>
      <c r="F11">
        <f t="shared" si="1"/>
        <v>-1.4220775925694142</v>
      </c>
      <c r="G11" s="7">
        <v>8.875</v>
      </c>
      <c r="H11">
        <f t="shared" si="2"/>
        <v>-2.5860562919375298</v>
      </c>
      <c r="I11" s="2">
        <v>5.31</v>
      </c>
      <c r="J11">
        <f t="shared" si="3"/>
        <v>-8.1450326065302517E-2</v>
      </c>
      <c r="K11" s="2">
        <v>23</v>
      </c>
      <c r="L11">
        <f t="shared" si="9"/>
        <v>-0.50027242756413959</v>
      </c>
      <c r="M11" s="2">
        <v>27.5</v>
      </c>
      <c r="N11">
        <f t="shared" si="4"/>
        <v>-0.30098650962346102</v>
      </c>
      <c r="O11" s="2">
        <v>107</v>
      </c>
      <c r="P11">
        <f t="shared" si="5"/>
        <v>0.570475449139213</v>
      </c>
      <c r="Q11" s="2">
        <v>8.14</v>
      </c>
      <c r="R11">
        <f t="shared" si="6"/>
        <v>-0.97880866055016891</v>
      </c>
      <c r="S11" s="2">
        <v>4.7</v>
      </c>
      <c r="T11">
        <f t="shared" si="7"/>
        <v>0.1044793335203844</v>
      </c>
      <c r="V11">
        <f t="shared" si="0"/>
        <v>-5.1946970256504184</v>
      </c>
      <c r="X11">
        <f t="shared" si="8"/>
        <v>-0.64933712820630229</v>
      </c>
      <c r="Z11">
        <v>8</v>
      </c>
      <c r="AD11">
        <v>0</v>
      </c>
    </row>
    <row r="12" spans="1:32" ht="18" customHeight="1" thickTop="1" thickBot="1" x14ac:dyDescent="0.3">
      <c r="A12" s="1" t="s">
        <v>171</v>
      </c>
      <c r="B12" s="1" t="s">
        <v>224</v>
      </c>
      <c r="C12" s="1">
        <v>78</v>
      </c>
      <c r="D12" s="1">
        <v>313</v>
      </c>
      <c r="E12" s="6">
        <v>33.5</v>
      </c>
      <c r="F12">
        <f t="shared" si="1"/>
        <v>-0.12697121362227123</v>
      </c>
      <c r="G12" s="6">
        <v>10</v>
      </c>
      <c r="H12">
        <f t="shared" si="2"/>
        <v>-0.20830708834860129</v>
      </c>
      <c r="I12" s="1">
        <v>5.31</v>
      </c>
      <c r="J12">
        <f t="shared" si="3"/>
        <v>-8.1450326065302517E-2</v>
      </c>
      <c r="K12" s="1">
        <v>17</v>
      </c>
      <c r="L12">
        <f t="shared" si="9"/>
        <v>-1.7342777488890178</v>
      </c>
      <c r="M12" s="1">
        <v>32</v>
      </c>
      <c r="N12">
        <f t="shared" si="4"/>
        <v>1.0715119742595218</v>
      </c>
      <c r="O12" s="1">
        <v>101</v>
      </c>
      <c r="P12">
        <f t="shared" si="5"/>
        <v>-0.25652251739817022</v>
      </c>
      <c r="Q12" s="1">
        <v>7.84</v>
      </c>
      <c r="R12">
        <f t="shared" si="6"/>
        <v>0.11763978067288335</v>
      </c>
      <c r="S12" s="1">
        <v>4.7699999999999996</v>
      </c>
      <c r="T12">
        <f t="shared" si="7"/>
        <v>-0.3183354693199219</v>
      </c>
      <c r="V12">
        <f t="shared" si="0"/>
        <v>-1.5367126087108796</v>
      </c>
      <c r="X12">
        <f t="shared" si="8"/>
        <v>-0.19208907608885994</v>
      </c>
      <c r="Z12">
        <v>4</v>
      </c>
      <c r="AA12">
        <v>20</v>
      </c>
      <c r="AB12">
        <v>119</v>
      </c>
      <c r="AC12">
        <f t="shared" si="10"/>
        <v>25</v>
      </c>
      <c r="AD12">
        <v>18</v>
      </c>
    </row>
    <row r="13" spans="1:32" ht="18" customHeight="1" thickTop="1" thickBot="1" x14ac:dyDescent="0.3">
      <c r="A13" s="2" t="s">
        <v>172</v>
      </c>
      <c r="B13" s="1" t="s">
        <v>224</v>
      </c>
      <c r="C13" s="2">
        <v>76</v>
      </c>
      <c r="D13" s="2">
        <v>304</v>
      </c>
      <c r="E13" s="7">
        <v>33.375</v>
      </c>
      <c r="F13">
        <f t="shared" si="1"/>
        <v>-0.25648185151698555</v>
      </c>
      <c r="G13" s="7">
        <v>10.75</v>
      </c>
      <c r="H13">
        <f t="shared" si="2"/>
        <v>1.3768590473773512</v>
      </c>
      <c r="I13" s="2">
        <v>5.25</v>
      </c>
      <c r="J13">
        <f t="shared" si="3"/>
        <v>0.25558550592909279</v>
      </c>
      <c r="K13" s="2">
        <v>28</v>
      </c>
      <c r="L13">
        <f t="shared" si="9"/>
        <v>0.52806534020659213</v>
      </c>
      <c r="M13" s="2">
        <v>29</v>
      </c>
      <c r="N13">
        <f t="shared" si="4"/>
        <v>0.15651298500419991</v>
      </c>
      <c r="O13" s="2">
        <v>99</v>
      </c>
      <c r="P13">
        <f t="shared" si="5"/>
        <v>-0.53218850624396463</v>
      </c>
      <c r="Q13" s="2">
        <v>7.99</v>
      </c>
      <c r="R13">
        <f t="shared" si="6"/>
        <v>-0.43058443993864276</v>
      </c>
      <c r="S13" s="2">
        <v>4.75</v>
      </c>
      <c r="T13">
        <f t="shared" si="7"/>
        <v>-0.19753123993697877</v>
      </c>
      <c r="V13">
        <f t="shared" si="0"/>
        <v>0.90023684088066414</v>
      </c>
      <c r="X13">
        <f t="shared" si="8"/>
        <v>0.11252960511008302</v>
      </c>
      <c r="Z13">
        <v>4</v>
      </c>
      <c r="AA13">
        <v>15</v>
      </c>
      <c r="AB13">
        <v>114</v>
      </c>
      <c r="AC13">
        <f t="shared" si="10"/>
        <v>24</v>
      </c>
      <c r="AD13">
        <v>36.25</v>
      </c>
    </row>
    <row r="14" spans="1:32" ht="18" customHeight="1" thickTop="1" thickBot="1" x14ac:dyDescent="0.3">
      <c r="A14" s="1" t="s">
        <v>174</v>
      </c>
      <c r="B14" s="1" t="s">
        <v>224</v>
      </c>
      <c r="C14" s="1">
        <v>77</v>
      </c>
      <c r="D14" s="1">
        <v>313</v>
      </c>
      <c r="E14" s="6">
        <v>34.125</v>
      </c>
      <c r="F14">
        <f t="shared" si="1"/>
        <v>0.52058197585130028</v>
      </c>
      <c r="G14" s="6">
        <v>10.375</v>
      </c>
      <c r="H14">
        <f t="shared" si="2"/>
        <v>0.58427597951437493</v>
      </c>
      <c r="I14" s="1">
        <v>5.15</v>
      </c>
      <c r="J14">
        <f t="shared" si="3"/>
        <v>0.81731189258642001</v>
      </c>
      <c r="K14" s="1">
        <v>30</v>
      </c>
      <c r="L14">
        <f t="shared" si="9"/>
        <v>0.93940044731488481</v>
      </c>
      <c r="M14" s="1">
        <v>30.5</v>
      </c>
      <c r="N14">
        <f t="shared" si="4"/>
        <v>0.61401247963186079</v>
      </c>
      <c r="O14" s="1">
        <v>112</v>
      </c>
      <c r="P14">
        <f t="shared" si="5"/>
        <v>1.2596404212536991</v>
      </c>
      <c r="Q14" s="1">
        <v>7.48</v>
      </c>
      <c r="R14">
        <f t="shared" si="6"/>
        <v>1.4333779101405408</v>
      </c>
      <c r="S14" s="1">
        <v>4.63</v>
      </c>
      <c r="T14">
        <f t="shared" si="7"/>
        <v>0.52729413636069611</v>
      </c>
      <c r="V14">
        <f t="shared" si="0"/>
        <v>6.6958952426537772</v>
      </c>
      <c r="X14">
        <f t="shared" si="8"/>
        <v>0.83698690533172215</v>
      </c>
      <c r="Z14">
        <v>1</v>
      </c>
      <c r="AA14">
        <v>19</v>
      </c>
      <c r="AB14">
        <v>19</v>
      </c>
      <c r="AC14">
        <f t="shared" si="10"/>
        <v>4</v>
      </c>
      <c r="AD14">
        <v>26.5</v>
      </c>
    </row>
    <row r="15" spans="1:32" ht="18" customHeight="1" thickTop="1" thickBot="1" x14ac:dyDescent="0.3">
      <c r="A15" s="2" t="s">
        <v>175</v>
      </c>
      <c r="B15" s="1" t="s">
        <v>224</v>
      </c>
      <c r="C15" s="2">
        <v>78</v>
      </c>
      <c r="D15" s="2">
        <v>353</v>
      </c>
      <c r="E15" s="7">
        <v>34</v>
      </c>
      <c r="F15">
        <f t="shared" si="1"/>
        <v>0.39107133795658594</v>
      </c>
      <c r="G15" s="7">
        <v>9.875</v>
      </c>
      <c r="H15">
        <f t="shared" si="2"/>
        <v>-0.47250144430292668</v>
      </c>
      <c r="I15" s="2">
        <v>5.55</v>
      </c>
      <c r="J15">
        <f t="shared" si="3"/>
        <v>-1.4295936540428937</v>
      </c>
      <c r="K15" s="2" t="s">
        <v>439</v>
      </c>
      <c r="M15" s="2">
        <v>29.5</v>
      </c>
      <c r="N15">
        <f t="shared" si="4"/>
        <v>0.30901281654675355</v>
      </c>
      <c r="O15" s="2" t="s">
        <v>439</v>
      </c>
      <c r="Q15" s="2" t="s">
        <v>439</v>
      </c>
      <c r="S15" s="2">
        <v>4.7699999999999996</v>
      </c>
      <c r="T15">
        <f t="shared" si="7"/>
        <v>-0.3183354693199219</v>
      </c>
      <c r="V15">
        <f t="shared" si="0"/>
        <v>-1.5203464131624027</v>
      </c>
      <c r="X15">
        <f t="shared" si="8"/>
        <v>-0.30406928263248056</v>
      </c>
      <c r="Z15">
        <v>6</v>
      </c>
      <c r="AA15">
        <v>7</v>
      </c>
      <c r="AB15">
        <v>183</v>
      </c>
      <c r="AC15">
        <f t="shared" si="10"/>
        <v>32</v>
      </c>
      <c r="AD15">
        <v>0.5</v>
      </c>
    </row>
    <row r="16" spans="1:32" ht="18" customHeight="1" thickTop="1" thickBot="1" x14ac:dyDescent="0.3">
      <c r="A16" s="1" t="s">
        <v>176</v>
      </c>
      <c r="B16" s="1" t="s">
        <v>224</v>
      </c>
      <c r="C16" s="1">
        <v>76</v>
      </c>
      <c r="D16" s="1">
        <v>323</v>
      </c>
      <c r="E16" s="6">
        <v>32.375</v>
      </c>
      <c r="F16">
        <f t="shared" si="1"/>
        <v>-1.2925669546746998</v>
      </c>
      <c r="G16" s="6">
        <v>9.75</v>
      </c>
      <c r="H16">
        <f t="shared" si="2"/>
        <v>-0.73669580025725212</v>
      </c>
      <c r="I16" s="1">
        <v>5.33</v>
      </c>
      <c r="J16">
        <f t="shared" si="3"/>
        <v>-0.19379560339677093</v>
      </c>
      <c r="K16" s="2" t="s">
        <v>439</v>
      </c>
      <c r="M16" s="1">
        <v>26.5</v>
      </c>
      <c r="N16">
        <f t="shared" si="4"/>
        <v>-0.60598617270856836</v>
      </c>
      <c r="O16" s="1">
        <v>109</v>
      </c>
      <c r="P16">
        <f t="shared" si="5"/>
        <v>0.84614143798500741</v>
      </c>
      <c r="Q16" s="2" t="s">
        <v>439</v>
      </c>
      <c r="S16" s="1">
        <v>4.74</v>
      </c>
      <c r="T16">
        <f t="shared" si="7"/>
        <v>-0.13712912524550722</v>
      </c>
      <c r="V16">
        <f t="shared" si="0"/>
        <v>-2.1200322182977911</v>
      </c>
      <c r="X16">
        <f t="shared" si="8"/>
        <v>-0.35333870304963183</v>
      </c>
      <c r="Z16">
        <v>4</v>
      </c>
      <c r="AA16">
        <v>29</v>
      </c>
      <c r="AB16">
        <v>128</v>
      </c>
      <c r="AC16">
        <f t="shared" si="10"/>
        <v>26</v>
      </c>
      <c r="AD16">
        <v>31.166666666666668</v>
      </c>
    </row>
    <row r="17" spans="1:30" ht="18" customHeight="1" thickTop="1" thickBot="1" x14ac:dyDescent="0.3">
      <c r="A17" s="2" t="s">
        <v>177</v>
      </c>
      <c r="B17" s="1" t="s">
        <v>224</v>
      </c>
      <c r="C17" s="2">
        <v>76</v>
      </c>
      <c r="D17" s="2">
        <v>318</v>
      </c>
      <c r="E17" s="7">
        <v>32</v>
      </c>
      <c r="F17">
        <f t="shared" si="1"/>
        <v>-1.6810988683588428</v>
      </c>
      <c r="G17" s="7">
        <v>10</v>
      </c>
      <c r="H17">
        <f t="shared" si="2"/>
        <v>-0.20830708834860129</v>
      </c>
      <c r="I17" s="2">
        <v>5.25</v>
      </c>
      <c r="J17">
        <f t="shared" si="3"/>
        <v>0.25558550592909279</v>
      </c>
      <c r="K17" s="2">
        <v>20</v>
      </c>
      <c r="L17">
        <f t="shared" si="9"/>
        <v>-1.1172750882265787</v>
      </c>
      <c r="M17" s="2">
        <v>24</v>
      </c>
      <c r="N17">
        <f t="shared" si="4"/>
        <v>-1.3684853304213365</v>
      </c>
      <c r="O17" s="2">
        <v>111</v>
      </c>
      <c r="P17">
        <f t="shared" si="5"/>
        <v>1.1218074268308018</v>
      </c>
      <c r="Q17" s="2" t="s">
        <v>439</v>
      </c>
      <c r="S17" s="2">
        <v>4.76</v>
      </c>
      <c r="T17">
        <f t="shared" si="7"/>
        <v>-0.25793335462845035</v>
      </c>
      <c r="V17">
        <f t="shared" si="0"/>
        <v>-3.2557067972239144</v>
      </c>
      <c r="X17">
        <f t="shared" si="8"/>
        <v>-0.46510097103198778</v>
      </c>
      <c r="Z17">
        <v>8</v>
      </c>
      <c r="AD17">
        <v>0</v>
      </c>
    </row>
    <row r="18" spans="1:30" ht="18" customHeight="1" thickTop="1" thickBot="1" x14ac:dyDescent="0.3">
      <c r="A18" s="1" t="s">
        <v>179</v>
      </c>
      <c r="B18" s="1" t="s">
        <v>224</v>
      </c>
      <c r="C18" s="1">
        <v>78</v>
      </c>
      <c r="D18" s="1">
        <v>306</v>
      </c>
      <c r="E18" s="6">
        <v>33.75</v>
      </c>
      <c r="F18">
        <f t="shared" si="1"/>
        <v>0.13205006216715737</v>
      </c>
      <c r="G18" s="6">
        <v>10.375</v>
      </c>
      <c r="H18">
        <f t="shared" si="2"/>
        <v>0.58427597951437493</v>
      </c>
      <c r="I18" s="1">
        <v>5.01</v>
      </c>
      <c r="J18">
        <f t="shared" si="3"/>
        <v>1.603728833906684</v>
      </c>
      <c r="K18" s="1">
        <v>25</v>
      </c>
      <c r="L18">
        <f t="shared" si="9"/>
        <v>-8.8937320455846888E-2</v>
      </c>
      <c r="M18" s="1">
        <v>32.5</v>
      </c>
      <c r="N18">
        <f t="shared" si="4"/>
        <v>1.2240118058020755</v>
      </c>
      <c r="O18" s="2" t="s">
        <v>439</v>
      </c>
      <c r="Q18" s="1">
        <v>7.25</v>
      </c>
      <c r="R18">
        <f t="shared" si="6"/>
        <v>2.2739883817448803</v>
      </c>
      <c r="S18" s="1">
        <v>4.33</v>
      </c>
      <c r="T18">
        <f t="shared" si="7"/>
        <v>2.3393575771048805</v>
      </c>
      <c r="V18">
        <f t="shared" si="0"/>
        <v>8.0684753197842056</v>
      </c>
      <c r="X18">
        <f t="shared" si="8"/>
        <v>1.1526393313977437</v>
      </c>
      <c r="Z18">
        <v>2</v>
      </c>
      <c r="AA18">
        <v>21</v>
      </c>
      <c r="AB18">
        <v>53</v>
      </c>
      <c r="AC18">
        <f t="shared" si="10"/>
        <v>10</v>
      </c>
      <c r="AD18">
        <v>8.9285714285714288</v>
      </c>
    </row>
    <row r="19" spans="1:30" ht="18" customHeight="1" thickTop="1" thickBot="1" x14ac:dyDescent="0.3">
      <c r="A19" s="2" t="s">
        <v>180</v>
      </c>
      <c r="B19" s="1" t="s">
        <v>224</v>
      </c>
      <c r="C19" s="2">
        <v>78</v>
      </c>
      <c r="D19" s="2">
        <v>329</v>
      </c>
      <c r="E19" s="7">
        <v>34.5</v>
      </c>
      <c r="F19">
        <f t="shared" si="1"/>
        <v>0.90911388953544314</v>
      </c>
      <c r="G19" s="7">
        <v>9.875</v>
      </c>
      <c r="H19">
        <f t="shared" si="2"/>
        <v>-0.47250144430292668</v>
      </c>
      <c r="I19" s="2">
        <v>5.31</v>
      </c>
      <c r="J19">
        <f t="shared" si="3"/>
        <v>-8.1450326065302517E-2</v>
      </c>
      <c r="K19" s="2">
        <v>37</v>
      </c>
      <c r="L19">
        <f t="shared" si="9"/>
        <v>2.3790733221939093</v>
      </c>
      <c r="M19" s="2" t="s">
        <v>439</v>
      </c>
      <c r="O19" s="2" t="s">
        <v>439</v>
      </c>
      <c r="Q19" s="2" t="s">
        <v>439</v>
      </c>
      <c r="S19" s="2" t="s">
        <v>439</v>
      </c>
      <c r="V19">
        <f t="shared" si="0"/>
        <v>2.7342354413611232</v>
      </c>
      <c r="X19">
        <f t="shared" si="8"/>
        <v>0.68355886034028079</v>
      </c>
      <c r="Z19">
        <v>1</v>
      </c>
      <c r="AA19">
        <v>9</v>
      </c>
      <c r="AB19">
        <v>9</v>
      </c>
      <c r="AC19">
        <f t="shared" si="10"/>
        <v>2</v>
      </c>
      <c r="AD19">
        <v>67.933333333333337</v>
      </c>
    </row>
    <row r="20" spans="1:30" ht="18" customHeight="1" thickTop="1" thickBot="1" x14ac:dyDescent="0.3">
      <c r="A20" s="1" t="s">
        <v>181</v>
      </c>
      <c r="B20" s="1" t="s">
        <v>224</v>
      </c>
      <c r="C20" s="1">
        <v>74</v>
      </c>
      <c r="D20" s="1">
        <v>306</v>
      </c>
      <c r="E20" s="6">
        <v>32.75</v>
      </c>
      <c r="F20">
        <f t="shared" si="1"/>
        <v>-0.90403504099055698</v>
      </c>
      <c r="G20" s="6">
        <v>10.25</v>
      </c>
      <c r="H20">
        <f t="shared" si="2"/>
        <v>0.32008162356004954</v>
      </c>
      <c r="I20" s="1">
        <v>5.5</v>
      </c>
      <c r="J20">
        <f t="shared" si="3"/>
        <v>-1.1487304607142301</v>
      </c>
      <c r="K20" s="1">
        <v>29</v>
      </c>
      <c r="L20">
        <f t="shared" si="9"/>
        <v>0.73373289376073847</v>
      </c>
      <c r="M20" s="1">
        <v>27</v>
      </c>
      <c r="N20">
        <f t="shared" si="4"/>
        <v>-0.45348634116601466</v>
      </c>
      <c r="O20" s="1">
        <v>108</v>
      </c>
      <c r="P20">
        <f t="shared" si="5"/>
        <v>0.7083084435621102</v>
      </c>
      <c r="Q20" s="1">
        <v>7.66</v>
      </c>
      <c r="R20">
        <f t="shared" si="6"/>
        <v>0.77550884540671206</v>
      </c>
      <c r="S20" s="1">
        <v>4.58</v>
      </c>
      <c r="T20">
        <f t="shared" si="7"/>
        <v>0.82930470981805926</v>
      </c>
      <c r="V20">
        <f t="shared" si="0"/>
        <v>0.8606846732368677</v>
      </c>
      <c r="X20">
        <f t="shared" si="8"/>
        <v>0.10758558415460846</v>
      </c>
      <c r="Z20">
        <v>6</v>
      </c>
      <c r="AA20">
        <v>32</v>
      </c>
      <c r="AB20">
        <v>208</v>
      </c>
      <c r="AC20">
        <f t="shared" si="10"/>
        <v>34</v>
      </c>
      <c r="AD20">
        <v>42.083333333333336</v>
      </c>
    </row>
    <row r="21" spans="1:30" ht="18" customHeight="1" thickTop="1" thickBot="1" x14ac:dyDescent="0.3">
      <c r="A21" s="2" t="s">
        <v>183</v>
      </c>
      <c r="B21" s="1" t="s">
        <v>224</v>
      </c>
      <c r="C21" s="2">
        <v>76</v>
      </c>
      <c r="D21" s="2">
        <v>309</v>
      </c>
      <c r="E21" s="7">
        <v>33.125</v>
      </c>
      <c r="F21">
        <f t="shared" si="1"/>
        <v>-0.51550312730641412</v>
      </c>
      <c r="G21" s="7">
        <v>10.25</v>
      </c>
      <c r="H21">
        <f t="shared" si="2"/>
        <v>0.32008162356004954</v>
      </c>
      <c r="I21" s="2" t="s">
        <v>439</v>
      </c>
      <c r="K21" s="2" t="s">
        <v>439</v>
      </c>
      <c r="M21" s="2" t="s">
        <v>439</v>
      </c>
      <c r="O21" s="2" t="s">
        <v>439</v>
      </c>
      <c r="Q21" s="2" t="s">
        <v>439</v>
      </c>
      <c r="S21" s="2" t="s">
        <v>439</v>
      </c>
      <c r="V21">
        <f t="shared" si="0"/>
        <v>-0.19542150374636458</v>
      </c>
      <c r="X21">
        <f t="shared" si="8"/>
        <v>-9.7710751873182289E-2</v>
      </c>
      <c r="Z21">
        <v>4</v>
      </c>
      <c r="AA21">
        <v>34</v>
      </c>
      <c r="AB21">
        <v>133</v>
      </c>
      <c r="AC21">
        <f t="shared" si="10"/>
        <v>28</v>
      </c>
      <c r="AD21">
        <v>38.4375</v>
      </c>
    </row>
    <row r="22" spans="1:30" ht="18" customHeight="1" thickTop="1" thickBot="1" x14ac:dyDescent="0.3">
      <c r="A22" s="1" t="s">
        <v>184</v>
      </c>
      <c r="B22" s="1" t="s">
        <v>224</v>
      </c>
      <c r="C22" s="1">
        <v>78</v>
      </c>
      <c r="D22" s="1">
        <v>305</v>
      </c>
      <c r="E22" s="6">
        <v>35.125</v>
      </c>
      <c r="F22">
        <f t="shared" si="1"/>
        <v>1.5566670790090147</v>
      </c>
      <c r="G22" s="6">
        <v>10.375</v>
      </c>
      <c r="H22">
        <f t="shared" si="2"/>
        <v>0.58427597951437493</v>
      </c>
      <c r="I22" s="1">
        <v>5.04</v>
      </c>
      <c r="J22">
        <f t="shared" si="3"/>
        <v>1.4352109179094839</v>
      </c>
      <c r="K22" s="1">
        <v>24</v>
      </c>
      <c r="L22">
        <f t="shared" si="9"/>
        <v>-0.29460487400999325</v>
      </c>
      <c r="M22" s="1">
        <v>33.5</v>
      </c>
      <c r="N22">
        <f t="shared" si="4"/>
        <v>1.5290114688871828</v>
      </c>
      <c r="O22" s="1">
        <v>113</v>
      </c>
      <c r="P22">
        <f t="shared" si="5"/>
        <v>1.3974734156765962</v>
      </c>
      <c r="Q22" s="1">
        <v>7.72</v>
      </c>
      <c r="R22">
        <f t="shared" si="6"/>
        <v>0.55621915716210357</v>
      </c>
      <c r="S22" s="1">
        <v>4.5599999999999996</v>
      </c>
      <c r="T22">
        <f t="shared" si="7"/>
        <v>0.9501089392010077</v>
      </c>
      <c r="V22">
        <f t="shared" si="0"/>
        <v>7.7143620833497701</v>
      </c>
      <c r="X22">
        <f t="shared" si="8"/>
        <v>0.96429526041872127</v>
      </c>
      <c r="Z22">
        <v>7</v>
      </c>
      <c r="AA22">
        <v>26</v>
      </c>
      <c r="AB22">
        <v>243</v>
      </c>
      <c r="AC22">
        <f t="shared" si="10"/>
        <v>38</v>
      </c>
      <c r="AD22">
        <v>0</v>
      </c>
    </row>
    <row r="23" spans="1:30" ht="18" customHeight="1" thickTop="1" thickBot="1" x14ac:dyDescent="0.3">
      <c r="A23" s="2" t="s">
        <v>185</v>
      </c>
      <c r="B23" s="1" t="s">
        <v>224</v>
      </c>
      <c r="C23" s="2">
        <v>76</v>
      </c>
      <c r="D23" s="2">
        <v>307</v>
      </c>
      <c r="E23" s="7">
        <v>33.125</v>
      </c>
      <c r="F23">
        <f t="shared" si="1"/>
        <v>-0.51550312730641412</v>
      </c>
      <c r="G23" s="7">
        <v>9.75</v>
      </c>
      <c r="H23">
        <f t="shared" si="2"/>
        <v>-0.73669580025725212</v>
      </c>
      <c r="I23" s="2">
        <v>5.2</v>
      </c>
      <c r="J23">
        <f t="shared" si="3"/>
        <v>0.5364486992577564</v>
      </c>
      <c r="K23" s="2">
        <v>31</v>
      </c>
      <c r="L23">
        <f t="shared" si="9"/>
        <v>1.1450680008690313</v>
      </c>
      <c r="M23" s="2">
        <v>29.5</v>
      </c>
      <c r="N23">
        <f t="shared" si="4"/>
        <v>0.30901281654675355</v>
      </c>
      <c r="O23" s="2">
        <v>113</v>
      </c>
      <c r="P23">
        <f t="shared" si="5"/>
        <v>1.3974734156765962</v>
      </c>
      <c r="Q23" s="2">
        <v>7.56</v>
      </c>
      <c r="R23">
        <f t="shared" si="6"/>
        <v>1.1409916591477305</v>
      </c>
      <c r="S23" s="2">
        <v>4.58</v>
      </c>
      <c r="T23">
        <f t="shared" si="7"/>
        <v>0.82930470981805926</v>
      </c>
      <c r="V23">
        <f t="shared" si="0"/>
        <v>4.1061003737522608</v>
      </c>
      <c r="X23">
        <f t="shared" si="8"/>
        <v>0.5132625467190326</v>
      </c>
      <c r="Z23">
        <v>4</v>
      </c>
      <c r="AA23">
        <v>35</v>
      </c>
      <c r="AB23">
        <v>134</v>
      </c>
      <c r="AC23">
        <f t="shared" si="10"/>
        <v>29</v>
      </c>
      <c r="AD23">
        <v>7.3</v>
      </c>
    </row>
    <row r="24" spans="1:30" ht="18" customHeight="1" thickTop="1" thickBot="1" x14ac:dyDescent="0.3">
      <c r="A24" s="1" t="s">
        <v>186</v>
      </c>
      <c r="B24" s="1" t="s">
        <v>224</v>
      </c>
      <c r="C24" s="1">
        <v>75</v>
      </c>
      <c r="D24" s="1">
        <v>297</v>
      </c>
      <c r="E24" s="6">
        <v>32.125</v>
      </c>
      <c r="F24">
        <f t="shared" si="1"/>
        <v>-1.5515882304641284</v>
      </c>
      <c r="G24" s="6">
        <v>10.25</v>
      </c>
      <c r="H24">
        <f t="shared" si="2"/>
        <v>0.32008162356004954</v>
      </c>
      <c r="I24" s="2" t="s">
        <v>439</v>
      </c>
      <c r="K24" s="2" t="s">
        <v>439</v>
      </c>
      <c r="M24" s="2" t="s">
        <v>439</v>
      </c>
      <c r="O24" s="2" t="s">
        <v>439</v>
      </c>
      <c r="Q24" s="2" t="s">
        <v>439</v>
      </c>
      <c r="S24" s="2" t="s">
        <v>439</v>
      </c>
      <c r="V24">
        <f t="shared" si="0"/>
        <v>-1.231506606904079</v>
      </c>
      <c r="X24">
        <f t="shared" si="8"/>
        <v>-0.61575330345203949</v>
      </c>
      <c r="Z24">
        <v>3</v>
      </c>
      <c r="AA24">
        <v>7</v>
      </c>
      <c r="AB24">
        <v>71</v>
      </c>
      <c r="AC24">
        <f t="shared" si="10"/>
        <v>16</v>
      </c>
      <c r="AD24">
        <v>68.875</v>
      </c>
    </row>
    <row r="25" spans="1:30" ht="18" customHeight="1" thickTop="1" thickBot="1" x14ac:dyDescent="0.3">
      <c r="A25" s="2" t="s">
        <v>187</v>
      </c>
      <c r="B25" s="1" t="s">
        <v>224</v>
      </c>
      <c r="C25" s="2">
        <v>77</v>
      </c>
      <c r="D25" s="2">
        <v>314</v>
      </c>
      <c r="E25" s="7">
        <v>33.375</v>
      </c>
      <c r="F25">
        <f t="shared" si="1"/>
        <v>-0.25648185151698555</v>
      </c>
      <c r="G25" s="7">
        <v>10.875</v>
      </c>
      <c r="H25">
        <f t="shared" si="2"/>
        <v>1.6410534033316766</v>
      </c>
      <c r="I25" s="2">
        <v>5.16</v>
      </c>
      <c r="J25">
        <f t="shared" si="3"/>
        <v>0.76113925392068826</v>
      </c>
      <c r="K25" s="2">
        <v>21</v>
      </c>
      <c r="L25">
        <f t="shared" si="9"/>
        <v>-0.91160753467243227</v>
      </c>
      <c r="M25" s="2">
        <v>29.5</v>
      </c>
      <c r="N25">
        <f t="shared" si="4"/>
        <v>0.30901281654675355</v>
      </c>
      <c r="O25" s="2">
        <v>106</v>
      </c>
      <c r="P25">
        <f t="shared" si="5"/>
        <v>0.43264245471631579</v>
      </c>
      <c r="Q25" s="2">
        <v>8</v>
      </c>
      <c r="R25">
        <f t="shared" si="6"/>
        <v>-0.46713272131274364</v>
      </c>
      <c r="S25" s="2">
        <v>4.7</v>
      </c>
      <c r="T25">
        <f t="shared" si="7"/>
        <v>0.1044793335203844</v>
      </c>
      <c r="V25">
        <f t="shared" si="0"/>
        <v>1.6131051545336572</v>
      </c>
      <c r="X25">
        <f t="shared" si="8"/>
        <v>0.20163814431670715</v>
      </c>
      <c r="Z25">
        <v>3</v>
      </c>
      <c r="AA25">
        <v>27</v>
      </c>
      <c r="AB25">
        <v>91</v>
      </c>
      <c r="AC25">
        <f t="shared" si="10"/>
        <v>19</v>
      </c>
      <c r="AD25">
        <v>0</v>
      </c>
    </row>
    <row r="26" spans="1:30" ht="18" customHeight="1" thickTop="1" thickBot="1" x14ac:dyDescent="0.3">
      <c r="A26" s="1" t="s">
        <v>189</v>
      </c>
      <c r="B26" s="1" t="s">
        <v>224</v>
      </c>
      <c r="C26" s="1">
        <v>74</v>
      </c>
      <c r="D26" s="1">
        <v>292</v>
      </c>
      <c r="E26" s="6">
        <v>34</v>
      </c>
      <c r="F26">
        <f t="shared" si="1"/>
        <v>0.39107133795658594</v>
      </c>
      <c r="G26" s="6">
        <v>9.375</v>
      </c>
      <c r="H26">
        <f t="shared" si="2"/>
        <v>-1.5292788681202283</v>
      </c>
      <c r="I26" s="2" t="s">
        <v>439</v>
      </c>
      <c r="K26" s="2" t="s">
        <v>439</v>
      </c>
      <c r="M26" s="2" t="s">
        <v>439</v>
      </c>
      <c r="O26" s="2" t="s">
        <v>439</v>
      </c>
      <c r="Q26" s="2" t="s">
        <v>439</v>
      </c>
      <c r="S26" s="2" t="s">
        <v>439</v>
      </c>
      <c r="V26">
        <f t="shared" si="0"/>
        <v>-1.1382075301636423</v>
      </c>
      <c r="X26">
        <f t="shared" si="8"/>
        <v>-0.56910376508182114</v>
      </c>
      <c r="Z26">
        <v>8</v>
      </c>
      <c r="AD26">
        <v>0</v>
      </c>
    </row>
    <row r="27" spans="1:30" ht="18" customHeight="1" thickTop="1" thickBot="1" x14ac:dyDescent="0.3">
      <c r="A27" s="2" t="s">
        <v>190</v>
      </c>
      <c r="B27" s="1" t="s">
        <v>224</v>
      </c>
      <c r="C27" s="2">
        <v>76</v>
      </c>
      <c r="D27" s="2">
        <v>330</v>
      </c>
      <c r="E27" s="7">
        <v>33.5</v>
      </c>
      <c r="F27">
        <f t="shared" si="1"/>
        <v>-0.12697121362227123</v>
      </c>
      <c r="G27" s="7">
        <v>9.75</v>
      </c>
      <c r="H27">
        <f t="shared" si="2"/>
        <v>-0.73669580025725212</v>
      </c>
      <c r="I27" s="2">
        <v>5.19</v>
      </c>
      <c r="J27">
        <f t="shared" si="3"/>
        <v>0.59262133792348815</v>
      </c>
      <c r="K27" s="2">
        <v>26</v>
      </c>
      <c r="L27">
        <f t="shared" si="9"/>
        <v>0.11673023309829945</v>
      </c>
      <c r="M27" s="2">
        <v>29.5</v>
      </c>
      <c r="N27">
        <f t="shared" si="4"/>
        <v>0.30901281654675355</v>
      </c>
      <c r="O27" s="2">
        <v>102</v>
      </c>
      <c r="P27">
        <f t="shared" si="5"/>
        <v>-0.11868952297527303</v>
      </c>
      <c r="Q27" s="2">
        <v>7.51</v>
      </c>
      <c r="R27">
        <f t="shared" si="6"/>
        <v>1.3237330660182383</v>
      </c>
      <c r="S27" s="2">
        <v>4.62</v>
      </c>
      <c r="T27">
        <f t="shared" si="7"/>
        <v>0.58769625105216761</v>
      </c>
      <c r="V27">
        <f t="shared" si="0"/>
        <v>1.9474371677841504</v>
      </c>
      <c r="X27">
        <f t="shared" si="8"/>
        <v>0.2434296459730188</v>
      </c>
      <c r="Z27">
        <v>5</v>
      </c>
      <c r="AA27">
        <v>16</v>
      </c>
      <c r="AB27">
        <v>152</v>
      </c>
      <c r="AC27">
        <f t="shared" si="10"/>
        <v>30</v>
      </c>
      <c r="AD27">
        <v>0</v>
      </c>
    </row>
    <row r="28" spans="1:30" ht="18" customHeight="1" thickTop="1" thickBot="1" x14ac:dyDescent="0.3">
      <c r="A28" s="1" t="s">
        <v>192</v>
      </c>
      <c r="B28" s="1" t="s">
        <v>224</v>
      </c>
      <c r="C28" s="1">
        <v>77</v>
      </c>
      <c r="D28" s="1">
        <v>329</v>
      </c>
      <c r="E28" s="6">
        <v>33</v>
      </c>
      <c r="F28">
        <f t="shared" si="1"/>
        <v>-0.64501376520112841</v>
      </c>
      <c r="G28" s="6">
        <v>10.125</v>
      </c>
      <c r="H28">
        <f t="shared" si="2"/>
        <v>5.5887267605724128E-2</v>
      </c>
      <c r="I28" s="2" t="s">
        <v>439</v>
      </c>
      <c r="K28" s="2" t="s">
        <v>439</v>
      </c>
      <c r="M28" s="2" t="s">
        <v>439</v>
      </c>
      <c r="O28" s="2" t="s">
        <v>439</v>
      </c>
      <c r="Q28" s="2" t="s">
        <v>439</v>
      </c>
      <c r="S28" s="2" t="s">
        <v>439</v>
      </c>
      <c r="V28">
        <f t="shared" si="0"/>
        <v>-0.58912649759540425</v>
      </c>
      <c r="X28">
        <f t="shared" si="8"/>
        <v>-0.29456324879770213</v>
      </c>
      <c r="Z28">
        <v>7</v>
      </c>
      <c r="AA28">
        <v>9</v>
      </c>
      <c r="AB28">
        <v>226</v>
      </c>
      <c r="AC28">
        <f t="shared" si="10"/>
        <v>35</v>
      </c>
      <c r="AD28">
        <v>16.888888888888889</v>
      </c>
    </row>
    <row r="29" spans="1:30" ht="18" customHeight="1" thickTop="1" thickBot="1" x14ac:dyDescent="0.3">
      <c r="A29" s="2" t="s">
        <v>193</v>
      </c>
      <c r="B29" s="1" t="s">
        <v>224</v>
      </c>
      <c r="C29" s="2">
        <v>79</v>
      </c>
      <c r="D29" s="2">
        <v>321</v>
      </c>
      <c r="E29" s="7">
        <v>33.75</v>
      </c>
      <c r="F29">
        <f t="shared" si="1"/>
        <v>0.13205006216715737</v>
      </c>
      <c r="G29" s="7">
        <v>9.875</v>
      </c>
      <c r="H29">
        <f t="shared" si="2"/>
        <v>-0.47250144430292668</v>
      </c>
      <c r="I29" s="2">
        <v>5.46</v>
      </c>
      <c r="J29">
        <f t="shared" si="3"/>
        <v>-0.92403990605129827</v>
      </c>
      <c r="K29" s="2">
        <v>16</v>
      </c>
      <c r="L29">
        <f t="shared" si="9"/>
        <v>-1.9399453024431641</v>
      </c>
      <c r="M29" s="2">
        <v>28.5</v>
      </c>
      <c r="N29">
        <f t="shared" si="4"/>
        <v>4.0131534616462622E-3</v>
      </c>
      <c r="O29" s="2">
        <v>96</v>
      </c>
      <c r="P29">
        <f t="shared" si="5"/>
        <v>-0.94568748951265624</v>
      </c>
      <c r="Q29" s="2">
        <v>8.2799999999999994</v>
      </c>
      <c r="R29">
        <f t="shared" si="6"/>
        <v>-1.4904845997875877</v>
      </c>
      <c r="S29" s="2">
        <v>4.87</v>
      </c>
      <c r="T29">
        <f t="shared" si="7"/>
        <v>-0.92235661623465359</v>
      </c>
      <c r="V29">
        <f t="shared" si="0"/>
        <v>-6.5589521427034834</v>
      </c>
      <c r="X29">
        <f t="shared" si="8"/>
        <v>-0.81986901783793542</v>
      </c>
      <c r="Z29">
        <v>2</v>
      </c>
      <c r="AA29">
        <v>25</v>
      </c>
      <c r="AB29">
        <v>57</v>
      </c>
      <c r="AC29">
        <f t="shared" si="10"/>
        <v>11</v>
      </c>
      <c r="AD29">
        <v>55.769230769230766</v>
      </c>
    </row>
    <row r="30" spans="1:30" ht="18" customHeight="1" thickTop="1" thickBot="1" x14ac:dyDescent="0.3">
      <c r="A30" s="1" t="s">
        <v>194</v>
      </c>
      <c r="B30" s="1" t="s">
        <v>224</v>
      </c>
      <c r="C30" s="1">
        <v>77</v>
      </c>
      <c r="D30" s="1">
        <v>309</v>
      </c>
      <c r="E30" s="6">
        <v>32.75</v>
      </c>
      <c r="F30">
        <f t="shared" si="1"/>
        <v>-0.90403504099055698</v>
      </c>
      <c r="G30" s="6">
        <v>10.5</v>
      </c>
      <c r="H30">
        <f t="shared" si="2"/>
        <v>0.84847033546870032</v>
      </c>
      <c r="I30" s="2" t="s">
        <v>439</v>
      </c>
      <c r="K30" s="1">
        <v>35</v>
      </c>
      <c r="L30">
        <f t="shared" si="9"/>
        <v>1.9677382150856166</v>
      </c>
      <c r="M30" s="2" t="s">
        <v>439</v>
      </c>
      <c r="O30" s="2" t="s">
        <v>439</v>
      </c>
      <c r="Q30" s="2" t="s">
        <v>439</v>
      </c>
      <c r="S30" s="2" t="s">
        <v>439</v>
      </c>
      <c r="V30">
        <f t="shared" si="0"/>
        <v>1.91217350956376</v>
      </c>
      <c r="X30">
        <f t="shared" si="8"/>
        <v>0.63739116985458666</v>
      </c>
      <c r="Z30">
        <v>8</v>
      </c>
      <c r="AD30">
        <v>0</v>
      </c>
    </row>
    <row r="31" spans="1:30" ht="18" customHeight="1" thickTop="1" thickBot="1" x14ac:dyDescent="0.3">
      <c r="A31" s="2" t="s">
        <v>195</v>
      </c>
      <c r="B31" s="1" t="s">
        <v>224</v>
      </c>
      <c r="C31" s="2">
        <v>77</v>
      </c>
      <c r="D31" s="2">
        <v>307</v>
      </c>
      <c r="E31" s="7">
        <v>33.625</v>
      </c>
      <c r="F31">
        <f t="shared" si="1"/>
        <v>2.5394242724430687E-3</v>
      </c>
      <c r="G31" s="7">
        <v>10</v>
      </c>
      <c r="H31">
        <f t="shared" si="2"/>
        <v>-0.20830708834860129</v>
      </c>
      <c r="I31" s="2">
        <v>5.12</v>
      </c>
      <c r="J31">
        <f t="shared" si="3"/>
        <v>0.98582980858362013</v>
      </c>
      <c r="K31" s="2">
        <v>26</v>
      </c>
      <c r="L31">
        <f t="shared" si="9"/>
        <v>0.11673023309829945</v>
      </c>
      <c r="M31" s="2">
        <v>31</v>
      </c>
      <c r="N31">
        <f t="shared" si="4"/>
        <v>0.76651231117441443</v>
      </c>
      <c r="O31" s="2">
        <v>104</v>
      </c>
      <c r="P31">
        <f t="shared" si="5"/>
        <v>0.15697646587052139</v>
      </c>
      <c r="Q31" s="2">
        <v>7.87</v>
      </c>
      <c r="R31">
        <f t="shared" si="6"/>
        <v>7.9949365505774649E-3</v>
      </c>
      <c r="S31" s="2">
        <v>4.6399999999999997</v>
      </c>
      <c r="T31">
        <f t="shared" si="7"/>
        <v>0.4668920216692245</v>
      </c>
      <c r="V31">
        <f t="shared" si="0"/>
        <v>2.295168112870499</v>
      </c>
      <c r="X31">
        <f t="shared" si="8"/>
        <v>0.28689601410881238</v>
      </c>
      <c r="Z31">
        <v>1</v>
      </c>
      <c r="AA31">
        <v>24</v>
      </c>
      <c r="AB31">
        <v>24</v>
      </c>
      <c r="AC31">
        <f t="shared" si="10"/>
        <v>6</v>
      </c>
      <c r="AD31">
        <v>0</v>
      </c>
    </row>
    <row r="32" spans="1:30" ht="18" customHeight="1" thickTop="1" thickBot="1" x14ac:dyDescent="0.3">
      <c r="A32" s="1" t="s">
        <v>196</v>
      </c>
      <c r="B32" s="1" t="s">
        <v>224</v>
      </c>
      <c r="C32" s="1">
        <v>76</v>
      </c>
      <c r="D32" s="1">
        <v>330</v>
      </c>
      <c r="E32" s="6">
        <v>32.625</v>
      </c>
      <c r="F32">
        <f t="shared" si="1"/>
        <v>-1.0335456788852713</v>
      </c>
      <c r="G32" s="6">
        <v>10.875</v>
      </c>
      <c r="H32">
        <f t="shared" si="2"/>
        <v>1.6410534033316766</v>
      </c>
      <c r="I32" s="1">
        <v>5.52</v>
      </c>
      <c r="J32">
        <f t="shared" si="3"/>
        <v>-1.2610757380456936</v>
      </c>
      <c r="K32" s="2" t="s">
        <v>439</v>
      </c>
      <c r="M32" s="1">
        <v>25</v>
      </c>
      <c r="N32">
        <f t="shared" si="4"/>
        <v>-1.0634856673362292</v>
      </c>
      <c r="O32" s="1">
        <v>96</v>
      </c>
      <c r="P32">
        <f t="shared" si="5"/>
        <v>-0.94568748951265624</v>
      </c>
      <c r="Q32" s="2" t="s">
        <v>439</v>
      </c>
      <c r="S32" s="2" t="s">
        <v>439</v>
      </c>
      <c r="V32">
        <f t="shared" si="0"/>
        <v>-2.6627411704481738</v>
      </c>
      <c r="X32">
        <f t="shared" si="8"/>
        <v>-0.53254823408963481</v>
      </c>
      <c r="Z32">
        <v>4</v>
      </c>
      <c r="AA32">
        <v>12</v>
      </c>
      <c r="AB32">
        <v>111</v>
      </c>
      <c r="AC32">
        <f t="shared" si="10"/>
        <v>22</v>
      </c>
      <c r="AD32">
        <v>46.692307692307693</v>
      </c>
    </row>
    <row r="33" spans="1:30" ht="18" customHeight="1" thickTop="1" thickBot="1" x14ac:dyDescent="0.3">
      <c r="A33" s="2" t="s">
        <v>197</v>
      </c>
      <c r="B33" s="1" t="s">
        <v>224</v>
      </c>
      <c r="C33" s="2">
        <v>77</v>
      </c>
      <c r="D33" s="2">
        <v>310</v>
      </c>
      <c r="E33" s="7">
        <v>34.125</v>
      </c>
      <c r="F33">
        <f t="shared" si="1"/>
        <v>0.52058197585130028</v>
      </c>
      <c r="G33" s="7">
        <v>10.875</v>
      </c>
      <c r="H33">
        <f t="shared" si="2"/>
        <v>1.6410534033316766</v>
      </c>
      <c r="I33" s="2" t="s">
        <v>439</v>
      </c>
      <c r="K33" s="2" t="s">
        <v>439</v>
      </c>
      <c r="M33" s="2" t="s">
        <v>439</v>
      </c>
      <c r="O33" s="2" t="s">
        <v>439</v>
      </c>
      <c r="Q33" s="2" t="s">
        <v>439</v>
      </c>
      <c r="S33" s="2" t="s">
        <v>439</v>
      </c>
      <c r="V33">
        <f t="shared" si="0"/>
        <v>2.161635379182977</v>
      </c>
      <c r="X33">
        <f t="shared" si="8"/>
        <v>1.0808176895914885</v>
      </c>
      <c r="Z33">
        <v>4</v>
      </c>
      <c r="AA33">
        <v>13</v>
      </c>
      <c r="AB33">
        <v>112</v>
      </c>
      <c r="AC33">
        <f t="shared" si="10"/>
        <v>23</v>
      </c>
      <c r="AD33">
        <v>0.33333333333333331</v>
      </c>
    </row>
    <row r="34" spans="1:30" ht="18" customHeight="1" thickTop="1" thickBot="1" x14ac:dyDescent="0.3">
      <c r="A34" s="1" t="s">
        <v>198</v>
      </c>
      <c r="B34" s="1" t="s">
        <v>224</v>
      </c>
      <c r="C34" s="1">
        <v>76</v>
      </c>
      <c r="D34" s="1">
        <v>301</v>
      </c>
      <c r="E34" s="2" t="s">
        <v>439</v>
      </c>
      <c r="G34" s="6">
        <v>10</v>
      </c>
      <c r="H34">
        <f t="shared" si="2"/>
        <v>-0.20830708834860129</v>
      </c>
      <c r="I34" s="2" t="s">
        <v>439</v>
      </c>
      <c r="K34" s="2" t="s">
        <v>439</v>
      </c>
      <c r="M34" s="2" t="s">
        <v>439</v>
      </c>
      <c r="O34" s="2" t="s">
        <v>439</v>
      </c>
      <c r="Q34" s="2" t="s">
        <v>439</v>
      </c>
      <c r="S34" s="2" t="s">
        <v>439</v>
      </c>
      <c r="V34">
        <f t="shared" ref="V34:V53" si="11">F34+H34+J34+L34+N34+P34+R34+T34</f>
        <v>-0.20830708834860129</v>
      </c>
      <c r="X34">
        <f t="shared" si="8"/>
        <v>-0.20830708834860129</v>
      </c>
      <c r="Z34">
        <v>8</v>
      </c>
      <c r="AD34">
        <v>0.33333333333333331</v>
      </c>
    </row>
    <row r="35" spans="1:30" ht="18" customHeight="1" thickTop="1" thickBot="1" x14ac:dyDescent="0.3">
      <c r="A35" s="2" t="s">
        <v>199</v>
      </c>
      <c r="B35" s="1" t="s">
        <v>224</v>
      </c>
      <c r="C35" s="2">
        <v>76</v>
      </c>
      <c r="D35" s="2">
        <v>307</v>
      </c>
      <c r="E35" s="7">
        <v>33.375</v>
      </c>
      <c r="F35">
        <f t="shared" si="1"/>
        <v>-0.25648185151698555</v>
      </c>
      <c r="G35" s="7">
        <v>10</v>
      </c>
      <c r="H35">
        <f t="shared" si="2"/>
        <v>-0.20830708834860129</v>
      </c>
      <c r="I35" s="2">
        <v>4.9800000000000004</v>
      </c>
      <c r="J35">
        <f t="shared" si="3"/>
        <v>1.7722467499038792</v>
      </c>
      <c r="K35" s="2">
        <v>30</v>
      </c>
      <c r="L35">
        <f t="shared" si="9"/>
        <v>0.93940044731488481</v>
      </c>
      <c r="M35" s="2">
        <v>30.5</v>
      </c>
      <c r="N35">
        <f t="shared" si="4"/>
        <v>0.61401247963186079</v>
      </c>
      <c r="O35" s="2">
        <v>108</v>
      </c>
      <c r="P35">
        <f t="shared" si="5"/>
        <v>0.7083084435621102</v>
      </c>
      <c r="Q35" s="2">
        <v>7.33</v>
      </c>
      <c r="R35">
        <f t="shared" si="6"/>
        <v>1.981602130752067</v>
      </c>
      <c r="S35" s="2">
        <v>4.47</v>
      </c>
      <c r="T35">
        <f t="shared" si="7"/>
        <v>1.4937279714242624</v>
      </c>
      <c r="V35">
        <f t="shared" si="11"/>
        <v>7.0445092827234772</v>
      </c>
      <c r="X35">
        <f t="shared" si="8"/>
        <v>0.88056366034043465</v>
      </c>
      <c r="Z35">
        <v>2</v>
      </c>
      <c r="AA35">
        <v>29</v>
      </c>
      <c r="AB35">
        <v>61</v>
      </c>
      <c r="AC35">
        <f t="shared" si="10"/>
        <v>13</v>
      </c>
      <c r="AD35">
        <v>67.92307692307692</v>
      </c>
    </row>
    <row r="36" spans="1:30" ht="18" customHeight="1" thickTop="1" thickBot="1" x14ac:dyDescent="0.3">
      <c r="A36" s="1" t="s">
        <v>201</v>
      </c>
      <c r="B36" s="1" t="s">
        <v>224</v>
      </c>
      <c r="C36" s="1">
        <v>77</v>
      </c>
      <c r="D36" s="1">
        <v>309</v>
      </c>
      <c r="E36" s="6">
        <v>33.125</v>
      </c>
      <c r="F36">
        <f t="shared" si="1"/>
        <v>-0.51550312730641412</v>
      </c>
      <c r="G36" s="6">
        <v>10</v>
      </c>
      <c r="H36">
        <f t="shared" si="2"/>
        <v>-0.20830708834860129</v>
      </c>
      <c r="I36" s="1">
        <v>5.52</v>
      </c>
      <c r="J36">
        <f t="shared" si="3"/>
        <v>-1.2610757380456936</v>
      </c>
      <c r="K36" s="2" t="s">
        <v>439</v>
      </c>
      <c r="M36" s="1">
        <v>17.5</v>
      </c>
      <c r="N36">
        <f t="shared" si="4"/>
        <v>-3.350983140474534</v>
      </c>
      <c r="O36" s="1">
        <v>84</v>
      </c>
      <c r="P36">
        <f t="shared" si="5"/>
        <v>-2.5996834225874226</v>
      </c>
      <c r="Q36" s="1">
        <v>8.19</v>
      </c>
      <c r="R36">
        <f t="shared" si="6"/>
        <v>-1.1615500674206733</v>
      </c>
      <c r="S36" s="1">
        <v>5.12</v>
      </c>
      <c r="T36">
        <f t="shared" si="7"/>
        <v>-2.4324094835214747</v>
      </c>
      <c r="V36">
        <f t="shared" si="11"/>
        <v>-11.529512067704815</v>
      </c>
      <c r="X36">
        <f t="shared" si="8"/>
        <v>-1.6470731525292592</v>
      </c>
      <c r="Z36">
        <v>8</v>
      </c>
      <c r="AD36">
        <v>0</v>
      </c>
    </row>
    <row r="37" spans="1:30" ht="18" customHeight="1" thickTop="1" thickBot="1" x14ac:dyDescent="0.3">
      <c r="A37" s="2" t="s">
        <v>204</v>
      </c>
      <c r="B37" s="1" t="s">
        <v>224</v>
      </c>
      <c r="C37" s="2">
        <v>77</v>
      </c>
      <c r="D37" s="2">
        <v>307</v>
      </c>
      <c r="E37" s="7">
        <v>33</v>
      </c>
      <c r="F37">
        <f t="shared" si="1"/>
        <v>-0.64501376520112841</v>
      </c>
      <c r="G37" s="7">
        <v>9.75</v>
      </c>
      <c r="H37">
        <f t="shared" si="2"/>
        <v>-0.73669580025725212</v>
      </c>
      <c r="I37" s="2">
        <v>5.51</v>
      </c>
      <c r="J37">
        <f t="shared" si="3"/>
        <v>-1.2049030993799619</v>
      </c>
      <c r="K37" s="2" t="s">
        <v>439</v>
      </c>
      <c r="M37" s="2">
        <v>25</v>
      </c>
      <c r="N37">
        <f t="shared" si="4"/>
        <v>-1.0634856673362292</v>
      </c>
      <c r="O37" s="2">
        <v>97</v>
      </c>
      <c r="P37">
        <f t="shared" si="5"/>
        <v>-0.80785449508975904</v>
      </c>
      <c r="Q37" s="2">
        <v>7.91</v>
      </c>
      <c r="R37">
        <f t="shared" si="6"/>
        <v>-0.13819818894582928</v>
      </c>
      <c r="S37" s="2">
        <v>4.87</v>
      </c>
      <c r="T37">
        <f t="shared" si="7"/>
        <v>-0.92235661623465359</v>
      </c>
      <c r="V37">
        <f t="shared" si="11"/>
        <v>-5.5185076324448135</v>
      </c>
      <c r="X37">
        <f t="shared" si="8"/>
        <v>-0.78835823320640197</v>
      </c>
      <c r="Z37">
        <v>8</v>
      </c>
      <c r="AD37">
        <v>0</v>
      </c>
    </row>
    <row r="38" spans="1:30" ht="18" customHeight="1" thickTop="1" thickBot="1" x14ac:dyDescent="0.3">
      <c r="A38" s="1" t="s">
        <v>205</v>
      </c>
      <c r="B38" s="1" t="s">
        <v>224</v>
      </c>
      <c r="C38" s="1">
        <v>74</v>
      </c>
      <c r="D38" s="1">
        <v>303</v>
      </c>
      <c r="E38" s="6">
        <v>33.25</v>
      </c>
      <c r="F38">
        <f t="shared" si="1"/>
        <v>-0.38599248941169984</v>
      </c>
      <c r="G38" s="6">
        <v>10.25</v>
      </c>
      <c r="H38">
        <f t="shared" si="2"/>
        <v>0.32008162356004954</v>
      </c>
      <c r="I38" s="1">
        <v>5.33</v>
      </c>
      <c r="J38">
        <f t="shared" si="3"/>
        <v>-0.19379560339677093</v>
      </c>
      <c r="K38" s="1">
        <v>29</v>
      </c>
      <c r="L38">
        <f t="shared" si="9"/>
        <v>0.73373289376073847</v>
      </c>
      <c r="M38" s="1">
        <v>27</v>
      </c>
      <c r="N38">
        <f t="shared" si="4"/>
        <v>-0.45348634116601466</v>
      </c>
      <c r="O38" s="1">
        <v>104</v>
      </c>
      <c r="P38">
        <f t="shared" si="5"/>
        <v>0.15697646587052139</v>
      </c>
      <c r="Q38" s="1">
        <v>8.1999999999999993</v>
      </c>
      <c r="R38">
        <f t="shared" si="6"/>
        <v>-1.1980983487947741</v>
      </c>
      <c r="S38" s="1">
        <v>4.75</v>
      </c>
      <c r="T38">
        <f t="shared" si="7"/>
        <v>-0.19753123993697877</v>
      </c>
      <c r="V38">
        <f t="shared" si="11"/>
        <v>-1.2181130395149289</v>
      </c>
      <c r="X38">
        <f t="shared" si="8"/>
        <v>-0.15226412993936611</v>
      </c>
      <c r="Z38">
        <v>3</v>
      </c>
      <c r="AA38">
        <v>17</v>
      </c>
      <c r="AB38">
        <v>81</v>
      </c>
      <c r="AC38">
        <f t="shared" si="10"/>
        <v>18</v>
      </c>
      <c r="AD38">
        <v>53.916666666666664</v>
      </c>
    </row>
    <row r="39" spans="1:30" ht="18" customHeight="1" thickTop="1" thickBot="1" x14ac:dyDescent="0.3">
      <c r="A39" s="2" t="s">
        <v>206</v>
      </c>
      <c r="B39" s="1" t="s">
        <v>224</v>
      </c>
      <c r="C39" s="2">
        <v>77</v>
      </c>
      <c r="D39" s="2">
        <v>305</v>
      </c>
      <c r="E39" s="7">
        <v>32.25</v>
      </c>
      <c r="F39">
        <f t="shared" si="1"/>
        <v>-1.4220775925694142</v>
      </c>
      <c r="G39" s="7">
        <v>9.25</v>
      </c>
      <c r="H39">
        <f t="shared" si="2"/>
        <v>-1.7934732240745537</v>
      </c>
      <c r="I39" s="2">
        <v>5.14</v>
      </c>
      <c r="J39">
        <f t="shared" si="3"/>
        <v>0.87348453125215664</v>
      </c>
      <c r="K39" s="2">
        <v>36</v>
      </c>
      <c r="L39">
        <f t="shared" si="9"/>
        <v>2.1734057686397628</v>
      </c>
      <c r="M39" s="2">
        <v>31</v>
      </c>
      <c r="N39">
        <f t="shared" si="4"/>
        <v>0.76651231117441443</v>
      </c>
      <c r="O39" s="2">
        <v>112</v>
      </c>
      <c r="P39">
        <f t="shared" si="5"/>
        <v>1.2596404212536991</v>
      </c>
      <c r="Q39" s="2">
        <v>7.6</v>
      </c>
      <c r="R39">
        <f t="shared" si="6"/>
        <v>0.99479853365132387</v>
      </c>
      <c r="S39" s="2">
        <v>4.5</v>
      </c>
      <c r="T39">
        <f t="shared" si="7"/>
        <v>1.3125216273498423</v>
      </c>
      <c r="V39">
        <f t="shared" si="11"/>
        <v>4.1648123766772311</v>
      </c>
      <c r="X39">
        <f t="shared" si="8"/>
        <v>0.52060154708465389</v>
      </c>
      <c r="Z39">
        <v>2</v>
      </c>
      <c r="AA39">
        <v>17</v>
      </c>
      <c r="AB39">
        <v>49</v>
      </c>
      <c r="AC39">
        <f t="shared" si="10"/>
        <v>9</v>
      </c>
      <c r="AD39">
        <v>61.333333333333336</v>
      </c>
    </row>
    <row r="40" spans="1:30" ht="18" customHeight="1" thickTop="1" thickBot="1" x14ac:dyDescent="0.3">
      <c r="A40" s="1" t="s">
        <v>207</v>
      </c>
      <c r="B40" s="1" t="s">
        <v>224</v>
      </c>
      <c r="C40" s="1">
        <v>77</v>
      </c>
      <c r="D40" s="1">
        <v>326</v>
      </c>
      <c r="E40" s="6">
        <v>33.75</v>
      </c>
      <c r="F40">
        <f t="shared" si="1"/>
        <v>0.13205006216715737</v>
      </c>
      <c r="G40" s="6">
        <v>9.5</v>
      </c>
      <c r="H40">
        <f t="shared" si="2"/>
        <v>-1.2650845121659029</v>
      </c>
      <c r="I40" s="1">
        <v>5.44</v>
      </c>
      <c r="J40">
        <f t="shared" si="3"/>
        <v>-0.81169462871983489</v>
      </c>
      <c r="K40" s="2" t="s">
        <v>439</v>
      </c>
      <c r="M40" s="1">
        <v>27.5</v>
      </c>
      <c r="N40">
        <f t="shared" si="4"/>
        <v>-0.30098650962346102</v>
      </c>
      <c r="O40" s="1">
        <v>94</v>
      </c>
      <c r="P40">
        <f t="shared" si="5"/>
        <v>-1.2213534783584508</v>
      </c>
      <c r="Q40" s="1">
        <v>8.1</v>
      </c>
      <c r="R40">
        <f t="shared" si="6"/>
        <v>-0.83261553505375896</v>
      </c>
      <c r="S40" s="1">
        <v>4.91</v>
      </c>
      <c r="T40">
        <f t="shared" si="7"/>
        <v>-1.1639650750005452</v>
      </c>
      <c r="V40">
        <f t="shared" si="11"/>
        <v>-5.4636496767547964</v>
      </c>
      <c r="X40">
        <f t="shared" si="8"/>
        <v>-0.7805213823935423</v>
      </c>
      <c r="Z40">
        <v>5</v>
      </c>
      <c r="AA40">
        <v>40</v>
      </c>
      <c r="AB40">
        <v>176</v>
      </c>
      <c r="AC40">
        <f t="shared" si="10"/>
        <v>31</v>
      </c>
      <c r="AD40">
        <v>0</v>
      </c>
    </row>
    <row r="41" spans="1:30" ht="18" customHeight="1" thickTop="1" thickBot="1" x14ac:dyDescent="0.3">
      <c r="A41" s="2" t="s">
        <v>209</v>
      </c>
      <c r="B41" s="1" t="s">
        <v>224</v>
      </c>
      <c r="C41" s="2">
        <v>77</v>
      </c>
      <c r="D41" s="2">
        <v>306</v>
      </c>
      <c r="E41" s="7">
        <v>35.875</v>
      </c>
      <c r="F41">
        <f t="shared" si="1"/>
        <v>2.3337309063773004</v>
      </c>
      <c r="G41" s="7">
        <v>10</v>
      </c>
      <c r="H41">
        <f t="shared" si="2"/>
        <v>-0.20830708834860129</v>
      </c>
      <c r="I41" s="2" t="s">
        <v>439</v>
      </c>
      <c r="K41" s="2">
        <v>23</v>
      </c>
      <c r="L41">
        <f t="shared" si="9"/>
        <v>-0.50027242756413959</v>
      </c>
      <c r="M41" s="2" t="s">
        <v>439</v>
      </c>
      <c r="O41" s="2" t="s">
        <v>439</v>
      </c>
      <c r="Q41" s="2" t="s">
        <v>439</v>
      </c>
      <c r="S41" s="2" t="s">
        <v>439</v>
      </c>
      <c r="V41">
        <f t="shared" si="11"/>
        <v>1.6251513904645596</v>
      </c>
      <c r="X41">
        <f t="shared" si="8"/>
        <v>0.54171713015485323</v>
      </c>
      <c r="Z41">
        <v>1</v>
      </c>
      <c r="AA41">
        <v>21</v>
      </c>
      <c r="AB41">
        <v>21</v>
      </c>
      <c r="AC41">
        <f t="shared" si="10"/>
        <v>5</v>
      </c>
      <c r="AD41">
        <v>13</v>
      </c>
    </row>
    <row r="42" spans="1:30" ht="18" customHeight="1" thickTop="1" thickBot="1" x14ac:dyDescent="0.3">
      <c r="A42" s="1" t="s">
        <v>210</v>
      </c>
      <c r="B42" s="1" t="s">
        <v>224</v>
      </c>
      <c r="C42" s="1">
        <v>79</v>
      </c>
      <c r="D42" s="1">
        <v>313</v>
      </c>
      <c r="E42" s="6">
        <v>34.375</v>
      </c>
      <c r="F42">
        <f t="shared" si="1"/>
        <v>0.77960325164072886</v>
      </c>
      <c r="G42" s="6">
        <v>10.625</v>
      </c>
      <c r="H42">
        <f t="shared" si="2"/>
        <v>1.1126646914230258</v>
      </c>
      <c r="I42" s="1">
        <v>5.18</v>
      </c>
      <c r="J42">
        <f t="shared" si="3"/>
        <v>0.64879397658922477</v>
      </c>
      <c r="K42" s="2" t="s">
        <v>439</v>
      </c>
      <c r="M42" s="1">
        <v>31</v>
      </c>
      <c r="N42">
        <f t="shared" si="4"/>
        <v>0.76651231117441443</v>
      </c>
      <c r="O42" s="1">
        <v>105</v>
      </c>
      <c r="P42">
        <f t="shared" si="5"/>
        <v>0.29480946029341859</v>
      </c>
      <c r="Q42" s="1">
        <v>8.01</v>
      </c>
      <c r="R42">
        <f t="shared" si="6"/>
        <v>-0.50368100268684457</v>
      </c>
      <c r="S42" s="1">
        <v>4.62</v>
      </c>
      <c r="T42">
        <f t="shared" si="7"/>
        <v>0.58769625105216761</v>
      </c>
      <c r="V42">
        <f t="shared" si="11"/>
        <v>3.6863989394861356</v>
      </c>
      <c r="X42">
        <f t="shared" si="8"/>
        <v>0.52662841992659082</v>
      </c>
      <c r="Z42">
        <v>1</v>
      </c>
      <c r="AA42">
        <v>13</v>
      </c>
      <c r="AB42">
        <v>13</v>
      </c>
      <c r="AC42">
        <f t="shared" si="10"/>
        <v>3</v>
      </c>
      <c r="AD42">
        <v>35.5</v>
      </c>
    </row>
    <row r="43" spans="1:30" ht="18" customHeight="1" thickTop="1" thickBot="1" x14ac:dyDescent="0.3">
      <c r="A43" s="2" t="s">
        <v>211</v>
      </c>
      <c r="B43" s="1" t="s">
        <v>224</v>
      </c>
      <c r="C43" s="2">
        <v>77</v>
      </c>
      <c r="D43" s="2">
        <v>307</v>
      </c>
      <c r="E43" s="7">
        <v>33.25</v>
      </c>
      <c r="F43">
        <f t="shared" si="1"/>
        <v>-0.38599248941169984</v>
      </c>
      <c r="G43" s="7">
        <v>9.5</v>
      </c>
      <c r="H43">
        <f t="shared" si="2"/>
        <v>-1.2650845121659029</v>
      </c>
      <c r="I43" s="2">
        <v>5.09</v>
      </c>
      <c r="J43">
        <f t="shared" si="3"/>
        <v>1.1543477245808202</v>
      </c>
      <c r="K43" s="2">
        <v>25</v>
      </c>
      <c r="L43">
        <f t="shared" si="9"/>
        <v>-8.8937320455846888E-2</v>
      </c>
      <c r="M43" s="2">
        <v>31</v>
      </c>
      <c r="N43">
        <f t="shared" si="4"/>
        <v>0.76651231117441443</v>
      </c>
      <c r="O43" s="2">
        <v>113</v>
      </c>
      <c r="P43">
        <f t="shared" si="5"/>
        <v>1.3974734156765962</v>
      </c>
      <c r="Q43" s="2">
        <v>7.9</v>
      </c>
      <c r="R43">
        <f t="shared" si="6"/>
        <v>-0.10164990757172841</v>
      </c>
      <c r="S43" s="2">
        <v>4.66</v>
      </c>
      <c r="T43">
        <f t="shared" si="7"/>
        <v>0.34608779228627601</v>
      </c>
      <c r="V43">
        <f t="shared" si="11"/>
        <v>1.8227570141129288</v>
      </c>
      <c r="X43">
        <f t="shared" si="8"/>
        <v>0.2278446267641161</v>
      </c>
      <c r="Z43">
        <v>4</v>
      </c>
      <c r="AA43">
        <v>31</v>
      </c>
      <c r="AB43">
        <v>130</v>
      </c>
      <c r="AC43">
        <f t="shared" si="10"/>
        <v>27</v>
      </c>
      <c r="AD43">
        <v>0</v>
      </c>
    </row>
    <row r="44" spans="1:30" ht="18" customHeight="1" thickTop="1" thickBot="1" x14ac:dyDescent="0.3">
      <c r="A44" s="1" t="s">
        <v>212</v>
      </c>
      <c r="B44" s="1" t="s">
        <v>224</v>
      </c>
      <c r="C44" s="1">
        <v>77</v>
      </c>
      <c r="D44" s="1">
        <v>335</v>
      </c>
      <c r="E44" s="6">
        <v>33.875</v>
      </c>
      <c r="F44">
        <f t="shared" si="1"/>
        <v>0.26156070006187165</v>
      </c>
      <c r="G44" s="6">
        <v>9.5</v>
      </c>
      <c r="H44">
        <f t="shared" si="2"/>
        <v>-1.2650845121659029</v>
      </c>
      <c r="I44" s="1">
        <v>5.32</v>
      </c>
      <c r="J44">
        <f t="shared" si="3"/>
        <v>-0.13762296473103922</v>
      </c>
      <c r="K44" s="1">
        <v>26</v>
      </c>
      <c r="L44">
        <f t="shared" si="9"/>
        <v>0.11673023309829945</v>
      </c>
      <c r="M44" s="1">
        <v>26.5</v>
      </c>
      <c r="N44">
        <f t="shared" si="4"/>
        <v>-0.60598617270856836</v>
      </c>
      <c r="O44" s="1">
        <v>95</v>
      </c>
      <c r="P44">
        <f t="shared" si="5"/>
        <v>-1.0835204839355534</v>
      </c>
      <c r="Q44" s="5">
        <v>8.09</v>
      </c>
      <c r="R44">
        <f t="shared" si="6"/>
        <v>-0.79606725367965803</v>
      </c>
      <c r="S44" s="1">
        <v>4.8899999999999997</v>
      </c>
      <c r="T44">
        <f t="shared" si="7"/>
        <v>-1.0431608456175967</v>
      </c>
      <c r="V44">
        <f t="shared" si="11"/>
        <v>-4.5531512996781469</v>
      </c>
      <c r="X44">
        <f t="shared" si="8"/>
        <v>-0.56914391245976836</v>
      </c>
      <c r="Z44">
        <v>3</v>
      </c>
      <c r="AA44">
        <v>2</v>
      </c>
      <c r="AB44">
        <v>66</v>
      </c>
      <c r="AC44">
        <f t="shared" si="10"/>
        <v>14</v>
      </c>
      <c r="AD44">
        <v>36.090909090909093</v>
      </c>
    </row>
    <row r="45" spans="1:30" ht="18" customHeight="1" thickTop="1" thickBot="1" x14ac:dyDescent="0.3">
      <c r="A45" s="2" t="s">
        <v>214</v>
      </c>
      <c r="B45" s="1" t="s">
        <v>224</v>
      </c>
      <c r="C45" s="2">
        <v>79</v>
      </c>
      <c r="D45" s="2">
        <v>324</v>
      </c>
      <c r="E45" s="7">
        <v>35.625</v>
      </c>
      <c r="F45">
        <f t="shared" si="1"/>
        <v>2.0747096305878716</v>
      </c>
      <c r="G45" s="7">
        <v>10.75</v>
      </c>
      <c r="H45">
        <f t="shared" si="2"/>
        <v>1.3768590473773512</v>
      </c>
      <c r="I45" s="2" t="s">
        <v>439</v>
      </c>
      <c r="K45" s="2">
        <v>28</v>
      </c>
      <c r="L45">
        <f t="shared" si="9"/>
        <v>0.52806534020659213</v>
      </c>
      <c r="M45" s="2" t="s">
        <v>439</v>
      </c>
      <c r="O45" s="2" t="s">
        <v>439</v>
      </c>
      <c r="Q45" s="2" t="s">
        <v>439</v>
      </c>
      <c r="S45" s="2" t="s">
        <v>439</v>
      </c>
      <c r="V45">
        <f t="shared" si="11"/>
        <v>3.9796340181718146</v>
      </c>
      <c r="X45">
        <f t="shared" si="8"/>
        <v>1.3265446727239383</v>
      </c>
      <c r="Z45">
        <v>7</v>
      </c>
      <c r="AA45">
        <v>23</v>
      </c>
      <c r="AB45">
        <v>240</v>
      </c>
      <c r="AC45">
        <f t="shared" si="10"/>
        <v>37</v>
      </c>
      <c r="AD45">
        <v>0</v>
      </c>
    </row>
    <row r="46" spans="1:30" ht="18" customHeight="1" thickTop="1" thickBot="1" x14ac:dyDescent="0.3">
      <c r="A46" s="1" t="s">
        <v>215</v>
      </c>
      <c r="B46" s="1" t="s">
        <v>224</v>
      </c>
      <c r="C46" s="1">
        <v>78</v>
      </c>
      <c r="D46" s="1">
        <v>311</v>
      </c>
      <c r="E46" s="6">
        <v>33</v>
      </c>
      <c r="F46">
        <f t="shared" si="1"/>
        <v>-0.64501376520112841</v>
      </c>
      <c r="G46" s="6">
        <v>10</v>
      </c>
      <c r="H46">
        <f t="shared" si="2"/>
        <v>-0.20830708834860129</v>
      </c>
      <c r="I46" s="1">
        <v>5.36</v>
      </c>
      <c r="J46">
        <f t="shared" si="3"/>
        <v>-0.36231351939397111</v>
      </c>
      <c r="K46" s="1">
        <v>23</v>
      </c>
      <c r="L46">
        <f t="shared" si="9"/>
        <v>-0.50027242756413959</v>
      </c>
      <c r="M46" s="1">
        <v>29</v>
      </c>
      <c r="N46">
        <f t="shared" si="4"/>
        <v>0.15651298500419991</v>
      </c>
      <c r="O46" s="1">
        <v>97</v>
      </c>
      <c r="P46">
        <f t="shared" si="5"/>
        <v>-0.80785449508975904</v>
      </c>
      <c r="Q46" s="1">
        <v>7.54</v>
      </c>
      <c r="R46">
        <f t="shared" si="6"/>
        <v>1.2140882218959324</v>
      </c>
      <c r="S46" s="1">
        <v>4.58</v>
      </c>
      <c r="T46">
        <f t="shared" si="7"/>
        <v>0.82930470981805926</v>
      </c>
      <c r="V46">
        <f t="shared" si="11"/>
        <v>-0.32385537887940785</v>
      </c>
      <c r="X46">
        <f t="shared" si="8"/>
        <v>-4.0481922359925981E-2</v>
      </c>
      <c r="Z46">
        <v>2</v>
      </c>
      <c r="AA46">
        <v>27</v>
      </c>
      <c r="AB46">
        <v>59</v>
      </c>
      <c r="AC46">
        <f t="shared" si="10"/>
        <v>12</v>
      </c>
      <c r="AD46">
        <v>71.333333333333329</v>
      </c>
    </row>
    <row r="47" spans="1:30" ht="18" customHeight="1" thickTop="1" thickBot="1" x14ac:dyDescent="0.3">
      <c r="A47" s="2" t="s">
        <v>216</v>
      </c>
      <c r="B47" s="1" t="s">
        <v>224</v>
      </c>
      <c r="C47" s="2">
        <v>77</v>
      </c>
      <c r="D47" s="2">
        <v>319</v>
      </c>
      <c r="E47" s="7">
        <v>33.375</v>
      </c>
      <c r="F47">
        <f t="shared" si="1"/>
        <v>-0.25648185151698555</v>
      </c>
      <c r="G47" s="7">
        <v>11</v>
      </c>
      <c r="H47">
        <f t="shared" si="2"/>
        <v>1.905247759286002</v>
      </c>
      <c r="I47" s="2">
        <v>5.05</v>
      </c>
      <c r="J47">
        <f t="shared" si="3"/>
        <v>1.3790382792437521</v>
      </c>
      <c r="K47" s="2">
        <v>23</v>
      </c>
      <c r="L47">
        <f t="shared" si="9"/>
        <v>-0.50027242756413959</v>
      </c>
      <c r="M47" s="2" t="s">
        <v>439</v>
      </c>
      <c r="O47" s="2" t="s">
        <v>439</v>
      </c>
      <c r="Q47" s="2" t="s">
        <v>439</v>
      </c>
      <c r="S47" s="2" t="s">
        <v>439</v>
      </c>
      <c r="V47">
        <f t="shared" si="11"/>
        <v>2.5275317594486291</v>
      </c>
      <c r="X47">
        <f t="shared" si="8"/>
        <v>0.63188293986215727</v>
      </c>
      <c r="Z47">
        <v>1</v>
      </c>
      <c r="AA47">
        <v>5</v>
      </c>
      <c r="AB47">
        <v>5</v>
      </c>
      <c r="AC47">
        <f t="shared" si="10"/>
        <v>1</v>
      </c>
      <c r="AD47">
        <v>71.125</v>
      </c>
    </row>
    <row r="48" spans="1:30" ht="18" customHeight="1" thickTop="1" thickBot="1" x14ac:dyDescent="0.3">
      <c r="A48" s="1" t="s">
        <v>217</v>
      </c>
      <c r="B48" s="1" t="s">
        <v>224</v>
      </c>
      <c r="C48" s="1">
        <v>76</v>
      </c>
      <c r="D48" s="1">
        <v>338</v>
      </c>
      <c r="E48" s="6">
        <v>33.75</v>
      </c>
      <c r="F48">
        <f t="shared" si="1"/>
        <v>0.13205006216715737</v>
      </c>
      <c r="G48" s="6">
        <v>10.375</v>
      </c>
      <c r="H48">
        <f t="shared" si="2"/>
        <v>0.58427597951437493</v>
      </c>
      <c r="I48" s="1">
        <v>5.74</v>
      </c>
      <c r="J48">
        <f t="shared" si="3"/>
        <v>-2.4968737886918215</v>
      </c>
      <c r="K48" s="1">
        <v>26</v>
      </c>
      <c r="L48">
        <f t="shared" si="9"/>
        <v>0.11673023309829945</v>
      </c>
      <c r="M48" s="2" t="s">
        <v>439</v>
      </c>
      <c r="O48" s="2" t="s">
        <v>439</v>
      </c>
      <c r="Q48" s="2" t="s">
        <v>439</v>
      </c>
      <c r="S48" s="2" t="s">
        <v>439</v>
      </c>
      <c r="V48">
        <f t="shared" si="11"/>
        <v>-1.6638175139119897</v>
      </c>
      <c r="X48">
        <f t="shared" si="8"/>
        <v>-0.41595437847799743</v>
      </c>
      <c r="Z48">
        <v>8</v>
      </c>
      <c r="AD48">
        <v>0</v>
      </c>
    </row>
    <row r="49" spans="1:30" ht="18" customHeight="1" thickTop="1" thickBot="1" x14ac:dyDescent="0.3">
      <c r="A49" s="2" t="s">
        <v>218</v>
      </c>
      <c r="B49" s="1" t="s">
        <v>224</v>
      </c>
      <c r="C49" s="2">
        <v>76</v>
      </c>
      <c r="D49" s="2">
        <v>315</v>
      </c>
      <c r="E49" s="7">
        <v>32.875</v>
      </c>
      <c r="F49">
        <f t="shared" si="1"/>
        <v>-0.7745244030958427</v>
      </c>
      <c r="G49" s="7">
        <v>10</v>
      </c>
      <c r="H49">
        <f t="shared" si="2"/>
        <v>-0.20830708834860129</v>
      </c>
      <c r="I49" s="2">
        <v>5.39</v>
      </c>
      <c r="J49">
        <f t="shared" si="3"/>
        <v>-0.53083143539116628</v>
      </c>
      <c r="K49" s="2">
        <v>17</v>
      </c>
      <c r="L49">
        <f t="shared" si="9"/>
        <v>-1.7342777488890178</v>
      </c>
      <c r="M49" s="2">
        <v>29</v>
      </c>
      <c r="N49">
        <f t="shared" si="4"/>
        <v>0.15651298500419991</v>
      </c>
      <c r="O49" s="2">
        <v>94</v>
      </c>
      <c r="P49">
        <f t="shared" si="5"/>
        <v>-1.2213534783584508</v>
      </c>
      <c r="Q49" s="2">
        <v>8.0399999999999991</v>
      </c>
      <c r="R49">
        <f t="shared" si="6"/>
        <v>-0.61332584680914715</v>
      </c>
      <c r="S49" s="2">
        <v>4.7</v>
      </c>
      <c r="T49">
        <f t="shared" si="7"/>
        <v>0.1044793335203844</v>
      </c>
      <c r="V49">
        <f t="shared" si="11"/>
        <v>-4.8216276823676418</v>
      </c>
      <c r="X49">
        <f t="shared" si="8"/>
        <v>-0.60270346029595523</v>
      </c>
      <c r="Z49">
        <v>7</v>
      </c>
      <c r="AA49">
        <v>11</v>
      </c>
      <c r="AB49">
        <v>228</v>
      </c>
      <c r="AC49">
        <f t="shared" si="10"/>
        <v>36</v>
      </c>
      <c r="AD49">
        <v>0</v>
      </c>
    </row>
    <row r="50" spans="1:30" ht="18" customHeight="1" thickTop="1" thickBot="1" x14ac:dyDescent="0.3">
      <c r="A50" s="1" t="s">
        <v>219</v>
      </c>
      <c r="B50" s="1" t="s">
        <v>224</v>
      </c>
      <c r="C50" s="1">
        <v>78</v>
      </c>
      <c r="D50" s="1">
        <v>338</v>
      </c>
      <c r="E50" s="6">
        <v>34.375</v>
      </c>
      <c r="F50">
        <f t="shared" si="1"/>
        <v>0.77960325164072886</v>
      </c>
      <c r="G50" s="6">
        <v>10.625</v>
      </c>
      <c r="H50">
        <f t="shared" si="2"/>
        <v>1.1126646914230258</v>
      </c>
      <c r="I50" s="1">
        <v>5.27</v>
      </c>
      <c r="J50">
        <f t="shared" si="3"/>
        <v>0.14324022859762936</v>
      </c>
      <c r="K50" s="1">
        <v>26</v>
      </c>
      <c r="L50">
        <f t="shared" si="9"/>
        <v>0.11673023309829945</v>
      </c>
      <c r="M50" s="1">
        <v>32</v>
      </c>
      <c r="N50">
        <f t="shared" si="4"/>
        <v>1.0715119742595218</v>
      </c>
      <c r="O50" s="1">
        <v>109</v>
      </c>
      <c r="P50">
        <f t="shared" si="5"/>
        <v>0.84614143798500741</v>
      </c>
      <c r="Q50" s="1">
        <v>7.95</v>
      </c>
      <c r="R50">
        <f t="shared" si="6"/>
        <v>-0.28439131444223603</v>
      </c>
      <c r="S50" s="1">
        <v>4.79</v>
      </c>
      <c r="T50">
        <f t="shared" si="7"/>
        <v>-0.4391396987028704</v>
      </c>
      <c r="V50">
        <f t="shared" si="11"/>
        <v>3.3463608038591062</v>
      </c>
      <c r="X50">
        <f t="shared" si="8"/>
        <v>0.41829510048238827</v>
      </c>
      <c r="Z50">
        <v>2</v>
      </c>
      <c r="AA50">
        <v>2</v>
      </c>
      <c r="AB50">
        <v>34</v>
      </c>
      <c r="AC50">
        <f t="shared" si="10"/>
        <v>8</v>
      </c>
      <c r="AD50">
        <v>73.0625</v>
      </c>
    </row>
    <row r="51" spans="1:30" ht="18" customHeight="1" thickTop="1" thickBot="1" x14ac:dyDescent="0.3">
      <c r="A51" s="2" t="s">
        <v>220</v>
      </c>
      <c r="B51" s="1" t="s">
        <v>224</v>
      </c>
      <c r="C51" s="2">
        <v>77</v>
      </c>
      <c r="D51" s="2">
        <v>324</v>
      </c>
      <c r="E51" s="7">
        <v>34.875</v>
      </c>
      <c r="F51">
        <f t="shared" si="1"/>
        <v>1.2976458032195861</v>
      </c>
      <c r="G51" s="7">
        <v>10.25</v>
      </c>
      <c r="H51">
        <f t="shared" si="2"/>
        <v>0.32008162356004954</v>
      </c>
      <c r="I51" s="2" t="s">
        <v>439</v>
      </c>
      <c r="K51" s="2">
        <v>29</v>
      </c>
      <c r="L51">
        <f t="shared" si="9"/>
        <v>0.73373289376073847</v>
      </c>
      <c r="M51" s="2">
        <v>29</v>
      </c>
      <c r="N51">
        <f t="shared" si="4"/>
        <v>0.15651298500419991</v>
      </c>
      <c r="O51" s="2">
        <v>97</v>
      </c>
      <c r="P51">
        <f t="shared" si="5"/>
        <v>-0.80785449508975904</v>
      </c>
      <c r="Q51" s="2" t="s">
        <v>439</v>
      </c>
      <c r="S51" s="2">
        <v>4.92</v>
      </c>
      <c r="T51">
        <f t="shared" si="7"/>
        <v>-1.2243671896920167</v>
      </c>
      <c r="V51">
        <f t="shared" si="11"/>
        <v>0.47575162076279809</v>
      </c>
      <c r="X51">
        <f t="shared" si="8"/>
        <v>7.9291936793799686E-2</v>
      </c>
      <c r="Z51">
        <v>6</v>
      </c>
      <c r="AA51">
        <v>9</v>
      </c>
      <c r="AB51">
        <v>185</v>
      </c>
      <c r="AC51">
        <f t="shared" si="10"/>
        <v>33</v>
      </c>
      <c r="AD51">
        <v>0</v>
      </c>
    </row>
    <row r="52" spans="1:30" ht="18" customHeight="1" thickTop="1" thickBot="1" x14ac:dyDescent="0.3">
      <c r="A52" s="1" t="s">
        <v>221</v>
      </c>
      <c r="B52" s="1" t="s">
        <v>224</v>
      </c>
      <c r="C52" s="1">
        <v>75</v>
      </c>
      <c r="D52" s="1">
        <v>323</v>
      </c>
      <c r="E52" s="6">
        <v>33.625</v>
      </c>
      <c r="F52">
        <f t="shared" si="1"/>
        <v>2.5394242724430687E-3</v>
      </c>
      <c r="G52" s="6">
        <v>10.125</v>
      </c>
      <c r="H52">
        <f t="shared" si="2"/>
        <v>5.5887267605724128E-2</v>
      </c>
      <c r="I52" s="1">
        <v>5.33</v>
      </c>
      <c r="J52">
        <f t="shared" si="3"/>
        <v>-0.19379560339677093</v>
      </c>
      <c r="K52" s="1">
        <v>25</v>
      </c>
      <c r="L52">
        <f t="shared" si="9"/>
        <v>-8.8937320455846888E-2</v>
      </c>
      <c r="M52" s="1">
        <v>31.5</v>
      </c>
      <c r="N52">
        <f t="shared" si="4"/>
        <v>0.91901214271696807</v>
      </c>
      <c r="O52" s="1">
        <v>103</v>
      </c>
      <c r="P52">
        <f t="shared" si="5"/>
        <v>1.9143471447624176E-2</v>
      </c>
      <c r="Q52" s="1">
        <v>8.17</v>
      </c>
      <c r="R52">
        <f t="shared" si="6"/>
        <v>-1.0884535046724715</v>
      </c>
      <c r="S52" s="1">
        <v>4.87</v>
      </c>
      <c r="T52">
        <f t="shared" si="7"/>
        <v>-0.92235661623465359</v>
      </c>
      <c r="V52">
        <f t="shared" si="11"/>
        <v>-1.2969607387169835</v>
      </c>
      <c r="X52">
        <f t="shared" si="8"/>
        <v>-0.16212009233962293</v>
      </c>
      <c r="Z52">
        <v>1</v>
      </c>
      <c r="AA52">
        <v>28</v>
      </c>
      <c r="AB52">
        <v>28</v>
      </c>
      <c r="AC52">
        <f t="shared" si="10"/>
        <v>7</v>
      </c>
      <c r="AD52">
        <v>65.5625</v>
      </c>
    </row>
    <row r="53" spans="1:30" ht="18" customHeight="1" thickTop="1" thickBot="1" x14ac:dyDescent="0.3">
      <c r="A53" s="2" t="s">
        <v>222</v>
      </c>
      <c r="B53" s="1" t="s">
        <v>224</v>
      </c>
      <c r="C53" s="2">
        <v>77</v>
      </c>
      <c r="D53" s="2">
        <v>327</v>
      </c>
      <c r="E53" s="7">
        <v>35</v>
      </c>
      <c r="F53">
        <f t="shared" si="1"/>
        <v>1.4271564411143003</v>
      </c>
      <c r="G53" s="7">
        <v>9.75</v>
      </c>
      <c r="H53">
        <f t="shared" si="2"/>
        <v>-0.73669580025725212</v>
      </c>
      <c r="I53" s="2">
        <v>5.34</v>
      </c>
      <c r="J53">
        <f t="shared" si="3"/>
        <v>-0.24996824206250268</v>
      </c>
      <c r="K53" s="2">
        <v>27</v>
      </c>
      <c r="L53">
        <f t="shared" si="9"/>
        <v>0.32239778665244578</v>
      </c>
      <c r="M53" s="2">
        <v>26</v>
      </c>
      <c r="N53">
        <f t="shared" si="4"/>
        <v>-0.758486004251122</v>
      </c>
      <c r="O53" s="2">
        <v>97</v>
      </c>
      <c r="P53">
        <f t="shared" si="5"/>
        <v>-0.80785449508975904</v>
      </c>
      <c r="Q53" s="2" t="s">
        <v>439</v>
      </c>
      <c r="S53" s="2">
        <v>5.15</v>
      </c>
      <c r="T53">
        <f t="shared" si="7"/>
        <v>-2.6136158275958947</v>
      </c>
      <c r="V53">
        <f t="shared" si="11"/>
        <v>-3.4170661414897845</v>
      </c>
      <c r="X53">
        <f t="shared" si="8"/>
        <v>-0.48815230592711206</v>
      </c>
      <c r="Z53">
        <v>4</v>
      </c>
      <c r="AA53">
        <v>3</v>
      </c>
      <c r="AB53">
        <v>102</v>
      </c>
      <c r="AC53">
        <f t="shared" si="10"/>
        <v>20</v>
      </c>
      <c r="AD53">
        <v>5.8</v>
      </c>
    </row>
    <row r="54" spans="1:30" ht="15.75" thickTop="1" x14ac:dyDescent="0.25"/>
    <row r="55" spans="1:30" x14ac:dyDescent="0.25">
      <c r="C55">
        <f>AVERAGE(C2:C53)</f>
        <v>76.769230769230774</v>
      </c>
      <c r="D55">
        <f t="shared" ref="D55:S55" si="12">AVERAGE(D2:D53)</f>
        <v>314.98076923076923</v>
      </c>
      <c r="E55">
        <f t="shared" si="12"/>
        <v>33.622549019607845</v>
      </c>
      <c r="G55">
        <f t="shared" si="12"/>
        <v>10.098557692307692</v>
      </c>
      <c r="I55">
        <f t="shared" si="12"/>
        <v>5.2955000000000014</v>
      </c>
      <c r="K55">
        <f t="shared" si="12"/>
        <v>25.432432432432432</v>
      </c>
      <c r="M55">
        <f t="shared" si="12"/>
        <v>28.486842105263158</v>
      </c>
      <c r="O55">
        <f t="shared" si="12"/>
        <v>102.86111111111111</v>
      </c>
      <c r="Q55">
        <f t="shared" si="12"/>
        <v>7.8721874999999981</v>
      </c>
      <c r="S55">
        <f t="shared" si="12"/>
        <v>4.7172972972972973</v>
      </c>
    </row>
    <row r="56" spans="1:30" x14ac:dyDescent="0.25">
      <c r="C56">
        <f>STDEV(C2:C53)</f>
        <v>1.337474714664926</v>
      </c>
      <c r="D56">
        <f t="shared" ref="D56:S56" si="13">STDEV(D2:D53)</f>
        <v>13.521936258576117</v>
      </c>
      <c r="E56">
        <f t="shared" si="13"/>
        <v>0.96517168034967737</v>
      </c>
      <c r="G56">
        <f t="shared" si="13"/>
        <v>0.47313652688935687</v>
      </c>
      <c r="I56">
        <f t="shared" si="13"/>
        <v>0.17802261452425441</v>
      </c>
      <c r="K56">
        <f t="shared" si="13"/>
        <v>4.862215661726772</v>
      </c>
      <c r="M56">
        <f t="shared" si="13"/>
        <v>3.2786921463613532</v>
      </c>
      <c r="O56">
        <f t="shared" si="13"/>
        <v>7.2551568961188959</v>
      </c>
      <c r="Q56">
        <f t="shared" si="13"/>
        <v>0.27361067672763578</v>
      </c>
      <c r="S56">
        <f t="shared" si="13"/>
        <v>0.16555711751283653</v>
      </c>
    </row>
  </sheetData>
  <conditionalFormatting sqref="V2:V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8"/>
  <sheetViews>
    <sheetView topLeftCell="E31" workbookViewId="0">
      <selection activeCell="AF2" sqref="AF2"/>
    </sheetView>
  </sheetViews>
  <sheetFormatPr defaultRowHeight="15" x14ac:dyDescent="0.25"/>
  <cols>
    <col min="1" max="1" width="19.28515625" bestFit="1" customWidth="1"/>
  </cols>
  <sheetData>
    <row r="1" spans="1:32" s="13" customFormat="1" ht="16.5" customHeight="1" thickTop="1" thickBot="1" x14ac:dyDescent="0.3">
      <c r="A1" s="11" t="s">
        <v>11</v>
      </c>
      <c r="B1" s="11" t="s">
        <v>0</v>
      </c>
      <c r="C1" s="11" t="s">
        <v>12</v>
      </c>
      <c r="D1" s="11" t="s">
        <v>13</v>
      </c>
      <c r="E1" s="12" t="s">
        <v>1</v>
      </c>
      <c r="F1" s="12" t="s">
        <v>437</v>
      </c>
      <c r="G1" s="12" t="s">
        <v>2</v>
      </c>
      <c r="H1" s="12" t="s">
        <v>437</v>
      </c>
      <c r="I1" s="11">
        <v>40</v>
      </c>
      <c r="J1" s="12" t="s">
        <v>437</v>
      </c>
      <c r="K1" s="11" t="s">
        <v>3</v>
      </c>
      <c r="L1" s="12" t="s">
        <v>437</v>
      </c>
      <c r="M1" s="11" t="s">
        <v>4</v>
      </c>
      <c r="N1" s="12" t="s">
        <v>437</v>
      </c>
      <c r="O1" s="11" t="s">
        <v>5</v>
      </c>
      <c r="P1" s="12" t="s">
        <v>437</v>
      </c>
      <c r="Q1" s="11" t="s">
        <v>6</v>
      </c>
      <c r="R1" s="12" t="s">
        <v>437</v>
      </c>
      <c r="S1" s="11" t="s">
        <v>15</v>
      </c>
      <c r="T1" s="12" t="s">
        <v>437</v>
      </c>
      <c r="V1" s="12" t="s">
        <v>438</v>
      </c>
      <c r="X1" s="12" t="s">
        <v>444</v>
      </c>
      <c r="Z1" s="13" t="s">
        <v>440</v>
      </c>
      <c r="AA1" s="13" t="s">
        <v>441</v>
      </c>
      <c r="AB1" s="13" t="s">
        <v>442</v>
      </c>
      <c r="AC1" s="13" t="s">
        <v>0</v>
      </c>
      <c r="AD1" s="13" t="s">
        <v>446</v>
      </c>
    </row>
    <row r="2" spans="1:32" ht="18" customHeight="1" thickTop="1" thickBot="1" x14ac:dyDescent="0.3">
      <c r="A2" s="1" t="s">
        <v>225</v>
      </c>
      <c r="B2" s="1" t="s">
        <v>279</v>
      </c>
      <c r="C2" s="1">
        <v>72</v>
      </c>
      <c r="D2" s="1">
        <v>198</v>
      </c>
      <c r="E2" s="6">
        <v>32.25</v>
      </c>
      <c r="F2">
        <f>STANDARDIZE(E2,$E$47,$E$48)</f>
        <v>0.53064585935259145</v>
      </c>
      <c r="G2" s="6">
        <v>9.25</v>
      </c>
      <c r="H2">
        <f>STANDARDIZE(G2,$G$47,$G$48)</f>
        <v>-0.10703444485006315</v>
      </c>
      <c r="I2" s="1">
        <v>4.42</v>
      </c>
      <c r="J2">
        <f>(STANDARDIZE(I2,$I$47,$I$48))*-1</f>
        <v>0.79068363616991333</v>
      </c>
      <c r="K2" s="1">
        <v>12</v>
      </c>
      <c r="L2">
        <f>STANDARDIZE(K2,$K$47,$K$48)</f>
        <v>-0.54705391677540438</v>
      </c>
      <c r="M2" s="2" t="s">
        <v>439</v>
      </c>
      <c r="O2" s="2" t="s">
        <v>439</v>
      </c>
      <c r="Q2" s="2" t="s">
        <v>439</v>
      </c>
      <c r="S2" s="2" t="s">
        <v>439</v>
      </c>
      <c r="V2">
        <f t="shared" ref="V2:V45" si="0">F2+H2+J2+L2+N2+P2+R2+T2</f>
        <v>0.66724113389703732</v>
      </c>
      <c r="X2">
        <f>AVERAGE(F2,H2,J2,L2,N2,P2,R2,T2)</f>
        <v>0.16681028347425933</v>
      </c>
      <c r="Z2">
        <v>1</v>
      </c>
      <c r="AA2">
        <v>20</v>
      </c>
      <c r="AB2">
        <v>20</v>
      </c>
      <c r="AC2">
        <f>RANK(AB2,$AB$2:$AB$45,1)</f>
        <v>4</v>
      </c>
      <c r="AD2">
        <v>51.615384615384613</v>
      </c>
      <c r="AF2" s="15">
        <f>CORREL(X2:X45,AD2:AD45)</f>
        <v>0.10302961286585746</v>
      </c>
    </row>
    <row r="3" spans="1:32" ht="18" customHeight="1" thickTop="1" thickBot="1" x14ac:dyDescent="0.3">
      <c r="A3" s="2" t="s">
        <v>226</v>
      </c>
      <c r="B3" s="1" t="s">
        <v>279</v>
      </c>
      <c r="C3" s="2">
        <v>68</v>
      </c>
      <c r="D3" s="2">
        <v>180</v>
      </c>
      <c r="E3" s="7">
        <v>31.25</v>
      </c>
      <c r="F3">
        <f t="shared" ref="F3:F45" si="1">STANDARDIZE(E3,$E$47,$E$48)</f>
        <v>-0.43217549369953384</v>
      </c>
      <c r="G3" s="7">
        <v>9.375</v>
      </c>
      <c r="H3">
        <f t="shared" ref="H3:H45" si="2">STANDARDIZE(G3,$G$47,$G$48)</f>
        <v>0.11722820150244709</v>
      </c>
      <c r="I3" s="2">
        <v>4.43</v>
      </c>
      <c r="J3">
        <f t="shared" ref="J3:J44" si="3">(STANDARDIZE(I3,$I$47,$I$48))*-1</f>
        <v>0.6949176057021309</v>
      </c>
      <c r="K3" s="2">
        <v>13</v>
      </c>
      <c r="L3">
        <f t="shared" ref="L3:L45" si="4">STANDARDIZE(K3,$K$47,$K$48)</f>
        <v>-0.30570660055096133</v>
      </c>
      <c r="M3" s="2">
        <v>34</v>
      </c>
      <c r="N3">
        <f>STANDARDIZE(M3,$M$47,$M$48)</f>
        <v>-0.645454634435907</v>
      </c>
      <c r="O3" s="2">
        <v>121</v>
      </c>
      <c r="P3">
        <f>STANDARDIZE(O3,$O$47,$O$48)</f>
        <v>4.8652463987943213E-2</v>
      </c>
      <c r="Q3" s="2">
        <v>6.64</v>
      </c>
      <c r="R3">
        <f>(STANDARDIZE(Q3,$Q$47,$Q$48))*-1</f>
        <v>1.741110052850936</v>
      </c>
      <c r="S3" s="2">
        <v>4.07</v>
      </c>
      <c r="T3">
        <f>(STANDARDIZE(S3,$S$47,$S$48))*-1</f>
        <v>1.0705013501964031</v>
      </c>
      <c r="V3">
        <f t="shared" si="0"/>
        <v>2.2890729455534582</v>
      </c>
      <c r="X3">
        <f t="shared" ref="X3:X45" si="5">AVERAGE(F3,H3,J3,L3,N3,P3,R3,T3)</f>
        <v>0.28613411819418227</v>
      </c>
      <c r="Z3">
        <v>7</v>
      </c>
      <c r="AA3">
        <v>21</v>
      </c>
      <c r="AB3">
        <v>238</v>
      </c>
      <c r="AC3">
        <f t="shared" ref="AC3:AC44" si="6">RANK(AB3,$AB$2:$AB$45,1)</f>
        <v>30</v>
      </c>
      <c r="AD3">
        <v>5</v>
      </c>
    </row>
    <row r="4" spans="1:32" ht="18" customHeight="1" thickTop="1" thickBot="1" x14ac:dyDescent="0.3">
      <c r="A4" s="1" t="s">
        <v>227</v>
      </c>
      <c r="B4" s="1" t="s">
        <v>279</v>
      </c>
      <c r="C4" s="1">
        <v>73</v>
      </c>
      <c r="D4" s="1">
        <v>187</v>
      </c>
      <c r="E4" s="6">
        <v>31.625</v>
      </c>
      <c r="F4">
        <f t="shared" si="1"/>
        <v>-7.1117486304986849E-2</v>
      </c>
      <c r="G4" s="6">
        <v>9.375</v>
      </c>
      <c r="H4">
        <f t="shared" si="2"/>
        <v>0.11722820150244709</v>
      </c>
      <c r="I4" s="2" t="s">
        <v>439</v>
      </c>
      <c r="K4" s="1">
        <v>13</v>
      </c>
      <c r="L4">
        <f t="shared" si="4"/>
        <v>-0.30570660055096133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-0.25959588535350109</v>
      </c>
      <c r="X4">
        <f t="shared" si="5"/>
        <v>-8.6531961784500358E-2</v>
      </c>
      <c r="Z4">
        <v>8</v>
      </c>
      <c r="AD4">
        <v>0</v>
      </c>
    </row>
    <row r="5" spans="1:32" ht="18" customHeight="1" thickTop="1" thickBot="1" x14ac:dyDescent="0.3">
      <c r="A5" s="2" t="s">
        <v>228</v>
      </c>
      <c r="B5" s="1" t="s">
        <v>279</v>
      </c>
      <c r="C5" s="2">
        <v>73</v>
      </c>
      <c r="D5" s="2">
        <v>197</v>
      </c>
      <c r="E5" s="7">
        <v>31.625</v>
      </c>
      <c r="F5">
        <f t="shared" si="1"/>
        <v>-7.1117486304986849E-2</v>
      </c>
      <c r="G5" s="7">
        <v>9.25</v>
      </c>
      <c r="H5">
        <f t="shared" si="2"/>
        <v>-0.10703444485006315</v>
      </c>
      <c r="I5" s="2">
        <v>4.42</v>
      </c>
      <c r="J5">
        <f t="shared" si="3"/>
        <v>0.79068363616991333</v>
      </c>
      <c r="K5" s="2">
        <v>7</v>
      </c>
      <c r="L5">
        <f t="shared" si="4"/>
        <v>-1.7537904978976193</v>
      </c>
      <c r="M5" s="2">
        <v>41.5</v>
      </c>
      <c r="N5">
        <f t="shared" ref="N5:N44" si="7">STANDARDIZE(M5,$M$47,$M$48)</f>
        <v>1.5978937901279189</v>
      </c>
      <c r="O5" s="2">
        <v>129</v>
      </c>
      <c r="P5">
        <f t="shared" ref="P5:P44" si="8">STANDARDIZE(O5,$O$47,$O$48)</f>
        <v>1.3932296505638562</v>
      </c>
      <c r="Q5" s="2">
        <v>6.66</v>
      </c>
      <c r="R5">
        <f t="shared" ref="R5:R44" si="9">(STANDARDIZE(Q5,$Q$47,$Q$48))*-1</f>
        <v>1.6373977211829174</v>
      </c>
      <c r="S5" s="2">
        <v>4.1500000000000004</v>
      </c>
      <c r="T5">
        <f t="shared" ref="T5:T44" si="10">(STANDARDIZE(S5,$S$47,$S$48))*-1</f>
        <v>0.44161070818037124</v>
      </c>
      <c r="V5">
        <f t="shared" si="0"/>
        <v>3.9288730771723075</v>
      </c>
      <c r="X5">
        <f t="shared" si="5"/>
        <v>0.49110913464653844</v>
      </c>
      <c r="Z5">
        <v>5</v>
      </c>
      <c r="AA5">
        <v>26</v>
      </c>
      <c r="AB5">
        <v>162</v>
      </c>
      <c r="AC5">
        <f t="shared" si="6"/>
        <v>23</v>
      </c>
      <c r="AD5">
        <v>0</v>
      </c>
    </row>
    <row r="6" spans="1:32" ht="18" customHeight="1" thickTop="1" thickBot="1" x14ac:dyDescent="0.3">
      <c r="A6" s="1" t="s">
        <v>230</v>
      </c>
      <c r="B6" s="1" t="s">
        <v>279</v>
      </c>
      <c r="C6" s="1">
        <v>72</v>
      </c>
      <c r="D6" s="1">
        <v>205</v>
      </c>
      <c r="E6" s="6">
        <v>32</v>
      </c>
      <c r="F6">
        <f t="shared" si="1"/>
        <v>0.28994052108956014</v>
      </c>
      <c r="G6" s="6">
        <v>10.25</v>
      </c>
      <c r="H6">
        <f t="shared" si="2"/>
        <v>1.6870667259700187</v>
      </c>
      <c r="I6" s="1">
        <v>4.54</v>
      </c>
      <c r="J6">
        <f t="shared" si="3"/>
        <v>-0.35850872944350121</v>
      </c>
      <c r="K6" s="1">
        <v>17</v>
      </c>
      <c r="L6">
        <f t="shared" si="4"/>
        <v>0.65968266434681067</v>
      </c>
      <c r="M6" s="1">
        <v>37</v>
      </c>
      <c r="N6">
        <f t="shared" si="7"/>
        <v>0.25188473538962336</v>
      </c>
      <c r="O6" s="1">
        <v>120</v>
      </c>
      <c r="P6">
        <f t="shared" si="8"/>
        <v>-0.11941968433404591</v>
      </c>
      <c r="Q6" s="1">
        <v>7.04</v>
      </c>
      <c r="R6">
        <f t="shared" si="9"/>
        <v>-0.33313658050939121</v>
      </c>
      <c r="S6" s="1">
        <v>4.1100000000000003</v>
      </c>
      <c r="T6">
        <f t="shared" si="10"/>
        <v>0.7560560291883871</v>
      </c>
      <c r="V6">
        <f t="shared" si="0"/>
        <v>2.8335656816974613</v>
      </c>
      <c r="X6">
        <f t="shared" si="5"/>
        <v>0.35419571021218266</v>
      </c>
      <c r="Z6">
        <v>7</v>
      </c>
      <c r="AA6">
        <v>16</v>
      </c>
      <c r="AB6">
        <v>233</v>
      </c>
      <c r="AC6">
        <f t="shared" si="6"/>
        <v>28</v>
      </c>
      <c r="AD6">
        <v>0</v>
      </c>
    </row>
    <row r="7" spans="1:32" ht="18" customHeight="1" thickTop="1" thickBot="1" x14ac:dyDescent="0.3">
      <c r="A7" s="2" t="s">
        <v>231</v>
      </c>
      <c r="B7" s="1" t="s">
        <v>279</v>
      </c>
      <c r="C7" s="2">
        <v>70</v>
      </c>
      <c r="D7" s="2">
        <v>195</v>
      </c>
      <c r="E7" s="7">
        <v>30.875</v>
      </c>
      <c r="F7">
        <f t="shared" si="1"/>
        <v>-0.79323350109408086</v>
      </c>
      <c r="G7" s="7">
        <v>9</v>
      </c>
      <c r="H7">
        <f t="shared" si="2"/>
        <v>-0.55555973755508359</v>
      </c>
      <c r="I7" s="2">
        <v>4.51</v>
      </c>
      <c r="J7">
        <f t="shared" si="3"/>
        <v>-7.1210638040145463E-2</v>
      </c>
      <c r="K7" s="2">
        <v>10</v>
      </c>
      <c r="L7">
        <f t="shared" si="4"/>
        <v>-1.0297485492242904</v>
      </c>
      <c r="M7" s="2">
        <v>33</v>
      </c>
      <c r="N7">
        <f t="shared" si="7"/>
        <v>-0.94456775771108381</v>
      </c>
      <c r="O7" s="2">
        <v>113</v>
      </c>
      <c r="P7">
        <f t="shared" si="8"/>
        <v>-1.2959247225879698</v>
      </c>
      <c r="Q7" s="2">
        <v>6.97</v>
      </c>
      <c r="R7">
        <f t="shared" si="9"/>
        <v>2.9856580328667223E-2</v>
      </c>
      <c r="S7" s="2">
        <v>4.26</v>
      </c>
      <c r="T7">
        <f t="shared" si="10"/>
        <v>-0.4231139245916673</v>
      </c>
      <c r="V7">
        <f t="shared" si="0"/>
        <v>-5.0835022504756537</v>
      </c>
      <c r="X7">
        <f t="shared" si="5"/>
        <v>-0.63543778130945672</v>
      </c>
      <c r="Z7">
        <v>6</v>
      </c>
      <c r="AA7">
        <v>8</v>
      </c>
      <c r="AB7">
        <v>184</v>
      </c>
      <c r="AC7">
        <f t="shared" si="6"/>
        <v>25</v>
      </c>
      <c r="AD7">
        <v>9.1428571428571423</v>
      </c>
    </row>
    <row r="8" spans="1:32" ht="18" customHeight="1" thickTop="1" thickBot="1" x14ac:dyDescent="0.3">
      <c r="A8" s="1" t="s">
        <v>232</v>
      </c>
      <c r="B8" s="1" t="s">
        <v>279</v>
      </c>
      <c r="C8" s="1">
        <v>73</v>
      </c>
      <c r="D8" s="1">
        <v>212</v>
      </c>
      <c r="E8" s="6">
        <v>33.375</v>
      </c>
      <c r="F8">
        <f t="shared" si="1"/>
        <v>1.6138198815362326</v>
      </c>
      <c r="G8" s="6">
        <v>9.375</v>
      </c>
      <c r="H8">
        <f t="shared" si="2"/>
        <v>0.11722820150244709</v>
      </c>
      <c r="I8" s="1">
        <v>4.43</v>
      </c>
      <c r="J8">
        <f t="shared" si="3"/>
        <v>0.6949176057021309</v>
      </c>
      <c r="K8" s="1">
        <v>23</v>
      </c>
      <c r="L8">
        <f t="shared" si="4"/>
        <v>2.1077665616934684</v>
      </c>
      <c r="M8" s="1">
        <v>41</v>
      </c>
      <c r="N8">
        <f t="shared" si="7"/>
        <v>1.4483372284903304</v>
      </c>
      <c r="O8" s="1">
        <v>131</v>
      </c>
      <c r="P8">
        <f t="shared" si="8"/>
        <v>1.7293739472078344</v>
      </c>
      <c r="Q8" s="1">
        <v>6.98</v>
      </c>
      <c r="R8">
        <f t="shared" si="9"/>
        <v>-2.1999585505344411E-2</v>
      </c>
      <c r="S8" s="1">
        <v>4.0599999999999996</v>
      </c>
      <c r="T8">
        <f t="shared" si="10"/>
        <v>1.1491126804484122</v>
      </c>
      <c r="V8">
        <f t="shared" si="0"/>
        <v>8.8385565210755122</v>
      </c>
      <c r="X8">
        <f t="shared" si="5"/>
        <v>1.104819565134439</v>
      </c>
      <c r="Z8">
        <v>3</v>
      </c>
      <c r="AA8">
        <v>23</v>
      </c>
      <c r="AB8">
        <v>87</v>
      </c>
      <c r="AC8">
        <f t="shared" si="6"/>
        <v>13</v>
      </c>
      <c r="AD8">
        <v>5.666666666666667</v>
      </c>
    </row>
    <row r="9" spans="1:32" ht="18" customHeight="1" thickTop="1" thickBot="1" x14ac:dyDescent="0.3">
      <c r="A9" s="2" t="s">
        <v>234</v>
      </c>
      <c r="B9" s="1" t="s">
        <v>279</v>
      </c>
      <c r="C9" s="2">
        <v>74</v>
      </c>
      <c r="D9" s="2">
        <v>213</v>
      </c>
      <c r="E9" s="7">
        <v>33.75</v>
      </c>
      <c r="F9">
        <f t="shared" si="1"/>
        <v>1.9748778889307794</v>
      </c>
      <c r="G9" s="7">
        <v>9.875</v>
      </c>
      <c r="H9">
        <f t="shared" si="2"/>
        <v>1.0142787869124881</v>
      </c>
      <c r="I9" s="2">
        <v>4.3499999999999996</v>
      </c>
      <c r="J9">
        <f t="shared" si="3"/>
        <v>1.4610458494444072</v>
      </c>
      <c r="K9" s="2">
        <v>18</v>
      </c>
      <c r="L9">
        <f t="shared" si="4"/>
        <v>0.90102998057125361</v>
      </c>
      <c r="M9" s="2">
        <v>45</v>
      </c>
      <c r="N9">
        <f t="shared" si="7"/>
        <v>2.6447897215910374</v>
      </c>
      <c r="O9" s="2">
        <v>139</v>
      </c>
      <c r="P9">
        <f t="shared" si="8"/>
        <v>3.0739511337837477</v>
      </c>
      <c r="Q9" s="2">
        <v>7.06</v>
      </c>
      <c r="R9">
        <f t="shared" si="9"/>
        <v>-0.43684891217740524</v>
      </c>
      <c r="S9" s="2">
        <v>4.3</v>
      </c>
      <c r="T9">
        <f t="shared" si="10"/>
        <v>-0.73755924559968322</v>
      </c>
      <c r="V9">
        <f t="shared" si="0"/>
        <v>9.8955652034566253</v>
      </c>
      <c r="X9">
        <f t="shared" si="5"/>
        <v>1.2369456504320782</v>
      </c>
      <c r="Z9">
        <v>3</v>
      </c>
      <c r="AA9">
        <v>12</v>
      </c>
      <c r="AB9">
        <v>76</v>
      </c>
      <c r="AC9">
        <f t="shared" si="6"/>
        <v>12</v>
      </c>
      <c r="AD9">
        <v>33.75</v>
      </c>
    </row>
    <row r="10" spans="1:32" ht="18" customHeight="1" thickTop="1" thickBot="1" x14ac:dyDescent="0.3">
      <c r="A10" s="1" t="s">
        <v>237</v>
      </c>
      <c r="B10" s="1" t="s">
        <v>279</v>
      </c>
      <c r="C10" s="1">
        <v>73</v>
      </c>
      <c r="D10" s="1">
        <v>211</v>
      </c>
      <c r="E10" s="6">
        <v>31.5</v>
      </c>
      <c r="F10">
        <f t="shared" si="1"/>
        <v>-0.1914701554365025</v>
      </c>
      <c r="G10" s="6">
        <v>10</v>
      </c>
      <c r="H10">
        <f t="shared" si="2"/>
        <v>1.2385414332649982</v>
      </c>
      <c r="I10" s="1">
        <v>4.42</v>
      </c>
      <c r="J10">
        <f t="shared" si="3"/>
        <v>0.79068363616991333</v>
      </c>
      <c r="K10" s="2" t="s">
        <v>439</v>
      </c>
      <c r="M10" s="1">
        <v>33</v>
      </c>
      <c r="N10">
        <f t="shared" si="7"/>
        <v>-0.94456775771108381</v>
      </c>
      <c r="O10" s="1">
        <v>120</v>
      </c>
      <c r="P10">
        <f t="shared" si="8"/>
        <v>-0.11941968433404591</v>
      </c>
      <c r="Q10" s="1">
        <v>6.71</v>
      </c>
      <c r="R10">
        <f t="shared" si="9"/>
        <v>1.3781168920128777</v>
      </c>
      <c r="S10" s="1">
        <v>3.98</v>
      </c>
      <c r="T10">
        <f t="shared" si="10"/>
        <v>1.7780033224644407</v>
      </c>
      <c r="V10">
        <f t="shared" si="0"/>
        <v>3.9298876864305976</v>
      </c>
      <c r="X10">
        <f t="shared" si="5"/>
        <v>0.5614125266329425</v>
      </c>
      <c r="Z10">
        <v>1</v>
      </c>
      <c r="AA10">
        <v>4</v>
      </c>
      <c r="AB10">
        <v>4</v>
      </c>
      <c r="AC10">
        <f t="shared" si="6"/>
        <v>1</v>
      </c>
      <c r="AD10">
        <v>56.125</v>
      </c>
    </row>
    <row r="11" spans="1:32" ht="18" customHeight="1" thickTop="1" thickBot="1" x14ac:dyDescent="0.3">
      <c r="A11" s="2" t="s">
        <v>238</v>
      </c>
      <c r="B11" s="1" t="s">
        <v>279</v>
      </c>
      <c r="C11" s="2">
        <v>68</v>
      </c>
      <c r="D11" s="2">
        <v>185</v>
      </c>
      <c r="E11" s="7">
        <v>30.375</v>
      </c>
      <c r="F11">
        <f t="shared" si="1"/>
        <v>-1.2746441776201436</v>
      </c>
      <c r="G11" s="7">
        <v>8.75</v>
      </c>
      <c r="H11">
        <f t="shared" si="2"/>
        <v>-1.0040850302601041</v>
      </c>
      <c r="I11" s="2">
        <v>4.5599999999999996</v>
      </c>
      <c r="J11">
        <f t="shared" si="3"/>
        <v>-0.55004079037906606</v>
      </c>
      <c r="K11" s="2">
        <v>10</v>
      </c>
      <c r="L11">
        <f t="shared" si="4"/>
        <v>-1.0297485492242904</v>
      </c>
      <c r="M11" s="2">
        <v>37</v>
      </c>
      <c r="N11">
        <f t="shared" si="7"/>
        <v>0.25188473538962336</v>
      </c>
      <c r="O11" s="2">
        <v>115</v>
      </c>
      <c r="P11">
        <f t="shared" si="8"/>
        <v>-0.9597804259439916</v>
      </c>
      <c r="Q11" s="2">
        <v>7.17</v>
      </c>
      <c r="R11">
        <f t="shared" si="9"/>
        <v>-1.0072667363514964</v>
      </c>
      <c r="S11" s="2">
        <v>4.32</v>
      </c>
      <c r="T11">
        <f t="shared" si="10"/>
        <v>-0.89478190610369468</v>
      </c>
      <c r="V11">
        <f t="shared" si="0"/>
        <v>-6.4684628804931634</v>
      </c>
      <c r="X11">
        <f t="shared" si="5"/>
        <v>-0.80855786006164543</v>
      </c>
      <c r="Z11">
        <v>4</v>
      </c>
      <c r="AA11">
        <v>6</v>
      </c>
      <c r="AB11">
        <v>105</v>
      </c>
      <c r="AC11">
        <f t="shared" si="6"/>
        <v>15</v>
      </c>
      <c r="AD11">
        <v>50.6875</v>
      </c>
    </row>
    <row r="12" spans="1:32" ht="18" customHeight="1" thickTop="1" thickBot="1" x14ac:dyDescent="0.3">
      <c r="A12" s="1" t="s">
        <v>239</v>
      </c>
      <c r="B12" s="1" t="s">
        <v>279</v>
      </c>
      <c r="C12" s="1">
        <v>73</v>
      </c>
      <c r="D12" s="1">
        <v>201</v>
      </c>
      <c r="E12" s="6">
        <v>31.25</v>
      </c>
      <c r="F12">
        <f t="shared" si="1"/>
        <v>-0.43217549369953384</v>
      </c>
      <c r="G12" s="6">
        <v>9</v>
      </c>
      <c r="H12">
        <f t="shared" si="2"/>
        <v>-0.55555973755508359</v>
      </c>
      <c r="I12" s="1">
        <v>4.62</v>
      </c>
      <c r="J12">
        <f t="shared" si="3"/>
        <v>-1.1246369731857775</v>
      </c>
      <c r="K12" s="1">
        <v>13</v>
      </c>
      <c r="L12">
        <f t="shared" si="4"/>
        <v>-0.30570660055096133</v>
      </c>
      <c r="M12" s="1">
        <v>37</v>
      </c>
      <c r="N12">
        <f t="shared" si="7"/>
        <v>0.25188473538962336</v>
      </c>
      <c r="O12" s="1">
        <v>122</v>
      </c>
      <c r="P12">
        <f t="shared" si="8"/>
        <v>0.21672461230993234</v>
      </c>
      <c r="Q12" s="2" t="s">
        <v>439</v>
      </c>
      <c r="S12" s="2" t="s">
        <v>439</v>
      </c>
      <c r="V12">
        <f t="shared" si="0"/>
        <v>-1.9494694572918005</v>
      </c>
      <c r="X12">
        <f t="shared" si="5"/>
        <v>-0.32491157621530009</v>
      </c>
      <c r="Z12">
        <v>8</v>
      </c>
      <c r="AD12">
        <v>0</v>
      </c>
    </row>
    <row r="13" spans="1:32" ht="18" customHeight="1" thickTop="1" thickBot="1" x14ac:dyDescent="0.3">
      <c r="A13" s="2" t="s">
        <v>241</v>
      </c>
      <c r="B13" s="1" t="s">
        <v>279</v>
      </c>
      <c r="C13" s="2">
        <v>75</v>
      </c>
      <c r="D13" s="2">
        <v>220</v>
      </c>
      <c r="E13" s="7">
        <v>32.375</v>
      </c>
      <c r="F13">
        <f t="shared" si="1"/>
        <v>0.65099852848410722</v>
      </c>
      <c r="G13" s="7">
        <v>9.5</v>
      </c>
      <c r="H13">
        <f t="shared" si="2"/>
        <v>0.34149084785495731</v>
      </c>
      <c r="I13" s="2">
        <v>4.57</v>
      </c>
      <c r="J13">
        <f t="shared" si="3"/>
        <v>-0.64580682084685703</v>
      </c>
      <c r="K13" s="2">
        <v>16</v>
      </c>
      <c r="L13">
        <f t="shared" si="4"/>
        <v>0.41833534812236767</v>
      </c>
      <c r="M13" s="2">
        <v>35.5</v>
      </c>
      <c r="N13">
        <f t="shared" si="7"/>
        <v>-0.19678494952314185</v>
      </c>
      <c r="O13" s="2">
        <v>115</v>
      </c>
      <c r="P13">
        <f t="shared" si="8"/>
        <v>-0.9597804259439916</v>
      </c>
      <c r="Q13" s="2">
        <v>7.25</v>
      </c>
      <c r="R13">
        <f t="shared" si="9"/>
        <v>-1.4221160630235619</v>
      </c>
      <c r="S13" s="2">
        <v>4.12</v>
      </c>
      <c r="T13">
        <f t="shared" si="10"/>
        <v>0.67744469893638493</v>
      </c>
      <c r="V13">
        <f t="shared" si="0"/>
        <v>-1.1362188359397352</v>
      </c>
      <c r="X13">
        <f t="shared" si="5"/>
        <v>-0.1420273544924669</v>
      </c>
      <c r="Z13">
        <v>8</v>
      </c>
      <c r="AD13">
        <v>0</v>
      </c>
    </row>
    <row r="14" spans="1:32" ht="18" customHeight="1" thickTop="1" thickBot="1" x14ac:dyDescent="0.3">
      <c r="A14" s="1" t="s">
        <v>242</v>
      </c>
      <c r="B14" s="1" t="s">
        <v>279</v>
      </c>
      <c r="C14" s="1">
        <v>74</v>
      </c>
      <c r="D14" s="1">
        <v>216</v>
      </c>
      <c r="E14" s="6">
        <v>32.25</v>
      </c>
      <c r="F14">
        <f t="shared" si="1"/>
        <v>0.53064585935259145</v>
      </c>
      <c r="G14" s="6">
        <v>9.5</v>
      </c>
      <c r="H14">
        <f t="shared" si="2"/>
        <v>0.34149084785495731</v>
      </c>
      <c r="I14" s="2" t="s">
        <v>439</v>
      </c>
      <c r="K14" s="1">
        <v>23</v>
      </c>
      <c r="L14">
        <f t="shared" si="4"/>
        <v>2.1077665616934684</v>
      </c>
      <c r="M14" s="1">
        <v>36.5</v>
      </c>
      <c r="N14">
        <f t="shared" si="7"/>
        <v>0.10232817375203494</v>
      </c>
      <c r="O14" s="1">
        <v>124</v>
      </c>
      <c r="P14">
        <f t="shared" si="8"/>
        <v>0.55286890895391061</v>
      </c>
      <c r="Q14" s="1">
        <v>6.86</v>
      </c>
      <c r="R14">
        <f t="shared" si="9"/>
        <v>0.60027440450275371</v>
      </c>
      <c r="S14" s="1">
        <v>4.18</v>
      </c>
      <c r="T14">
        <f t="shared" si="10"/>
        <v>0.20577671742436454</v>
      </c>
      <c r="V14">
        <f t="shared" si="0"/>
        <v>4.4411514735340809</v>
      </c>
      <c r="X14">
        <f t="shared" si="5"/>
        <v>0.63445021050486872</v>
      </c>
      <c r="Z14">
        <v>6</v>
      </c>
      <c r="AA14">
        <v>10</v>
      </c>
      <c r="AB14">
        <v>186</v>
      </c>
      <c r="AC14">
        <f t="shared" si="6"/>
        <v>26</v>
      </c>
      <c r="AD14">
        <v>15.7</v>
      </c>
    </row>
    <row r="15" spans="1:32" ht="18" customHeight="1" thickTop="1" thickBot="1" x14ac:dyDescent="0.3">
      <c r="A15" s="2" t="s">
        <v>243</v>
      </c>
      <c r="B15" s="1" t="s">
        <v>279</v>
      </c>
      <c r="C15" s="2">
        <v>73</v>
      </c>
      <c r="D15" s="2">
        <v>196</v>
      </c>
      <c r="E15" s="7">
        <v>29.625</v>
      </c>
      <c r="F15">
        <f t="shared" si="1"/>
        <v>-1.9967601924092375</v>
      </c>
      <c r="G15" s="7">
        <v>8.25</v>
      </c>
      <c r="H15">
        <f t="shared" si="2"/>
        <v>-1.9011356156701451</v>
      </c>
      <c r="I15" s="2">
        <v>4.51</v>
      </c>
      <c r="J15">
        <f t="shared" si="3"/>
        <v>-7.1210638040145463E-2</v>
      </c>
      <c r="K15" s="2" t="s">
        <v>439</v>
      </c>
      <c r="M15" s="2">
        <v>32.5</v>
      </c>
      <c r="N15">
        <f t="shared" si="7"/>
        <v>-1.0941243193486723</v>
      </c>
      <c r="O15" s="2">
        <v>119</v>
      </c>
      <c r="P15">
        <f t="shared" si="8"/>
        <v>-0.28749183265603506</v>
      </c>
      <c r="Q15" s="2">
        <v>7.14</v>
      </c>
      <c r="R15">
        <f t="shared" si="9"/>
        <v>-0.85169823884947071</v>
      </c>
      <c r="S15" s="2">
        <v>4.28</v>
      </c>
      <c r="T15">
        <f t="shared" si="10"/>
        <v>-0.58033658509567876</v>
      </c>
      <c r="V15">
        <f t="shared" si="0"/>
        <v>-6.782757422069384</v>
      </c>
      <c r="X15">
        <f t="shared" si="5"/>
        <v>-0.96896534600991202</v>
      </c>
      <c r="Z15">
        <v>8</v>
      </c>
      <c r="AD15">
        <v>0</v>
      </c>
    </row>
    <row r="16" spans="1:32" ht="18" customHeight="1" thickTop="1" thickBot="1" x14ac:dyDescent="0.3">
      <c r="A16" s="1" t="s">
        <v>244</v>
      </c>
      <c r="B16" s="1" t="s">
        <v>279</v>
      </c>
      <c r="C16" s="1">
        <v>72</v>
      </c>
      <c r="D16" s="1">
        <v>195</v>
      </c>
      <c r="E16" s="6">
        <v>31.25</v>
      </c>
      <c r="F16">
        <f t="shared" si="1"/>
        <v>-0.43217549369953384</v>
      </c>
      <c r="G16" s="6">
        <v>10</v>
      </c>
      <c r="H16">
        <f t="shared" si="2"/>
        <v>1.2385414332649982</v>
      </c>
      <c r="I16" s="1">
        <v>4.46</v>
      </c>
      <c r="J16">
        <f t="shared" si="3"/>
        <v>0.40761951429877513</v>
      </c>
      <c r="K16" s="2" t="s">
        <v>439</v>
      </c>
      <c r="M16" s="1">
        <v>35</v>
      </c>
      <c r="N16">
        <f t="shared" si="7"/>
        <v>-0.34634151116073025</v>
      </c>
      <c r="O16" s="1">
        <v>115</v>
      </c>
      <c r="P16">
        <f t="shared" si="8"/>
        <v>-0.9597804259439916</v>
      </c>
      <c r="Q16" s="1">
        <v>7.03</v>
      </c>
      <c r="R16">
        <f t="shared" si="9"/>
        <v>-0.28128041467538417</v>
      </c>
      <c r="S16" s="1">
        <v>4.32</v>
      </c>
      <c r="T16">
        <f t="shared" si="10"/>
        <v>-0.89478190610369468</v>
      </c>
      <c r="V16">
        <f t="shared" si="0"/>
        <v>-1.2681988040195613</v>
      </c>
      <c r="X16">
        <f t="shared" si="5"/>
        <v>-0.18117125771708018</v>
      </c>
      <c r="Z16">
        <v>5</v>
      </c>
      <c r="AA16">
        <v>10</v>
      </c>
      <c r="AB16">
        <v>146</v>
      </c>
      <c r="AC16">
        <f t="shared" si="6"/>
        <v>20</v>
      </c>
      <c r="AD16">
        <v>50.307692307692307</v>
      </c>
    </row>
    <row r="17" spans="1:30" ht="18" customHeight="1" thickTop="1" thickBot="1" x14ac:dyDescent="0.3">
      <c r="A17" s="2" t="s">
        <v>245</v>
      </c>
      <c r="B17" s="1" t="s">
        <v>279</v>
      </c>
      <c r="C17" s="2">
        <v>70</v>
      </c>
      <c r="D17" s="2">
        <v>185</v>
      </c>
      <c r="E17" s="7">
        <v>30.25</v>
      </c>
      <c r="F17">
        <f t="shared" si="1"/>
        <v>-1.3949968467516591</v>
      </c>
      <c r="G17" s="7">
        <v>9.375</v>
      </c>
      <c r="H17">
        <f t="shared" si="2"/>
        <v>0.11722820150244709</v>
      </c>
      <c r="I17" s="2">
        <v>4.33</v>
      </c>
      <c r="J17">
        <f t="shared" si="3"/>
        <v>1.652577910379972</v>
      </c>
      <c r="K17" s="2">
        <v>13</v>
      </c>
      <c r="L17">
        <f t="shared" si="4"/>
        <v>-0.30570660055096133</v>
      </c>
      <c r="M17" s="2">
        <v>37</v>
      </c>
      <c r="N17">
        <f t="shared" si="7"/>
        <v>0.25188473538962336</v>
      </c>
      <c r="O17" s="2">
        <v>122</v>
      </c>
      <c r="P17">
        <f t="shared" si="8"/>
        <v>0.21672461230993234</v>
      </c>
      <c r="Q17" s="2">
        <v>6.7</v>
      </c>
      <c r="R17">
        <f t="shared" si="9"/>
        <v>1.4299730578468846</v>
      </c>
      <c r="S17" s="2">
        <v>4.1100000000000003</v>
      </c>
      <c r="T17">
        <f t="shared" si="10"/>
        <v>0.7560560291883871</v>
      </c>
      <c r="V17">
        <f t="shared" si="0"/>
        <v>2.7237410993146263</v>
      </c>
      <c r="X17">
        <f t="shared" si="5"/>
        <v>0.34046763741432828</v>
      </c>
      <c r="Z17">
        <v>1</v>
      </c>
      <c r="AA17">
        <v>29</v>
      </c>
      <c r="AB17">
        <v>29</v>
      </c>
      <c r="AC17">
        <f t="shared" si="6"/>
        <v>6</v>
      </c>
      <c r="AD17">
        <v>19.181818181818183</v>
      </c>
    </row>
    <row r="18" spans="1:30" ht="18" customHeight="1" thickTop="1" thickBot="1" x14ac:dyDescent="0.3">
      <c r="A18" s="1" t="s">
        <v>246</v>
      </c>
      <c r="B18" s="1" t="s">
        <v>279</v>
      </c>
      <c r="C18" s="1">
        <v>76</v>
      </c>
      <c r="D18" s="1">
        <v>232</v>
      </c>
      <c r="E18" s="6">
        <v>33.5</v>
      </c>
      <c r="F18">
        <f t="shared" si="1"/>
        <v>1.7341725506677481</v>
      </c>
      <c r="G18" s="6">
        <v>9.75</v>
      </c>
      <c r="H18">
        <f t="shared" si="2"/>
        <v>0.79001614055997782</v>
      </c>
      <c r="I18" s="1">
        <v>4.7</v>
      </c>
      <c r="J18">
        <f t="shared" si="3"/>
        <v>-1.890765216928054</v>
      </c>
      <c r="K18" s="1">
        <v>17</v>
      </c>
      <c r="L18">
        <f t="shared" si="4"/>
        <v>0.65968266434681067</v>
      </c>
      <c r="M18" s="1">
        <v>38.5</v>
      </c>
      <c r="N18">
        <f t="shared" si="7"/>
        <v>0.70055442030238857</v>
      </c>
      <c r="O18" s="1">
        <v>122</v>
      </c>
      <c r="P18">
        <f t="shared" si="8"/>
        <v>0.21672461230993234</v>
      </c>
      <c r="Q18" s="2" t="s">
        <v>439</v>
      </c>
      <c r="S18" s="2" t="s">
        <v>439</v>
      </c>
      <c r="V18">
        <f t="shared" si="0"/>
        <v>2.2103851712588036</v>
      </c>
      <c r="X18">
        <f t="shared" si="5"/>
        <v>0.36839752854313396</v>
      </c>
      <c r="Z18">
        <v>2</v>
      </c>
      <c r="AA18">
        <v>9</v>
      </c>
      <c r="AB18">
        <v>41</v>
      </c>
      <c r="AC18">
        <f t="shared" si="6"/>
        <v>9</v>
      </c>
      <c r="AD18">
        <v>30.75</v>
      </c>
    </row>
    <row r="19" spans="1:30" ht="18" customHeight="1" thickTop="1" thickBot="1" x14ac:dyDescent="0.3">
      <c r="A19" s="2" t="s">
        <v>247</v>
      </c>
      <c r="B19" s="1" t="s">
        <v>279</v>
      </c>
      <c r="C19" s="2">
        <v>70</v>
      </c>
      <c r="D19" s="2">
        <v>209</v>
      </c>
      <c r="E19" s="7">
        <v>30.75</v>
      </c>
      <c r="F19">
        <f t="shared" si="1"/>
        <v>-0.91358617022559652</v>
      </c>
      <c r="G19" s="7">
        <v>9.25</v>
      </c>
      <c r="H19">
        <f t="shared" si="2"/>
        <v>-0.10703444485006315</v>
      </c>
      <c r="I19" s="2">
        <v>4.4400000000000004</v>
      </c>
      <c r="J19">
        <f t="shared" si="3"/>
        <v>0.59915157523433993</v>
      </c>
      <c r="K19" s="2" t="s">
        <v>439</v>
      </c>
      <c r="M19" s="2" t="s">
        <v>439</v>
      </c>
      <c r="O19" s="2" t="s">
        <v>439</v>
      </c>
      <c r="Q19" s="2" t="s">
        <v>439</v>
      </c>
      <c r="S19" s="2" t="s">
        <v>439</v>
      </c>
      <c r="V19">
        <f t="shared" si="0"/>
        <v>-0.42146903984131967</v>
      </c>
      <c r="X19">
        <f t="shared" si="5"/>
        <v>-0.14048967994710657</v>
      </c>
      <c r="Z19">
        <v>8</v>
      </c>
      <c r="AD19">
        <v>0</v>
      </c>
    </row>
    <row r="20" spans="1:30" ht="18" customHeight="1" thickTop="1" thickBot="1" x14ac:dyDescent="0.3">
      <c r="A20" s="1" t="s">
        <v>248</v>
      </c>
      <c r="B20" s="1" t="s">
        <v>279</v>
      </c>
      <c r="C20" s="1">
        <v>77</v>
      </c>
      <c r="D20" s="1">
        <v>237</v>
      </c>
      <c r="E20" s="6">
        <v>32.5</v>
      </c>
      <c r="F20">
        <f t="shared" si="1"/>
        <v>0.77135119761562287</v>
      </c>
      <c r="G20" s="6">
        <v>9</v>
      </c>
      <c r="H20">
        <f t="shared" si="2"/>
        <v>-0.55555973755508359</v>
      </c>
      <c r="I20" s="1">
        <v>4.49</v>
      </c>
      <c r="J20">
        <f t="shared" si="3"/>
        <v>0.12032142289541937</v>
      </c>
      <c r="K20" s="1">
        <v>13</v>
      </c>
      <c r="L20">
        <f t="shared" si="4"/>
        <v>-0.30570660055096133</v>
      </c>
      <c r="M20" s="1">
        <v>33.5</v>
      </c>
      <c r="N20">
        <f t="shared" si="7"/>
        <v>-0.79501119607349546</v>
      </c>
      <c r="O20" s="1">
        <v>119</v>
      </c>
      <c r="P20">
        <f t="shared" si="8"/>
        <v>-0.28749183265603506</v>
      </c>
      <c r="Q20" s="1">
        <v>6.89</v>
      </c>
      <c r="R20">
        <f t="shared" si="9"/>
        <v>0.44470590700073265</v>
      </c>
      <c r="S20" s="1">
        <v>4.45</v>
      </c>
      <c r="T20">
        <f t="shared" si="10"/>
        <v>-1.9167291993797446</v>
      </c>
      <c r="V20">
        <f t="shared" si="0"/>
        <v>-2.5241200387035452</v>
      </c>
      <c r="X20">
        <f t="shared" si="5"/>
        <v>-0.31551500483794315</v>
      </c>
      <c r="Z20">
        <v>2</v>
      </c>
      <c r="AA20">
        <v>8</v>
      </c>
      <c r="AB20">
        <v>40</v>
      </c>
      <c r="AC20">
        <f t="shared" si="6"/>
        <v>8</v>
      </c>
      <c r="AD20">
        <v>36.25</v>
      </c>
    </row>
    <row r="21" spans="1:30" ht="18" customHeight="1" thickTop="1" thickBot="1" x14ac:dyDescent="0.3">
      <c r="A21" s="2" t="s">
        <v>249</v>
      </c>
      <c r="B21" s="1" t="s">
        <v>279</v>
      </c>
      <c r="C21" s="2">
        <v>71</v>
      </c>
      <c r="D21" s="2">
        <v>182</v>
      </c>
      <c r="E21" s="7">
        <v>31.625</v>
      </c>
      <c r="F21">
        <f t="shared" si="1"/>
        <v>-7.1117486304986849E-2</v>
      </c>
      <c r="G21" s="7">
        <v>9</v>
      </c>
      <c r="H21">
        <f t="shared" si="2"/>
        <v>-0.55555973755508359</v>
      </c>
      <c r="I21" s="2">
        <v>4.53</v>
      </c>
      <c r="J21">
        <f t="shared" si="3"/>
        <v>-0.26274269897571878</v>
      </c>
      <c r="K21" s="2" t="s">
        <v>439</v>
      </c>
      <c r="M21" s="2">
        <v>36.5</v>
      </c>
      <c r="N21">
        <f t="shared" si="7"/>
        <v>0.10232817375203494</v>
      </c>
      <c r="O21" s="2">
        <v>122</v>
      </c>
      <c r="P21">
        <f t="shared" si="8"/>
        <v>0.21672461230993234</v>
      </c>
      <c r="Q21" s="2">
        <v>6.88</v>
      </c>
      <c r="R21">
        <f t="shared" si="9"/>
        <v>0.49656207283473969</v>
      </c>
      <c r="S21" s="2">
        <v>4.12</v>
      </c>
      <c r="T21">
        <f t="shared" si="10"/>
        <v>0.67744469893638493</v>
      </c>
      <c r="V21">
        <f t="shared" si="0"/>
        <v>0.60363963499730278</v>
      </c>
      <c r="X21">
        <f t="shared" si="5"/>
        <v>8.6234233571043248E-2</v>
      </c>
      <c r="Z21">
        <v>5</v>
      </c>
      <c r="AA21">
        <v>3</v>
      </c>
      <c r="AB21">
        <v>139</v>
      </c>
      <c r="AC21">
        <f t="shared" si="6"/>
        <v>19</v>
      </c>
      <c r="AD21">
        <v>18.666666666666668</v>
      </c>
    </row>
    <row r="22" spans="1:30" ht="18" customHeight="1" thickTop="1" thickBot="1" x14ac:dyDescent="0.3">
      <c r="A22" s="1" t="s">
        <v>250</v>
      </c>
      <c r="B22" s="1" t="s">
        <v>279</v>
      </c>
      <c r="C22" s="1">
        <v>72</v>
      </c>
      <c r="D22" s="1">
        <v>198</v>
      </c>
      <c r="E22" s="6">
        <v>30.5</v>
      </c>
      <c r="F22">
        <f t="shared" si="1"/>
        <v>-1.1542915084886278</v>
      </c>
      <c r="G22" s="6">
        <v>8.625</v>
      </c>
      <c r="H22">
        <f t="shared" si="2"/>
        <v>-1.2283476766126142</v>
      </c>
      <c r="I22" s="1">
        <v>4.5999999999999996</v>
      </c>
      <c r="J22">
        <f t="shared" si="3"/>
        <v>-0.9331049122502042</v>
      </c>
      <c r="K22" s="1">
        <v>16</v>
      </c>
      <c r="L22">
        <f t="shared" si="4"/>
        <v>0.41833534812236767</v>
      </c>
      <c r="M22" s="1">
        <v>41</v>
      </c>
      <c r="N22">
        <f t="shared" si="7"/>
        <v>1.4483372284903304</v>
      </c>
      <c r="O22" s="1">
        <v>132</v>
      </c>
      <c r="P22">
        <f t="shared" si="8"/>
        <v>1.8974460955298236</v>
      </c>
      <c r="Q22" s="1">
        <v>6.86</v>
      </c>
      <c r="R22">
        <f t="shared" si="9"/>
        <v>0.60027440450275371</v>
      </c>
      <c r="S22" s="1">
        <v>4.1500000000000004</v>
      </c>
      <c r="T22">
        <f t="shared" si="10"/>
        <v>0.44161070818037124</v>
      </c>
      <c r="V22">
        <f t="shared" si="0"/>
        <v>1.4902596874742002</v>
      </c>
      <c r="X22">
        <f t="shared" si="5"/>
        <v>0.18628246093427503</v>
      </c>
      <c r="Z22">
        <v>8</v>
      </c>
      <c r="AD22">
        <v>1</v>
      </c>
    </row>
    <row r="23" spans="1:30" ht="18" customHeight="1" thickTop="1" thickBot="1" x14ac:dyDescent="0.3">
      <c r="A23" s="2" t="s">
        <v>252</v>
      </c>
      <c r="B23" s="1" t="s">
        <v>279</v>
      </c>
      <c r="C23" s="2">
        <v>70</v>
      </c>
      <c r="D23" s="2">
        <v>192</v>
      </c>
      <c r="E23" s="7">
        <v>32.125</v>
      </c>
      <c r="F23">
        <f t="shared" si="1"/>
        <v>0.41029319022107585</v>
      </c>
      <c r="G23" s="7">
        <v>10</v>
      </c>
      <c r="H23">
        <f t="shared" si="2"/>
        <v>1.2385414332649982</v>
      </c>
      <c r="I23" s="2">
        <v>4.5599999999999996</v>
      </c>
      <c r="J23">
        <f t="shared" si="3"/>
        <v>-0.55004079037906606</v>
      </c>
      <c r="K23" s="2">
        <v>11</v>
      </c>
      <c r="L23">
        <f t="shared" si="4"/>
        <v>-0.78840123299984732</v>
      </c>
      <c r="M23" s="2">
        <v>36.5</v>
      </c>
      <c r="N23">
        <f t="shared" si="7"/>
        <v>0.10232817375203494</v>
      </c>
      <c r="O23" s="2">
        <v>114</v>
      </c>
      <c r="P23">
        <f t="shared" si="8"/>
        <v>-1.1278525742659806</v>
      </c>
      <c r="Q23" s="2">
        <v>6.63</v>
      </c>
      <c r="R23">
        <f t="shared" si="9"/>
        <v>1.7929662186849431</v>
      </c>
      <c r="S23" s="2">
        <v>4.21</v>
      </c>
      <c r="T23">
        <f t="shared" si="10"/>
        <v>-3.0057273331649145E-2</v>
      </c>
      <c r="V23">
        <f t="shared" si="0"/>
        <v>1.047777144946509</v>
      </c>
      <c r="X23">
        <f t="shared" si="5"/>
        <v>0.13097214311831362</v>
      </c>
      <c r="Z23">
        <v>4</v>
      </c>
      <c r="AA23">
        <v>8</v>
      </c>
      <c r="AB23">
        <v>107</v>
      </c>
      <c r="AC23">
        <f t="shared" si="6"/>
        <v>16</v>
      </c>
      <c r="AD23">
        <v>44.222222222222221</v>
      </c>
    </row>
    <row r="24" spans="1:30" ht="18" customHeight="1" thickTop="1" thickBot="1" x14ac:dyDescent="0.3">
      <c r="A24" s="1" t="s">
        <v>253</v>
      </c>
      <c r="B24" s="1" t="s">
        <v>279</v>
      </c>
      <c r="C24" s="1">
        <v>73</v>
      </c>
      <c r="D24" s="1">
        <v>191</v>
      </c>
      <c r="E24" s="6">
        <v>30.875</v>
      </c>
      <c r="F24">
        <f t="shared" si="1"/>
        <v>-0.79323350109408086</v>
      </c>
      <c r="G24" s="6">
        <v>8.75</v>
      </c>
      <c r="H24">
        <f t="shared" si="2"/>
        <v>-1.0040850302601041</v>
      </c>
      <c r="I24" s="1">
        <v>4.6399999999999997</v>
      </c>
      <c r="J24">
        <f t="shared" si="3"/>
        <v>-1.3161690341213423</v>
      </c>
      <c r="K24" s="1">
        <v>13</v>
      </c>
      <c r="L24">
        <f t="shared" si="4"/>
        <v>-0.30570660055096133</v>
      </c>
      <c r="M24" s="1">
        <v>32</v>
      </c>
      <c r="N24">
        <f t="shared" si="7"/>
        <v>-1.2436808809862605</v>
      </c>
      <c r="O24" s="1">
        <v>108</v>
      </c>
      <c r="P24">
        <f t="shared" si="8"/>
        <v>-2.1362854641979157</v>
      </c>
      <c r="Q24" s="1">
        <v>7.15</v>
      </c>
      <c r="R24">
        <f t="shared" si="9"/>
        <v>-0.90355440468348236</v>
      </c>
      <c r="S24" s="1">
        <v>4.26</v>
      </c>
      <c r="T24">
        <f t="shared" si="10"/>
        <v>-0.4231139245916673</v>
      </c>
      <c r="V24">
        <f t="shared" si="0"/>
        <v>-8.1258288404858146</v>
      </c>
      <c r="X24">
        <f t="shared" si="5"/>
        <v>-1.0157286050607268</v>
      </c>
      <c r="Z24">
        <v>8</v>
      </c>
      <c r="AD24">
        <v>0</v>
      </c>
    </row>
    <row r="25" spans="1:30" ht="18" customHeight="1" thickTop="1" thickBot="1" x14ac:dyDescent="0.3">
      <c r="A25" s="2" t="s">
        <v>254</v>
      </c>
      <c r="B25" s="1" t="s">
        <v>279</v>
      </c>
      <c r="C25" s="2">
        <v>70</v>
      </c>
      <c r="D25" s="2">
        <v>182</v>
      </c>
      <c r="E25" s="7">
        <v>30</v>
      </c>
      <c r="F25">
        <f t="shared" si="1"/>
        <v>-1.6357021850146904</v>
      </c>
      <c r="G25" s="7">
        <v>9</v>
      </c>
      <c r="H25">
        <f t="shared" si="2"/>
        <v>-0.55555973755508359</v>
      </c>
      <c r="I25" s="2">
        <v>4.63</v>
      </c>
      <c r="J25">
        <f t="shared" si="3"/>
        <v>-1.22040300365356</v>
      </c>
      <c r="K25" s="2">
        <v>8</v>
      </c>
      <c r="L25">
        <f t="shared" si="4"/>
        <v>-1.5124431816731763</v>
      </c>
      <c r="M25" s="2">
        <v>32.5</v>
      </c>
      <c r="N25">
        <f t="shared" si="7"/>
        <v>-1.0941243193486723</v>
      </c>
      <c r="O25" s="2">
        <v>119</v>
      </c>
      <c r="P25">
        <f t="shared" si="8"/>
        <v>-0.28749183265603506</v>
      </c>
      <c r="Q25" s="2">
        <v>6.91</v>
      </c>
      <c r="R25">
        <f t="shared" si="9"/>
        <v>0.34099357533271402</v>
      </c>
      <c r="S25" s="2">
        <v>4.1900000000000004</v>
      </c>
      <c r="T25">
        <f t="shared" si="10"/>
        <v>0.12716538717235532</v>
      </c>
      <c r="V25">
        <f t="shared" si="0"/>
        <v>-5.8375652973961483</v>
      </c>
      <c r="X25">
        <f t="shared" si="5"/>
        <v>-0.72969566217451853</v>
      </c>
      <c r="Z25">
        <v>8</v>
      </c>
      <c r="AD25">
        <v>0</v>
      </c>
    </row>
    <row r="26" spans="1:30" ht="18" customHeight="1" thickTop="1" thickBot="1" x14ac:dyDescent="0.3">
      <c r="A26" s="1" t="s">
        <v>255</v>
      </c>
      <c r="B26" s="1" t="s">
        <v>279</v>
      </c>
      <c r="C26" s="1">
        <v>76</v>
      </c>
      <c r="D26" s="1">
        <v>214</v>
      </c>
      <c r="E26" s="6">
        <v>32.5</v>
      </c>
      <c r="F26">
        <f t="shared" si="1"/>
        <v>0.77135119761562287</v>
      </c>
      <c r="G26" s="6">
        <v>9.875</v>
      </c>
      <c r="H26">
        <f t="shared" si="2"/>
        <v>1.0142787869124881</v>
      </c>
      <c r="I26" s="1">
        <v>4.58</v>
      </c>
      <c r="J26">
        <f t="shared" si="3"/>
        <v>-0.74157285131463935</v>
      </c>
      <c r="K26" s="1">
        <v>16</v>
      </c>
      <c r="L26">
        <f t="shared" si="4"/>
        <v>0.41833534812236767</v>
      </c>
      <c r="M26" s="1">
        <v>33.5</v>
      </c>
      <c r="N26">
        <f t="shared" si="7"/>
        <v>-0.79501119607349546</v>
      </c>
      <c r="O26" s="1">
        <v>119</v>
      </c>
      <c r="P26">
        <f t="shared" si="8"/>
        <v>-0.28749183265603506</v>
      </c>
      <c r="Q26" s="1">
        <v>7.11</v>
      </c>
      <c r="R26">
        <f t="shared" si="9"/>
        <v>-0.69612974134744965</v>
      </c>
      <c r="S26" s="1">
        <v>4.28</v>
      </c>
      <c r="T26">
        <f t="shared" si="10"/>
        <v>-0.58033658509567876</v>
      </c>
      <c r="V26">
        <f t="shared" si="0"/>
        <v>-0.89657687383681961</v>
      </c>
      <c r="X26">
        <f t="shared" si="5"/>
        <v>-0.11207210922960245</v>
      </c>
      <c r="Z26">
        <v>7</v>
      </c>
      <c r="AA26">
        <v>17</v>
      </c>
      <c r="AB26">
        <v>234</v>
      </c>
      <c r="AC26">
        <f t="shared" si="6"/>
        <v>29</v>
      </c>
      <c r="AD26">
        <v>9</v>
      </c>
    </row>
    <row r="27" spans="1:30" ht="18" customHeight="1" thickTop="1" thickBot="1" x14ac:dyDescent="0.3">
      <c r="A27" s="2" t="s">
        <v>256</v>
      </c>
      <c r="B27" s="1" t="s">
        <v>279</v>
      </c>
      <c r="C27" s="2">
        <v>74</v>
      </c>
      <c r="D27" s="2">
        <v>192</v>
      </c>
      <c r="E27" s="7">
        <v>32.75</v>
      </c>
      <c r="F27">
        <f t="shared" si="1"/>
        <v>1.0120565358786542</v>
      </c>
      <c r="G27" s="7">
        <v>9.875</v>
      </c>
      <c r="H27">
        <f t="shared" si="2"/>
        <v>1.0142787869124881</v>
      </c>
      <c r="I27" s="2">
        <v>4.6100000000000003</v>
      </c>
      <c r="J27">
        <f t="shared" si="3"/>
        <v>-1.0288709427179952</v>
      </c>
      <c r="K27" s="2">
        <v>10</v>
      </c>
      <c r="L27">
        <f t="shared" si="4"/>
        <v>-1.0297485492242904</v>
      </c>
      <c r="M27" s="2">
        <v>36</v>
      </c>
      <c r="N27">
        <f t="shared" si="7"/>
        <v>-4.7228387885553447E-2</v>
      </c>
      <c r="O27" s="2">
        <v>114</v>
      </c>
      <c r="P27">
        <f t="shared" si="8"/>
        <v>-1.1278525742659806</v>
      </c>
      <c r="Q27" s="2">
        <v>6.92</v>
      </c>
      <c r="R27">
        <f t="shared" si="9"/>
        <v>0.28913740949870698</v>
      </c>
      <c r="S27" s="2">
        <v>4.13</v>
      </c>
      <c r="T27">
        <f t="shared" si="10"/>
        <v>0.59883336868438264</v>
      </c>
      <c r="V27">
        <f t="shared" si="0"/>
        <v>-0.31939435311958786</v>
      </c>
      <c r="X27">
        <f t="shared" si="5"/>
        <v>-3.9924294139948482E-2</v>
      </c>
      <c r="Z27">
        <v>5</v>
      </c>
      <c r="AA27">
        <v>20</v>
      </c>
      <c r="AB27">
        <v>156</v>
      </c>
      <c r="AC27">
        <f t="shared" si="6"/>
        <v>21</v>
      </c>
      <c r="AD27">
        <v>8.6666666666666661</v>
      </c>
    </row>
    <row r="28" spans="1:30" ht="18" customHeight="1" thickTop="1" thickBot="1" x14ac:dyDescent="0.3">
      <c r="A28" s="1" t="s">
        <v>257</v>
      </c>
      <c r="B28" s="1" t="s">
        <v>279</v>
      </c>
      <c r="C28" s="1">
        <v>70</v>
      </c>
      <c r="D28" s="1">
        <v>182</v>
      </c>
      <c r="E28" s="6">
        <v>30</v>
      </c>
      <c r="F28">
        <f t="shared" si="1"/>
        <v>-1.6357021850146904</v>
      </c>
      <c r="G28" s="6">
        <v>8.375</v>
      </c>
      <c r="H28">
        <f t="shared" si="2"/>
        <v>-1.6768729693176347</v>
      </c>
      <c r="I28" s="1">
        <v>4.4000000000000004</v>
      </c>
      <c r="J28">
        <f t="shared" si="3"/>
        <v>0.98221569710547818</v>
      </c>
      <c r="K28" s="2" t="s">
        <v>439</v>
      </c>
      <c r="M28" s="1">
        <v>35.5</v>
      </c>
      <c r="N28">
        <f t="shared" si="7"/>
        <v>-0.19678494952314185</v>
      </c>
      <c r="O28" s="1">
        <v>121</v>
      </c>
      <c r="P28">
        <f t="shared" si="8"/>
        <v>4.8652463987943213E-2</v>
      </c>
      <c r="Q28" s="1">
        <v>6.89</v>
      </c>
      <c r="R28">
        <f t="shared" si="9"/>
        <v>0.44470590700073265</v>
      </c>
      <c r="S28" s="1">
        <v>4.07</v>
      </c>
      <c r="T28">
        <f t="shared" si="10"/>
        <v>1.0705013501964031</v>
      </c>
      <c r="V28">
        <f t="shared" si="0"/>
        <v>-0.96328468556490998</v>
      </c>
      <c r="X28">
        <f t="shared" si="5"/>
        <v>-0.13761209793784429</v>
      </c>
      <c r="Z28">
        <v>3</v>
      </c>
      <c r="AA28">
        <v>5</v>
      </c>
      <c r="AB28">
        <v>69</v>
      </c>
      <c r="AC28">
        <f t="shared" si="6"/>
        <v>10</v>
      </c>
      <c r="AD28">
        <v>50.9375</v>
      </c>
    </row>
    <row r="29" spans="1:30" ht="18" customHeight="1" thickTop="1" thickBot="1" x14ac:dyDescent="0.3">
      <c r="A29" s="2" t="s">
        <v>258</v>
      </c>
      <c r="B29" s="1" t="s">
        <v>279</v>
      </c>
      <c r="C29" s="2">
        <v>72</v>
      </c>
      <c r="D29" s="2">
        <v>192</v>
      </c>
      <c r="E29" s="7">
        <v>31</v>
      </c>
      <c r="F29">
        <f t="shared" si="1"/>
        <v>-0.67288083196256521</v>
      </c>
      <c r="G29" s="7">
        <v>9.5</v>
      </c>
      <c r="H29">
        <f t="shared" si="2"/>
        <v>0.34149084785495731</v>
      </c>
      <c r="I29" s="2">
        <v>4.51</v>
      </c>
      <c r="J29">
        <f t="shared" si="3"/>
        <v>-7.1210638040145463E-2</v>
      </c>
      <c r="K29" s="2">
        <v>12</v>
      </c>
      <c r="L29">
        <f t="shared" si="4"/>
        <v>-0.54705391677540438</v>
      </c>
      <c r="M29" s="2">
        <v>34</v>
      </c>
      <c r="N29">
        <f t="shared" si="7"/>
        <v>-0.645454634435907</v>
      </c>
      <c r="O29" s="2">
        <v>120</v>
      </c>
      <c r="P29">
        <f t="shared" si="8"/>
        <v>-0.11941968433404591</v>
      </c>
      <c r="Q29" s="2">
        <v>6.98</v>
      </c>
      <c r="R29">
        <f t="shared" si="9"/>
        <v>-2.1999585505344411E-2</v>
      </c>
      <c r="S29" s="2">
        <v>4.2699999999999996</v>
      </c>
      <c r="T29">
        <f t="shared" si="10"/>
        <v>-0.50172525484366948</v>
      </c>
      <c r="V29">
        <f t="shared" si="0"/>
        <v>-2.2382536980421244</v>
      </c>
      <c r="X29">
        <f t="shared" si="5"/>
        <v>-0.27978171225526555</v>
      </c>
      <c r="Z29">
        <v>8</v>
      </c>
      <c r="AD29">
        <v>0</v>
      </c>
    </row>
    <row r="30" spans="1:30" ht="18" customHeight="1" thickTop="1" thickBot="1" x14ac:dyDescent="0.3">
      <c r="A30" s="1" t="s">
        <v>259</v>
      </c>
      <c r="B30" s="1" t="s">
        <v>279</v>
      </c>
      <c r="C30" s="1">
        <v>72</v>
      </c>
      <c r="D30" s="1">
        <v>211</v>
      </c>
      <c r="E30" s="6">
        <v>31</v>
      </c>
      <c r="F30">
        <f t="shared" si="1"/>
        <v>-0.67288083196256521</v>
      </c>
      <c r="G30" s="6">
        <v>9.25</v>
      </c>
      <c r="H30">
        <f t="shared" si="2"/>
        <v>-0.10703444485006315</v>
      </c>
      <c r="I30" s="1">
        <v>4.6500000000000004</v>
      </c>
      <c r="J30">
        <f t="shared" si="3"/>
        <v>-1.4119350645891333</v>
      </c>
      <c r="K30" s="1">
        <v>17</v>
      </c>
      <c r="L30">
        <f t="shared" si="4"/>
        <v>0.65968266434681067</v>
      </c>
      <c r="M30" s="1">
        <v>34</v>
      </c>
      <c r="N30">
        <f t="shared" si="7"/>
        <v>-0.645454634435907</v>
      </c>
      <c r="O30" s="1">
        <v>118</v>
      </c>
      <c r="P30">
        <f t="shared" si="8"/>
        <v>-0.4555639809780242</v>
      </c>
      <c r="Q30" s="1">
        <v>7.51</v>
      </c>
      <c r="R30">
        <f t="shared" si="9"/>
        <v>-2.7703763747077721</v>
      </c>
      <c r="S30" s="1">
        <v>4.5</v>
      </c>
      <c r="T30">
        <f t="shared" si="10"/>
        <v>-2.3097858506397628</v>
      </c>
      <c r="V30">
        <f t="shared" si="0"/>
        <v>-7.7133485178164172</v>
      </c>
      <c r="X30">
        <f t="shared" si="5"/>
        <v>-0.96416856472705215</v>
      </c>
      <c r="Z30">
        <v>8</v>
      </c>
      <c r="AD30">
        <v>0</v>
      </c>
    </row>
    <row r="31" spans="1:30" ht="18" customHeight="1" thickTop="1" thickBot="1" x14ac:dyDescent="0.3">
      <c r="A31" s="2" t="s">
        <v>260</v>
      </c>
      <c r="B31" s="1" t="s">
        <v>279</v>
      </c>
      <c r="C31" s="2">
        <v>74</v>
      </c>
      <c r="D31" s="2">
        <v>224</v>
      </c>
      <c r="E31" s="7">
        <v>31.75</v>
      </c>
      <c r="F31">
        <f t="shared" si="1"/>
        <v>4.9235182826528827E-2</v>
      </c>
      <c r="G31" s="7">
        <v>9</v>
      </c>
      <c r="H31">
        <f t="shared" si="2"/>
        <v>-0.55555973755508359</v>
      </c>
      <c r="I31" s="2">
        <v>4.67</v>
      </c>
      <c r="J31">
        <f t="shared" si="3"/>
        <v>-1.6034671255246982</v>
      </c>
      <c r="K31" s="2" t="s">
        <v>439</v>
      </c>
      <c r="M31" s="2">
        <v>35.5</v>
      </c>
      <c r="N31">
        <f t="shared" si="7"/>
        <v>-0.19678494952314185</v>
      </c>
      <c r="O31" s="2">
        <v>117</v>
      </c>
      <c r="P31">
        <f t="shared" si="8"/>
        <v>-0.62363612930001333</v>
      </c>
      <c r="Q31" s="2">
        <v>6.93</v>
      </c>
      <c r="R31">
        <f t="shared" si="9"/>
        <v>0.23728124366469994</v>
      </c>
      <c r="S31" s="2">
        <v>4.13</v>
      </c>
      <c r="T31">
        <f t="shared" si="10"/>
        <v>0.59883336868438264</v>
      </c>
      <c r="V31">
        <f t="shared" si="0"/>
        <v>-2.0940981467273256</v>
      </c>
      <c r="X31">
        <f t="shared" si="5"/>
        <v>-0.29915687810390368</v>
      </c>
      <c r="Z31">
        <v>4</v>
      </c>
      <c r="AA31">
        <v>24</v>
      </c>
      <c r="AB31">
        <v>123</v>
      </c>
      <c r="AC31">
        <f t="shared" si="6"/>
        <v>17</v>
      </c>
      <c r="AD31">
        <v>0</v>
      </c>
    </row>
    <row r="32" spans="1:30" ht="18" customHeight="1" thickTop="1" thickBot="1" x14ac:dyDescent="0.3">
      <c r="A32" s="1" t="s">
        <v>261</v>
      </c>
      <c r="B32" s="1" t="s">
        <v>279</v>
      </c>
      <c r="C32" s="1">
        <v>72</v>
      </c>
      <c r="D32" s="1">
        <v>210</v>
      </c>
      <c r="E32" s="6">
        <v>32.125</v>
      </c>
      <c r="F32">
        <f t="shared" si="1"/>
        <v>0.41029319022107585</v>
      </c>
      <c r="G32" s="6">
        <v>9</v>
      </c>
      <c r="H32">
        <f t="shared" si="2"/>
        <v>-0.55555973755508359</v>
      </c>
      <c r="I32" s="1">
        <v>4.41</v>
      </c>
      <c r="J32">
        <f t="shared" si="3"/>
        <v>0.88644966663769575</v>
      </c>
      <c r="K32" s="1">
        <v>16</v>
      </c>
      <c r="L32">
        <f t="shared" si="4"/>
        <v>0.41833534812236767</v>
      </c>
      <c r="M32" s="1">
        <v>38</v>
      </c>
      <c r="N32">
        <f t="shared" si="7"/>
        <v>0.55099785866480011</v>
      </c>
      <c r="O32" s="1">
        <v>122</v>
      </c>
      <c r="P32">
        <f t="shared" si="8"/>
        <v>0.21672461230993234</v>
      </c>
      <c r="Q32" s="1">
        <v>6.96</v>
      </c>
      <c r="R32">
        <f t="shared" si="9"/>
        <v>8.1712746162674252E-2</v>
      </c>
      <c r="S32" s="1">
        <v>4.08</v>
      </c>
      <c r="T32">
        <f t="shared" si="10"/>
        <v>0.99189001994440085</v>
      </c>
      <c r="V32">
        <f t="shared" si="0"/>
        <v>3.0008437045078633</v>
      </c>
      <c r="X32">
        <f t="shared" si="5"/>
        <v>0.37510546306348291</v>
      </c>
      <c r="Z32">
        <v>7</v>
      </c>
      <c r="AA32">
        <v>28</v>
      </c>
      <c r="AB32">
        <v>245</v>
      </c>
      <c r="AC32">
        <f t="shared" si="6"/>
        <v>31</v>
      </c>
      <c r="AD32">
        <v>23.142857142857142</v>
      </c>
    </row>
    <row r="33" spans="1:30" ht="18" customHeight="1" thickTop="1" thickBot="1" x14ac:dyDescent="0.3">
      <c r="A33" s="2" t="s">
        <v>262</v>
      </c>
      <c r="B33" s="1" t="s">
        <v>279</v>
      </c>
      <c r="C33" s="2">
        <v>72</v>
      </c>
      <c r="D33" s="2">
        <v>221</v>
      </c>
      <c r="E33" s="7">
        <v>31</v>
      </c>
      <c r="F33">
        <f t="shared" si="1"/>
        <v>-0.67288083196256521</v>
      </c>
      <c r="G33" s="7">
        <v>10.125</v>
      </c>
      <c r="H33">
        <f t="shared" si="2"/>
        <v>1.4628040796175086</v>
      </c>
      <c r="I33" s="2">
        <v>4.55</v>
      </c>
      <c r="J33">
        <f t="shared" si="3"/>
        <v>-0.45427475991128363</v>
      </c>
      <c r="K33" s="2" t="s">
        <v>439</v>
      </c>
      <c r="M33" s="2">
        <v>40.5</v>
      </c>
      <c r="N33">
        <f t="shared" si="7"/>
        <v>1.2987806668527422</v>
      </c>
      <c r="O33" s="2">
        <v>121</v>
      </c>
      <c r="P33">
        <f t="shared" si="8"/>
        <v>4.8652463987943213E-2</v>
      </c>
      <c r="Q33" s="2">
        <v>6.97</v>
      </c>
      <c r="R33">
        <f t="shared" si="9"/>
        <v>2.9856580328667223E-2</v>
      </c>
      <c r="S33" s="2">
        <v>4.21</v>
      </c>
      <c r="T33">
        <f t="shared" si="10"/>
        <v>-3.0057273331649145E-2</v>
      </c>
      <c r="V33">
        <f t="shared" si="0"/>
        <v>1.6828809255813633</v>
      </c>
      <c r="X33">
        <f t="shared" si="5"/>
        <v>0.24041156079733761</v>
      </c>
      <c r="Z33">
        <v>3</v>
      </c>
      <c r="AA33">
        <v>30</v>
      </c>
      <c r="AB33">
        <v>94</v>
      </c>
      <c r="AC33">
        <f t="shared" si="6"/>
        <v>14</v>
      </c>
      <c r="AD33">
        <v>40.333333333333336</v>
      </c>
    </row>
    <row r="34" spans="1:30" ht="18" customHeight="1" thickTop="1" thickBot="1" x14ac:dyDescent="0.3">
      <c r="A34" s="1" t="s">
        <v>264</v>
      </c>
      <c r="B34" s="1" t="s">
        <v>279</v>
      </c>
      <c r="C34" s="1">
        <v>72</v>
      </c>
      <c r="D34" s="1">
        <v>215</v>
      </c>
      <c r="E34" s="6">
        <v>31.125</v>
      </c>
      <c r="F34">
        <f t="shared" si="1"/>
        <v>-0.55252816283104955</v>
      </c>
      <c r="G34" s="6">
        <v>9.125</v>
      </c>
      <c r="H34">
        <f t="shared" si="2"/>
        <v>-0.33129709120257339</v>
      </c>
      <c r="I34" s="1">
        <v>4.54</v>
      </c>
      <c r="J34">
        <f t="shared" si="3"/>
        <v>-0.35850872944350121</v>
      </c>
      <c r="K34" s="2" t="s">
        <v>439</v>
      </c>
      <c r="M34" s="1">
        <v>32.5</v>
      </c>
      <c r="N34">
        <f t="shared" si="7"/>
        <v>-1.0941243193486723</v>
      </c>
      <c r="O34" s="1">
        <v>121</v>
      </c>
      <c r="P34">
        <f t="shared" si="8"/>
        <v>4.8652463987943213E-2</v>
      </c>
      <c r="Q34" s="1">
        <v>7.07</v>
      </c>
      <c r="R34">
        <f t="shared" si="9"/>
        <v>-0.48870507801141688</v>
      </c>
      <c r="S34" s="1">
        <v>4.25</v>
      </c>
      <c r="T34">
        <f t="shared" si="10"/>
        <v>-0.34450259433966507</v>
      </c>
      <c r="V34">
        <f t="shared" si="0"/>
        <v>-3.1210135111889348</v>
      </c>
      <c r="X34">
        <f t="shared" si="5"/>
        <v>-0.44585907302699068</v>
      </c>
      <c r="Z34">
        <v>5</v>
      </c>
      <c r="AA34">
        <v>39</v>
      </c>
      <c r="AB34">
        <v>175</v>
      </c>
      <c r="AC34">
        <f t="shared" si="6"/>
        <v>24</v>
      </c>
      <c r="AD34">
        <v>33.25</v>
      </c>
    </row>
    <row r="35" spans="1:30" ht="18" customHeight="1" thickTop="1" thickBot="1" x14ac:dyDescent="0.3">
      <c r="A35" s="2" t="s">
        <v>265</v>
      </c>
      <c r="B35" s="1" t="s">
        <v>279</v>
      </c>
      <c r="C35" s="2">
        <v>70</v>
      </c>
      <c r="D35" s="2">
        <v>156</v>
      </c>
      <c r="E35" s="7">
        <v>31.125</v>
      </c>
      <c r="F35">
        <f t="shared" si="1"/>
        <v>-0.55252816283104955</v>
      </c>
      <c r="G35" s="7">
        <v>8.25</v>
      </c>
      <c r="H35">
        <f t="shared" si="2"/>
        <v>-1.9011356156701451</v>
      </c>
      <c r="I35" s="2">
        <v>4.28</v>
      </c>
      <c r="J35">
        <f t="shared" si="3"/>
        <v>2.1314080627188927</v>
      </c>
      <c r="K35" s="2" t="s">
        <v>439</v>
      </c>
      <c r="M35" s="2">
        <v>36</v>
      </c>
      <c r="N35">
        <f t="shared" si="7"/>
        <v>-4.7228387885553447E-2</v>
      </c>
      <c r="O35" s="2">
        <v>127</v>
      </c>
      <c r="P35">
        <f t="shared" si="8"/>
        <v>1.0570853539198779</v>
      </c>
      <c r="Q35" s="2">
        <v>7.02</v>
      </c>
      <c r="R35">
        <f t="shared" si="9"/>
        <v>-0.22942424884137252</v>
      </c>
      <c r="S35" s="2">
        <v>4.1500000000000004</v>
      </c>
      <c r="T35">
        <f t="shared" si="10"/>
        <v>0.44161070818037124</v>
      </c>
      <c r="V35">
        <f t="shared" si="0"/>
        <v>0.89978770959102106</v>
      </c>
      <c r="X35">
        <f t="shared" si="5"/>
        <v>0.12854110137014588</v>
      </c>
      <c r="Z35">
        <v>5</v>
      </c>
      <c r="AA35">
        <v>23</v>
      </c>
      <c r="AB35">
        <v>159</v>
      </c>
      <c r="AC35">
        <f t="shared" si="6"/>
        <v>22</v>
      </c>
      <c r="AD35">
        <v>13.454545454545455</v>
      </c>
    </row>
    <row r="36" spans="1:30" ht="18" customHeight="1" thickTop="1" thickBot="1" x14ac:dyDescent="0.3">
      <c r="A36" s="1" t="s">
        <v>266</v>
      </c>
      <c r="B36" s="1" t="s">
        <v>279</v>
      </c>
      <c r="C36" s="1">
        <v>75</v>
      </c>
      <c r="D36" s="1">
        <v>209</v>
      </c>
      <c r="E36" s="6">
        <v>33.25</v>
      </c>
      <c r="F36">
        <f t="shared" si="1"/>
        <v>1.4934672124047168</v>
      </c>
      <c r="G36" s="6">
        <v>9.25</v>
      </c>
      <c r="H36">
        <f t="shared" si="2"/>
        <v>-0.10703444485006315</v>
      </c>
      <c r="I36" s="1">
        <v>4.45</v>
      </c>
      <c r="J36">
        <f t="shared" si="3"/>
        <v>0.5033855447665575</v>
      </c>
      <c r="K36" s="1">
        <v>17</v>
      </c>
      <c r="L36">
        <f t="shared" si="4"/>
        <v>0.65968266434681067</v>
      </c>
      <c r="M36" s="1">
        <v>36.5</v>
      </c>
      <c r="N36">
        <f t="shared" si="7"/>
        <v>0.10232817375203494</v>
      </c>
      <c r="O36" s="1">
        <v>125</v>
      </c>
      <c r="P36">
        <f t="shared" si="8"/>
        <v>0.72094105727589974</v>
      </c>
      <c r="Q36" s="2" t="s">
        <v>439</v>
      </c>
      <c r="S36" s="2" t="s">
        <v>439</v>
      </c>
      <c r="V36">
        <f t="shared" si="0"/>
        <v>3.3727702076959565</v>
      </c>
      <c r="X36">
        <f t="shared" si="5"/>
        <v>0.56212836794932608</v>
      </c>
      <c r="Z36">
        <v>1</v>
      </c>
      <c r="AA36">
        <v>14</v>
      </c>
      <c r="AB36">
        <v>14</v>
      </c>
      <c r="AC36">
        <f t="shared" si="6"/>
        <v>3</v>
      </c>
      <c r="AD36">
        <v>33.357142857142854</v>
      </c>
    </row>
    <row r="37" spans="1:30" ht="18" customHeight="1" thickTop="1" thickBot="1" x14ac:dyDescent="0.3">
      <c r="A37" s="2" t="s">
        <v>267</v>
      </c>
      <c r="B37" s="1" t="s">
        <v>279</v>
      </c>
      <c r="C37" s="2">
        <v>74</v>
      </c>
      <c r="D37" s="2">
        <v>212</v>
      </c>
      <c r="E37" s="7">
        <v>32</v>
      </c>
      <c r="F37">
        <f t="shared" si="1"/>
        <v>0.28994052108956014</v>
      </c>
      <c r="G37" s="7">
        <v>9.25</v>
      </c>
      <c r="H37">
        <f t="shared" si="2"/>
        <v>-0.10703444485006315</v>
      </c>
      <c r="I37" s="2" t="s">
        <v>439</v>
      </c>
      <c r="K37" s="2" t="s">
        <v>439</v>
      </c>
      <c r="M37" s="2" t="s">
        <v>439</v>
      </c>
      <c r="O37" s="2" t="s">
        <v>439</v>
      </c>
      <c r="Q37" s="2" t="s">
        <v>439</v>
      </c>
      <c r="S37" s="2" t="s">
        <v>439</v>
      </c>
      <c r="V37">
        <f t="shared" si="0"/>
        <v>0.18290607623949701</v>
      </c>
      <c r="X37">
        <f t="shared" si="5"/>
        <v>9.1453038119748503E-2</v>
      </c>
      <c r="Z37">
        <v>1</v>
      </c>
      <c r="AA37">
        <v>26</v>
      </c>
      <c r="AB37">
        <v>26</v>
      </c>
      <c r="AC37">
        <f t="shared" si="6"/>
        <v>5</v>
      </c>
      <c r="AD37">
        <v>0</v>
      </c>
    </row>
    <row r="38" spans="1:30" ht="18" customHeight="1" thickTop="1" thickBot="1" x14ac:dyDescent="0.3">
      <c r="A38" s="1" t="s">
        <v>268</v>
      </c>
      <c r="B38" s="1" t="s">
        <v>279</v>
      </c>
      <c r="C38" s="1">
        <v>72</v>
      </c>
      <c r="D38" s="1">
        <v>218</v>
      </c>
      <c r="E38" s="6">
        <v>31.125</v>
      </c>
      <c r="F38">
        <f t="shared" si="1"/>
        <v>-0.55252816283104955</v>
      </c>
      <c r="G38" s="6">
        <v>8.75</v>
      </c>
      <c r="H38">
        <f t="shared" si="2"/>
        <v>-1.0040850302601041</v>
      </c>
      <c r="I38" s="1">
        <v>4.68</v>
      </c>
      <c r="J38">
        <f t="shared" si="3"/>
        <v>-1.6992331559924805</v>
      </c>
      <c r="K38" s="1">
        <v>17</v>
      </c>
      <c r="L38">
        <f t="shared" si="4"/>
        <v>0.65968266434681067</v>
      </c>
      <c r="M38" s="1">
        <v>27.5</v>
      </c>
      <c r="N38">
        <f t="shared" si="7"/>
        <v>-2.589689935724556</v>
      </c>
      <c r="O38" s="1">
        <v>110</v>
      </c>
      <c r="P38">
        <f t="shared" si="8"/>
        <v>-1.8001411675539372</v>
      </c>
      <c r="Q38" s="1">
        <v>7.35</v>
      </c>
      <c r="R38">
        <f t="shared" si="9"/>
        <v>-1.9406777213636413</v>
      </c>
      <c r="S38" s="1">
        <v>4.58</v>
      </c>
      <c r="T38">
        <f t="shared" si="10"/>
        <v>-2.9386764926557944</v>
      </c>
      <c r="V38">
        <f t="shared" si="0"/>
        <v>-11.865349002034753</v>
      </c>
      <c r="X38">
        <f t="shared" si="5"/>
        <v>-1.4831686252543441</v>
      </c>
      <c r="Z38">
        <v>8</v>
      </c>
      <c r="AD38">
        <v>0</v>
      </c>
    </row>
    <row r="39" spans="1:30" ht="18" customHeight="1" thickTop="1" thickBot="1" x14ac:dyDescent="0.3">
      <c r="A39" s="2" t="s">
        <v>269</v>
      </c>
      <c r="B39" s="1" t="s">
        <v>279</v>
      </c>
      <c r="C39" s="2">
        <v>74</v>
      </c>
      <c r="D39" s="2">
        <v>226</v>
      </c>
      <c r="E39" s="7">
        <v>32.625</v>
      </c>
      <c r="F39">
        <f t="shared" si="1"/>
        <v>0.89170386674713853</v>
      </c>
      <c r="G39" s="7">
        <v>11</v>
      </c>
      <c r="H39">
        <f t="shared" si="2"/>
        <v>3.0326426040850802</v>
      </c>
      <c r="I39" s="2" t="s">
        <v>439</v>
      </c>
      <c r="K39" s="2" t="s">
        <v>439</v>
      </c>
      <c r="M39" s="2" t="s">
        <v>439</v>
      </c>
      <c r="O39" s="2" t="s">
        <v>439</v>
      </c>
      <c r="Q39" s="2" t="s">
        <v>439</v>
      </c>
      <c r="S39" s="2" t="s">
        <v>439</v>
      </c>
      <c r="V39">
        <f t="shared" si="0"/>
        <v>3.9243464708322189</v>
      </c>
      <c r="X39">
        <f t="shared" si="5"/>
        <v>1.9621732354161094</v>
      </c>
      <c r="Z39">
        <v>4</v>
      </c>
      <c r="AA39">
        <v>33</v>
      </c>
      <c r="AB39">
        <v>132</v>
      </c>
      <c r="AC39">
        <f t="shared" si="6"/>
        <v>18</v>
      </c>
      <c r="AD39">
        <v>0</v>
      </c>
    </row>
    <row r="40" spans="1:30" ht="18" customHeight="1" thickTop="1" thickBot="1" x14ac:dyDescent="0.3">
      <c r="A40" s="1" t="s">
        <v>270</v>
      </c>
      <c r="B40" s="1" t="s">
        <v>279</v>
      </c>
      <c r="C40" s="1">
        <v>72</v>
      </c>
      <c r="D40" s="1">
        <v>196</v>
      </c>
      <c r="E40" s="6">
        <v>31</v>
      </c>
      <c r="F40">
        <f t="shared" si="1"/>
        <v>-0.67288083196256521</v>
      </c>
      <c r="G40" s="6">
        <v>9</v>
      </c>
      <c r="H40">
        <f t="shared" si="2"/>
        <v>-0.55555973755508359</v>
      </c>
      <c r="I40" s="1">
        <v>4.42</v>
      </c>
      <c r="J40">
        <f t="shared" si="3"/>
        <v>0.79068363616991333</v>
      </c>
      <c r="K40" s="1">
        <v>10</v>
      </c>
      <c r="L40">
        <f t="shared" si="4"/>
        <v>-1.0297485492242904</v>
      </c>
      <c r="M40" s="1">
        <v>39</v>
      </c>
      <c r="N40">
        <f t="shared" si="7"/>
        <v>0.85011098193997692</v>
      </c>
      <c r="O40" s="1">
        <v>122</v>
      </c>
      <c r="P40">
        <f t="shared" si="8"/>
        <v>0.21672461230993234</v>
      </c>
      <c r="Q40" s="2" t="s">
        <v>439</v>
      </c>
      <c r="S40" s="1">
        <v>4.1500000000000004</v>
      </c>
      <c r="T40">
        <f t="shared" si="10"/>
        <v>0.44161070818037124</v>
      </c>
      <c r="V40">
        <f t="shared" si="0"/>
        <v>4.094081985825454E-2</v>
      </c>
      <c r="X40">
        <f t="shared" si="5"/>
        <v>5.8486885511792198E-3</v>
      </c>
      <c r="Z40">
        <v>2</v>
      </c>
      <c r="AA40">
        <v>5</v>
      </c>
      <c r="AB40">
        <v>37</v>
      </c>
      <c r="AC40">
        <f t="shared" si="6"/>
        <v>7</v>
      </c>
      <c r="AD40">
        <v>39.5</v>
      </c>
    </row>
    <row r="41" spans="1:30" ht="18" customHeight="1" thickTop="1" thickBot="1" x14ac:dyDescent="0.3">
      <c r="A41" s="2" t="s">
        <v>271</v>
      </c>
      <c r="B41" s="1" t="s">
        <v>279</v>
      </c>
      <c r="C41" s="2">
        <v>74</v>
      </c>
      <c r="D41" s="2">
        <v>217</v>
      </c>
      <c r="E41" s="7">
        <v>32.5</v>
      </c>
      <c r="F41">
        <f t="shared" si="1"/>
        <v>0.77135119761562287</v>
      </c>
      <c r="G41" s="7">
        <v>9</v>
      </c>
      <c r="H41">
        <f t="shared" si="2"/>
        <v>-0.55555973755508359</v>
      </c>
      <c r="I41" s="2">
        <v>4.4400000000000004</v>
      </c>
      <c r="J41">
        <f t="shared" si="3"/>
        <v>0.59915157523433993</v>
      </c>
      <c r="K41" s="2" t="s">
        <v>439</v>
      </c>
      <c r="M41" s="2">
        <v>42</v>
      </c>
      <c r="N41">
        <f t="shared" si="7"/>
        <v>1.7474503517655073</v>
      </c>
      <c r="O41" s="2">
        <v>123</v>
      </c>
      <c r="P41">
        <f t="shared" si="8"/>
        <v>0.38479676063192148</v>
      </c>
      <c r="Q41" s="2" t="s">
        <v>439</v>
      </c>
      <c r="S41" s="2" t="s">
        <v>439</v>
      </c>
      <c r="V41">
        <f t="shared" si="0"/>
        <v>2.9471901476923081</v>
      </c>
      <c r="X41">
        <f t="shared" si="5"/>
        <v>0.58943802953846158</v>
      </c>
      <c r="Z41">
        <v>3</v>
      </c>
      <c r="AA41">
        <v>6</v>
      </c>
      <c r="AB41">
        <v>70</v>
      </c>
      <c r="AC41">
        <f t="shared" si="6"/>
        <v>11</v>
      </c>
      <c r="AD41">
        <v>28.2</v>
      </c>
    </row>
    <row r="42" spans="1:30" ht="18" customHeight="1" thickTop="1" thickBot="1" x14ac:dyDescent="0.3">
      <c r="A42" s="1" t="s">
        <v>274</v>
      </c>
      <c r="B42" s="1" t="s">
        <v>279</v>
      </c>
      <c r="C42" s="1">
        <v>78</v>
      </c>
      <c r="D42" s="1">
        <v>238</v>
      </c>
      <c r="E42" s="6">
        <v>33.25</v>
      </c>
      <c r="F42">
        <f t="shared" si="1"/>
        <v>1.4934672124047168</v>
      </c>
      <c r="G42" s="6">
        <v>9</v>
      </c>
      <c r="H42">
        <f t="shared" si="2"/>
        <v>-0.55555973755508359</v>
      </c>
      <c r="I42" s="1">
        <v>4.46</v>
      </c>
      <c r="J42">
        <f t="shared" si="3"/>
        <v>0.40761951429877513</v>
      </c>
      <c r="K42" s="1">
        <v>12</v>
      </c>
      <c r="L42">
        <f t="shared" si="4"/>
        <v>-0.54705391677540438</v>
      </c>
      <c r="M42" s="1">
        <v>37</v>
      </c>
      <c r="N42">
        <f t="shared" si="7"/>
        <v>0.25188473538962336</v>
      </c>
      <c r="O42" s="1">
        <v>125</v>
      </c>
      <c r="P42">
        <f t="shared" si="8"/>
        <v>0.72094105727589974</v>
      </c>
      <c r="Q42" s="1">
        <v>7.07</v>
      </c>
      <c r="R42">
        <f t="shared" si="9"/>
        <v>-0.48870507801141688</v>
      </c>
      <c r="S42" s="1">
        <v>4.25</v>
      </c>
      <c r="T42">
        <f t="shared" si="10"/>
        <v>-0.34450259433966507</v>
      </c>
      <c r="V42">
        <f t="shared" si="0"/>
        <v>0.9380911926874449</v>
      </c>
      <c r="X42">
        <f t="shared" si="5"/>
        <v>0.11726139908593061</v>
      </c>
      <c r="Z42">
        <v>6</v>
      </c>
      <c r="AA42">
        <v>28</v>
      </c>
      <c r="AB42">
        <v>204</v>
      </c>
      <c r="AC42">
        <f t="shared" si="6"/>
        <v>27</v>
      </c>
      <c r="AD42">
        <v>23.333333333333332</v>
      </c>
    </row>
    <row r="43" spans="1:30" ht="18" customHeight="1" thickTop="1" thickBot="1" x14ac:dyDescent="0.3">
      <c r="A43" s="2" t="s">
        <v>275</v>
      </c>
      <c r="B43" s="1" t="s">
        <v>279</v>
      </c>
      <c r="C43" s="2">
        <v>71</v>
      </c>
      <c r="D43" s="2">
        <v>193</v>
      </c>
      <c r="E43" s="7">
        <v>31</v>
      </c>
      <c r="F43">
        <f t="shared" si="1"/>
        <v>-0.67288083196256521</v>
      </c>
      <c r="G43" s="7">
        <v>9.125</v>
      </c>
      <c r="H43">
        <f t="shared" si="2"/>
        <v>-0.33129709120257339</v>
      </c>
      <c r="I43" s="2">
        <v>4.4400000000000004</v>
      </c>
      <c r="J43">
        <f t="shared" si="3"/>
        <v>0.59915157523433993</v>
      </c>
      <c r="K43" s="2" t="s">
        <v>439</v>
      </c>
      <c r="M43" s="2">
        <v>34.5</v>
      </c>
      <c r="N43">
        <f t="shared" si="7"/>
        <v>-0.4958980727983186</v>
      </c>
      <c r="O43" s="2">
        <v>123</v>
      </c>
      <c r="P43">
        <f t="shared" si="8"/>
        <v>0.38479676063192148</v>
      </c>
      <c r="Q43" s="2">
        <v>6.97</v>
      </c>
      <c r="R43">
        <f t="shared" si="9"/>
        <v>2.9856580328667223E-2</v>
      </c>
      <c r="S43" s="2">
        <v>4.18</v>
      </c>
      <c r="T43">
        <f t="shared" si="10"/>
        <v>0.20577671742436454</v>
      </c>
      <c r="V43">
        <f t="shared" si="0"/>
        <v>-0.28049436234416414</v>
      </c>
      <c r="X43">
        <f t="shared" si="5"/>
        <v>-4.0070623192023445E-2</v>
      </c>
      <c r="Z43">
        <v>8</v>
      </c>
      <c r="AD43">
        <v>7.5</v>
      </c>
    </row>
    <row r="44" spans="1:30" ht="18" customHeight="1" thickTop="1" thickBot="1" x14ac:dyDescent="0.3">
      <c r="A44" s="1" t="s">
        <v>277</v>
      </c>
      <c r="B44" s="1" t="s">
        <v>279</v>
      </c>
      <c r="C44" s="1">
        <v>75</v>
      </c>
      <c r="D44" s="1">
        <v>215</v>
      </c>
      <c r="E44" s="6">
        <v>32.625</v>
      </c>
      <c r="F44">
        <f t="shared" si="1"/>
        <v>0.89170386674713853</v>
      </c>
      <c r="G44" s="6">
        <v>9.25</v>
      </c>
      <c r="H44">
        <f t="shared" si="2"/>
        <v>-0.10703444485006315</v>
      </c>
      <c r="I44" s="1">
        <v>4.3499999999999996</v>
      </c>
      <c r="J44">
        <f t="shared" si="3"/>
        <v>1.4610458494444072</v>
      </c>
      <c r="K44" s="1">
        <v>23</v>
      </c>
      <c r="L44">
        <f t="shared" si="4"/>
        <v>2.1077665616934684</v>
      </c>
      <c r="M44" s="1">
        <v>36.5</v>
      </c>
      <c r="N44">
        <f t="shared" si="7"/>
        <v>0.10232817375203494</v>
      </c>
      <c r="O44" s="1">
        <v>118</v>
      </c>
      <c r="P44">
        <f t="shared" si="8"/>
        <v>-0.4555639809780242</v>
      </c>
      <c r="Q44" s="1">
        <v>6.92</v>
      </c>
      <c r="R44">
        <f t="shared" si="9"/>
        <v>0.28913740949870698</v>
      </c>
      <c r="S44" s="1">
        <v>4.1399999999999997</v>
      </c>
      <c r="T44">
        <f t="shared" si="10"/>
        <v>0.52022203843238046</v>
      </c>
      <c r="V44">
        <f t="shared" si="0"/>
        <v>4.8096054737400493</v>
      </c>
      <c r="X44">
        <f t="shared" si="5"/>
        <v>0.60120068421750616</v>
      </c>
      <c r="Z44">
        <v>1</v>
      </c>
      <c r="AA44">
        <v>7</v>
      </c>
      <c r="AB44">
        <v>7</v>
      </c>
      <c r="AC44">
        <f t="shared" si="6"/>
        <v>2</v>
      </c>
      <c r="AD44">
        <v>0</v>
      </c>
    </row>
    <row r="45" spans="1:30" ht="18" customHeight="1" thickTop="1" thickBot="1" x14ac:dyDescent="0.3">
      <c r="A45" s="2" t="s">
        <v>278</v>
      </c>
      <c r="B45" s="1" t="s">
        <v>279</v>
      </c>
      <c r="C45" s="2">
        <v>74</v>
      </c>
      <c r="D45" s="2">
        <v>211</v>
      </c>
      <c r="E45" s="7">
        <v>33.5</v>
      </c>
      <c r="F45">
        <f t="shared" si="1"/>
        <v>1.7341725506677481</v>
      </c>
      <c r="G45" s="7">
        <v>10.125</v>
      </c>
      <c r="H45">
        <f t="shared" si="2"/>
        <v>1.4628040796175086</v>
      </c>
      <c r="I45" s="2" t="s">
        <v>439</v>
      </c>
      <c r="K45" s="2">
        <v>12</v>
      </c>
      <c r="L45">
        <f t="shared" si="4"/>
        <v>-0.54705391677540438</v>
      </c>
      <c r="M45" s="2" t="s">
        <v>439</v>
      </c>
      <c r="O45" s="2" t="s">
        <v>439</v>
      </c>
      <c r="Q45" s="2" t="s">
        <v>439</v>
      </c>
      <c r="S45" s="2" t="s">
        <v>439</v>
      </c>
      <c r="V45">
        <f t="shared" si="0"/>
        <v>2.6499227135098522</v>
      </c>
      <c r="X45">
        <f t="shared" si="5"/>
        <v>0.88330757116995073</v>
      </c>
      <c r="Z45">
        <v>8</v>
      </c>
      <c r="AD45">
        <v>0</v>
      </c>
    </row>
    <row r="46" spans="1:30" ht="15.75" thickTop="1" x14ac:dyDescent="0.25"/>
    <row r="47" spans="1:30" x14ac:dyDescent="0.25">
      <c r="C47" s="8">
        <f>AVERAGE(C2:C45)</f>
        <v>72.61363636363636</v>
      </c>
      <c r="D47" s="8">
        <f t="shared" ref="D47:S47" si="11">AVERAGE(D2:D45)</f>
        <v>203.88636363636363</v>
      </c>
      <c r="E47" s="8">
        <f t="shared" si="11"/>
        <v>31.698863636363637</v>
      </c>
      <c r="F47" s="8"/>
      <c r="G47" s="8">
        <f t="shared" si="11"/>
        <v>9.3096590909090917</v>
      </c>
      <c r="H47" s="8"/>
      <c r="I47" s="8">
        <f t="shared" si="11"/>
        <v>4.5025641025641026</v>
      </c>
      <c r="J47" s="8"/>
      <c r="K47" s="8">
        <f t="shared" si="11"/>
        <v>14.266666666666667</v>
      </c>
      <c r="L47" s="8"/>
      <c r="M47" s="8">
        <f t="shared" si="11"/>
        <v>36.157894736842103</v>
      </c>
      <c r="N47" s="8"/>
      <c r="O47" s="8">
        <f t="shared" si="11"/>
        <v>120.71052631578948</v>
      </c>
      <c r="P47" s="8"/>
      <c r="Q47" s="8">
        <f t="shared" si="11"/>
        <v>6.9757575757575747</v>
      </c>
      <c r="R47" s="8"/>
      <c r="S47" s="8">
        <f t="shared" si="11"/>
        <v>4.2061764705882352</v>
      </c>
    </row>
    <row r="48" spans="1:30" x14ac:dyDescent="0.25">
      <c r="C48" s="8">
        <f>STDEV(C2:C45)</f>
        <v>2.1804193013752489</v>
      </c>
      <c r="D48" s="8">
        <f t="shared" ref="D48:S48" si="12">STDEV(D2:D45)</f>
        <v>16.869148817239768</v>
      </c>
      <c r="E48" s="8">
        <f t="shared" si="12"/>
        <v>1.0386142733852122</v>
      </c>
      <c r="F48" s="8"/>
      <c r="G48" s="8">
        <f t="shared" si="12"/>
        <v>0.55738216788683159</v>
      </c>
      <c r="H48" s="8"/>
      <c r="I48" s="8">
        <f t="shared" si="12"/>
        <v>0.1044211601039889</v>
      </c>
      <c r="J48" s="8"/>
      <c r="K48" s="8">
        <f t="shared" si="12"/>
        <v>4.1434063392279095</v>
      </c>
      <c r="L48" s="8"/>
      <c r="M48" s="8">
        <f t="shared" si="12"/>
        <v>3.3432167370337154</v>
      </c>
      <c r="N48" s="8"/>
      <c r="O48" s="8">
        <f t="shared" si="12"/>
        <v>5.9498257741325515</v>
      </c>
      <c r="P48" s="8"/>
      <c r="Q48" s="8">
        <f t="shared" si="12"/>
        <v>0.19284109881957054</v>
      </c>
      <c r="R48" s="8"/>
      <c r="S48" s="8">
        <f t="shared" si="12"/>
        <v>0.12720812595262102</v>
      </c>
    </row>
  </sheetData>
  <conditionalFormatting sqref="V2:V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9"/>
  <sheetViews>
    <sheetView topLeftCell="F1" workbookViewId="0">
      <selection activeCell="AF2" sqref="AF2"/>
    </sheetView>
  </sheetViews>
  <sheetFormatPr defaultRowHeight="15" x14ac:dyDescent="0.25"/>
  <cols>
    <col min="1" max="1" width="20.140625" bestFit="1" customWidth="1"/>
  </cols>
  <sheetData>
    <row r="1" spans="1:32" s="13" customFormat="1" ht="16.5" customHeight="1" thickTop="1" thickBot="1" x14ac:dyDescent="0.3">
      <c r="A1" s="11" t="s">
        <v>11</v>
      </c>
      <c r="B1" s="11" t="s">
        <v>0</v>
      </c>
      <c r="C1" s="11" t="s">
        <v>12</v>
      </c>
      <c r="D1" s="11" t="s">
        <v>13</v>
      </c>
      <c r="E1" s="12" t="s">
        <v>1</v>
      </c>
      <c r="F1" s="12" t="s">
        <v>437</v>
      </c>
      <c r="G1" s="12" t="s">
        <v>2</v>
      </c>
      <c r="H1" s="12" t="s">
        <v>437</v>
      </c>
      <c r="I1" s="11">
        <v>40</v>
      </c>
      <c r="J1" s="12" t="s">
        <v>437</v>
      </c>
      <c r="K1" s="11" t="s">
        <v>3</v>
      </c>
      <c r="L1" s="12" t="s">
        <v>437</v>
      </c>
      <c r="M1" s="11" t="s">
        <v>4</v>
      </c>
      <c r="N1" s="12" t="s">
        <v>437</v>
      </c>
      <c r="O1" s="11" t="s">
        <v>5</v>
      </c>
      <c r="P1" s="12" t="s">
        <v>437</v>
      </c>
      <c r="Q1" s="11" t="s">
        <v>6</v>
      </c>
      <c r="R1" s="12" t="s">
        <v>437</v>
      </c>
      <c r="S1" s="11" t="s">
        <v>15</v>
      </c>
      <c r="T1" s="12" t="s">
        <v>437</v>
      </c>
      <c r="V1" s="12" t="s">
        <v>438</v>
      </c>
      <c r="X1" s="12" t="s">
        <v>444</v>
      </c>
      <c r="Z1" s="13" t="s">
        <v>440</v>
      </c>
      <c r="AA1" s="13" t="s">
        <v>441</v>
      </c>
      <c r="AB1" s="13" t="s">
        <v>442</v>
      </c>
      <c r="AC1" s="13" t="s">
        <v>0</v>
      </c>
      <c r="AD1" s="13" t="s">
        <v>446</v>
      </c>
    </row>
    <row r="2" spans="1:32" ht="18" customHeight="1" thickTop="1" thickBot="1" x14ac:dyDescent="0.3">
      <c r="A2" s="1" t="s">
        <v>280</v>
      </c>
      <c r="B2" s="1" t="s">
        <v>340</v>
      </c>
      <c r="C2" s="1">
        <v>78</v>
      </c>
      <c r="D2" s="1">
        <v>294</v>
      </c>
      <c r="E2" s="6">
        <v>33.5</v>
      </c>
      <c r="F2">
        <f>STANDARDIZE(E2,$E$58,$E$59)</f>
        <v>0.23442878193834477</v>
      </c>
      <c r="G2" s="6">
        <v>9.75</v>
      </c>
      <c r="H2">
        <f>STANDARDIZE(G2,$G$58,$G$59)</f>
        <v>-0.46054449803491099</v>
      </c>
      <c r="I2" s="1">
        <v>5.03</v>
      </c>
      <c r="J2">
        <f>(STANDARDIZE(I2,$I$58,$I$59))*-1</f>
        <v>-0.30048617367758501</v>
      </c>
      <c r="K2" s="2" t="s">
        <v>439</v>
      </c>
      <c r="M2" s="1">
        <v>30</v>
      </c>
      <c r="N2">
        <f>STANDARDIZE(M2,$M$58,$M$59)</f>
        <v>-0.5641539810866496</v>
      </c>
      <c r="O2" s="1">
        <v>111</v>
      </c>
      <c r="P2">
        <f>STANDARDIZE(O2,$O$58,$O$59)</f>
        <v>-5.9309815124111841E-2</v>
      </c>
      <c r="Q2" s="1">
        <v>7.2</v>
      </c>
      <c r="R2">
        <f>(STANDARDIZE(Q2,$Q$58,$Q$59))*-1</f>
        <v>0.91872974494267123</v>
      </c>
      <c r="S2" s="1">
        <v>4.1900000000000004</v>
      </c>
      <c r="T2">
        <f>(STANDARDIZE(S2,$S$58,$S$59))*-1</f>
        <v>1.333490567263697</v>
      </c>
      <c r="V2">
        <f t="shared" ref="V2:V33" si="0">F2+H2+J2+L2+N2+P2+R2+T2</f>
        <v>1.1021546262214554</v>
      </c>
      <c r="X2">
        <f>AVERAGE(F2,H2,J2,L2,N2,P2,R2,T2)</f>
        <v>0.15745066088877935</v>
      </c>
      <c r="Z2">
        <v>3</v>
      </c>
      <c r="AA2">
        <v>29</v>
      </c>
      <c r="AB2">
        <v>93</v>
      </c>
      <c r="AC2">
        <f>RANK(AB2,$AB$2:$AB$56,1)</f>
        <v>20</v>
      </c>
      <c r="AD2">
        <v>49.666666666666664</v>
      </c>
      <c r="AF2" s="15">
        <f>CORREL(X2:X56,AD2:AD56)</f>
        <v>8.690803710006495E-2</v>
      </c>
    </row>
    <row r="3" spans="1:32" ht="18" customHeight="1" thickTop="1" thickBot="1" x14ac:dyDescent="0.3">
      <c r="A3" s="2" t="s">
        <v>281</v>
      </c>
      <c r="B3" s="1" t="s">
        <v>340</v>
      </c>
      <c r="C3" s="2">
        <v>79</v>
      </c>
      <c r="D3" s="2">
        <v>292</v>
      </c>
      <c r="E3" s="7">
        <v>33</v>
      </c>
      <c r="F3">
        <f t="shared" ref="F3:F56" si="1">STANDARDIZE(E3,$E$58,$E$59)</f>
        <v>-0.25212152019784012</v>
      </c>
      <c r="G3" s="7">
        <v>10.5</v>
      </c>
      <c r="H3">
        <f t="shared" ref="H3:H56" si="2">STANDARDIZE(G3,$G$58,$G$59)</f>
        <v>0.90864184747428545</v>
      </c>
      <c r="I3" s="2">
        <v>5.0999999999999996</v>
      </c>
      <c r="J3">
        <f t="shared" ref="J3:J56" si="3">(STANDARDIZE(I3,$I$58,$I$59))*-1</f>
        <v>-0.59483997646378517</v>
      </c>
      <c r="K3" s="2">
        <v>24</v>
      </c>
      <c r="L3">
        <f>STANDARDIZE(K3,$K$58,$K$59)</f>
        <v>-0.41600595814746028</v>
      </c>
      <c r="M3" s="2">
        <v>34</v>
      </c>
      <c r="N3">
        <f t="shared" ref="N3:N56" si="4">STANDARDIZE(M3,$M$58,$M$59)</f>
        <v>0.45726164782812551</v>
      </c>
      <c r="O3" s="2">
        <v>117</v>
      </c>
      <c r="P3">
        <f t="shared" ref="P3:P56" si="5">STANDARDIZE(O3,$O$58,$O$59)</f>
        <v>0.59309815124111687</v>
      </c>
      <c r="Q3" s="2">
        <v>7.57</v>
      </c>
      <c r="R3">
        <f t="shared" ref="R3:R56" si="6">(STANDARDIZE(Q3,$Q$58,$Q$59))*-1</f>
        <v>-0.14189429758085553</v>
      </c>
      <c r="S3" s="2">
        <v>4.53</v>
      </c>
      <c r="T3">
        <f t="shared" ref="T3:T56" si="7">(STANDARDIZE(S3,$S$58,$S$59))*-1</f>
        <v>-0.12786895850473787</v>
      </c>
      <c r="V3">
        <f t="shared" si="0"/>
        <v>0.42627093564884877</v>
      </c>
      <c r="X3">
        <f t="shared" ref="X3:X56" si="8">AVERAGE(F3,H3,J3,L3,N3,P3,R3,T3)</f>
        <v>5.3283866956106096E-2</v>
      </c>
      <c r="Z3">
        <v>1</v>
      </c>
      <c r="AA3">
        <v>17</v>
      </c>
      <c r="AB3">
        <v>17</v>
      </c>
      <c r="AC3">
        <f t="shared" ref="AC3:AC56" si="9">RANK(AB3,$AB$2:$AB$56,1)</f>
        <v>5</v>
      </c>
      <c r="AD3">
        <v>30</v>
      </c>
    </row>
    <row r="4" spans="1:32" ht="18" customHeight="1" thickTop="1" thickBot="1" x14ac:dyDescent="0.3">
      <c r="A4" s="1" t="s">
        <v>282</v>
      </c>
      <c r="B4" s="1" t="s">
        <v>340</v>
      </c>
      <c r="C4" s="1">
        <v>76</v>
      </c>
      <c r="D4" s="1">
        <v>282</v>
      </c>
      <c r="E4" s="6">
        <v>33.125</v>
      </c>
      <c r="F4">
        <f t="shared" si="1"/>
        <v>-0.1304839446637939</v>
      </c>
      <c r="G4" s="6">
        <v>8.5</v>
      </c>
      <c r="H4">
        <f t="shared" si="2"/>
        <v>-2.7425217405502385</v>
      </c>
      <c r="I4" s="1">
        <v>4.8</v>
      </c>
      <c r="J4">
        <f t="shared" si="3"/>
        <v>0.66667632119136855</v>
      </c>
      <c r="K4" s="2" t="s">
        <v>439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-2.2063293640226638</v>
      </c>
      <c r="X4">
        <f t="shared" si="8"/>
        <v>-0.73544312134088796</v>
      </c>
      <c r="Z4">
        <v>8</v>
      </c>
      <c r="AD4">
        <v>10.833333333333334</v>
      </c>
    </row>
    <row r="5" spans="1:32" ht="18" customHeight="1" thickTop="1" thickBot="1" x14ac:dyDescent="0.3">
      <c r="A5" s="2" t="s">
        <v>283</v>
      </c>
      <c r="B5" s="1" t="s">
        <v>340</v>
      </c>
      <c r="C5" s="2">
        <v>75</v>
      </c>
      <c r="D5" s="2">
        <v>246</v>
      </c>
      <c r="E5" s="7">
        <v>32.5</v>
      </c>
      <c r="F5">
        <f t="shared" si="1"/>
        <v>-0.73867182233402495</v>
      </c>
      <c r="G5" s="7">
        <v>9.375</v>
      </c>
      <c r="H5">
        <f t="shared" si="2"/>
        <v>-1.1451376707895093</v>
      </c>
      <c r="I5" s="2">
        <v>4.53</v>
      </c>
      <c r="J5">
        <f t="shared" si="3"/>
        <v>1.8020409890810059</v>
      </c>
      <c r="K5" s="2">
        <v>35</v>
      </c>
      <c r="L5">
        <f t="shared" ref="L5:L56" si="10">STANDARDIZE(K5,$K$58,$K$59)</f>
        <v>1.7576251731730201</v>
      </c>
      <c r="M5" s="2">
        <v>41</v>
      </c>
      <c r="N5">
        <f t="shared" si="4"/>
        <v>2.2447389984289816</v>
      </c>
      <c r="O5" s="2">
        <v>130</v>
      </c>
      <c r="P5">
        <f t="shared" si="5"/>
        <v>2.0066487450324457</v>
      </c>
      <c r="Q5" s="2">
        <v>6.91</v>
      </c>
      <c r="R5">
        <f t="shared" si="6"/>
        <v>1.7500296701638136</v>
      </c>
      <c r="S5" s="2">
        <v>4.1500000000000004</v>
      </c>
      <c r="T5">
        <f t="shared" si="7"/>
        <v>1.5054152173541013</v>
      </c>
      <c r="V5">
        <f t="shared" si="0"/>
        <v>9.1826893001098338</v>
      </c>
      <c r="X5">
        <f t="shared" si="8"/>
        <v>1.1478361625137292</v>
      </c>
      <c r="Z5">
        <v>1</v>
      </c>
      <c r="AA5">
        <v>8</v>
      </c>
      <c r="AB5">
        <v>8</v>
      </c>
      <c r="AC5">
        <f t="shared" si="9"/>
        <v>3</v>
      </c>
      <c r="AD5">
        <v>33.625</v>
      </c>
    </row>
    <row r="6" spans="1:32" ht="18" customHeight="1" thickTop="1" thickBot="1" x14ac:dyDescent="0.3">
      <c r="A6" s="1" t="s">
        <v>284</v>
      </c>
      <c r="B6" s="1" t="s">
        <v>340</v>
      </c>
      <c r="C6" s="1">
        <v>74</v>
      </c>
      <c r="D6" s="1">
        <v>293</v>
      </c>
      <c r="E6" s="6">
        <v>33.625</v>
      </c>
      <c r="F6">
        <f t="shared" si="1"/>
        <v>0.35606635747239096</v>
      </c>
      <c r="G6" s="6">
        <v>10.25</v>
      </c>
      <c r="H6">
        <f t="shared" si="2"/>
        <v>0.45224639897121999</v>
      </c>
      <c r="I6" s="2" t="s">
        <v>439</v>
      </c>
      <c r="K6" s="2" t="s">
        <v>439</v>
      </c>
      <c r="M6" s="2" t="s">
        <v>439</v>
      </c>
      <c r="O6" s="2" t="s">
        <v>439</v>
      </c>
      <c r="Q6" s="2" t="s">
        <v>439</v>
      </c>
      <c r="S6" s="2" t="s">
        <v>439</v>
      </c>
      <c r="V6">
        <f t="shared" si="0"/>
        <v>0.808312756443611</v>
      </c>
      <c r="X6">
        <f t="shared" si="8"/>
        <v>0.4041563782218055</v>
      </c>
      <c r="Z6">
        <v>6</v>
      </c>
      <c r="AA6">
        <v>4</v>
      </c>
      <c r="AB6">
        <v>180</v>
      </c>
      <c r="AC6">
        <f t="shared" si="9"/>
        <v>33</v>
      </c>
      <c r="AD6">
        <v>27.846153846153847</v>
      </c>
    </row>
    <row r="7" spans="1:32" ht="18" customHeight="1" thickTop="1" thickBot="1" x14ac:dyDescent="0.3">
      <c r="A7" s="2" t="s">
        <v>285</v>
      </c>
      <c r="B7" s="1" t="s">
        <v>340</v>
      </c>
      <c r="C7" s="2">
        <v>76</v>
      </c>
      <c r="D7" s="2">
        <v>318</v>
      </c>
      <c r="E7" s="7">
        <v>33.75</v>
      </c>
      <c r="F7">
        <f t="shared" si="1"/>
        <v>0.47770393300643721</v>
      </c>
      <c r="G7" s="7">
        <v>9.75</v>
      </c>
      <c r="H7">
        <f t="shared" si="2"/>
        <v>-0.46054449803491099</v>
      </c>
      <c r="I7" s="2">
        <v>5.0199999999999996</v>
      </c>
      <c r="J7">
        <f t="shared" si="3"/>
        <v>-0.25843563042241036</v>
      </c>
      <c r="K7" s="2">
        <v>20</v>
      </c>
      <c r="L7">
        <f t="shared" si="10"/>
        <v>-1.206417278627635</v>
      </c>
      <c r="M7" s="2">
        <v>31</v>
      </c>
      <c r="N7">
        <f t="shared" si="4"/>
        <v>-0.30880007385795577</v>
      </c>
      <c r="O7" s="2">
        <v>101</v>
      </c>
      <c r="P7">
        <f t="shared" si="5"/>
        <v>-1.1466564257328264</v>
      </c>
      <c r="Q7" s="2">
        <v>7.5</v>
      </c>
      <c r="R7">
        <f t="shared" si="6"/>
        <v>5.8764305058731363E-2</v>
      </c>
      <c r="S7" s="2">
        <v>4.57</v>
      </c>
      <c r="T7">
        <f t="shared" si="7"/>
        <v>-0.2997936085951422</v>
      </c>
      <c r="V7">
        <f t="shared" si="0"/>
        <v>-3.1441792772057124</v>
      </c>
      <c r="X7">
        <f t="shared" si="8"/>
        <v>-0.39302240965071406</v>
      </c>
      <c r="Z7">
        <v>4</v>
      </c>
      <c r="AA7">
        <v>1</v>
      </c>
      <c r="AB7">
        <v>100</v>
      </c>
      <c r="AC7">
        <f t="shared" si="9"/>
        <v>22</v>
      </c>
      <c r="AD7">
        <v>22.25</v>
      </c>
    </row>
    <row r="8" spans="1:32" ht="18" customHeight="1" thickTop="1" thickBot="1" x14ac:dyDescent="0.3">
      <c r="A8" s="1" t="s">
        <v>286</v>
      </c>
      <c r="B8" s="1" t="s">
        <v>340</v>
      </c>
      <c r="C8" s="1">
        <v>74</v>
      </c>
      <c r="D8" s="1">
        <v>319</v>
      </c>
      <c r="E8" s="6">
        <v>32.5</v>
      </c>
      <c r="F8">
        <f t="shared" si="1"/>
        <v>-0.73867182233402495</v>
      </c>
      <c r="G8" s="6">
        <v>10</v>
      </c>
      <c r="H8">
        <f t="shared" si="2"/>
        <v>-4.1490495318455192E-3</v>
      </c>
      <c r="I8" s="1">
        <v>5.05</v>
      </c>
      <c r="J8">
        <f t="shared" si="3"/>
        <v>-0.38458726018792688</v>
      </c>
      <c r="K8" s="1">
        <v>26</v>
      </c>
      <c r="L8">
        <f t="shared" si="10"/>
        <v>-2.0800297907372908E-2</v>
      </c>
      <c r="M8" s="1">
        <v>29.5</v>
      </c>
      <c r="N8">
        <f t="shared" si="4"/>
        <v>-0.69183093470099644</v>
      </c>
      <c r="O8" s="1">
        <v>98</v>
      </c>
      <c r="P8">
        <f t="shared" si="5"/>
        <v>-1.4728604089154407</v>
      </c>
      <c r="Q8" s="1">
        <v>7.84</v>
      </c>
      <c r="R8">
        <f t="shared" si="6"/>
        <v>-0.91586319347640066</v>
      </c>
      <c r="S8" s="1">
        <v>4.59</v>
      </c>
      <c r="T8">
        <f t="shared" si="7"/>
        <v>-0.38575593364034244</v>
      </c>
      <c r="V8">
        <f t="shared" si="0"/>
        <v>-4.6145189006943506</v>
      </c>
      <c r="X8">
        <f t="shared" si="8"/>
        <v>-0.57681486258679382</v>
      </c>
      <c r="Z8">
        <v>1</v>
      </c>
      <c r="AA8">
        <v>32</v>
      </c>
      <c r="AB8">
        <v>32</v>
      </c>
      <c r="AC8">
        <f t="shared" si="9"/>
        <v>7</v>
      </c>
      <c r="AD8">
        <v>31.75</v>
      </c>
    </row>
    <row r="9" spans="1:32" ht="18" customHeight="1" thickTop="1" thickBot="1" x14ac:dyDescent="0.3">
      <c r="A9" s="2" t="s">
        <v>288</v>
      </c>
      <c r="B9" s="1" t="s">
        <v>340</v>
      </c>
      <c r="C9" s="2">
        <v>75</v>
      </c>
      <c r="D9" s="2">
        <v>267</v>
      </c>
      <c r="E9" s="7">
        <v>33.5</v>
      </c>
      <c r="F9">
        <f t="shared" si="1"/>
        <v>0.23442878193834477</v>
      </c>
      <c r="G9" s="7">
        <v>10.125</v>
      </c>
      <c r="H9">
        <f t="shared" si="2"/>
        <v>0.22404867471968723</v>
      </c>
      <c r="I9" s="2">
        <v>4.79</v>
      </c>
      <c r="J9">
        <f t="shared" si="3"/>
        <v>0.70872686444653943</v>
      </c>
      <c r="K9" s="2">
        <v>27</v>
      </c>
      <c r="L9">
        <f t="shared" si="10"/>
        <v>0.17680253221267075</v>
      </c>
      <c r="M9" s="2">
        <v>34.5</v>
      </c>
      <c r="N9">
        <f t="shared" si="4"/>
        <v>0.58493860144247234</v>
      </c>
      <c r="O9" s="2">
        <v>114</v>
      </c>
      <c r="P9">
        <f t="shared" si="5"/>
        <v>0.26689416805850252</v>
      </c>
      <c r="Q9" s="2">
        <v>7.17</v>
      </c>
      <c r="R9">
        <f t="shared" si="6"/>
        <v>1.004726288931066</v>
      </c>
      <c r="S9" s="2">
        <v>4.25</v>
      </c>
      <c r="T9">
        <f t="shared" si="7"/>
        <v>1.0756035921280924</v>
      </c>
      <c r="V9">
        <f t="shared" si="0"/>
        <v>4.2761695038773748</v>
      </c>
      <c r="X9">
        <f t="shared" si="8"/>
        <v>0.53452118798467185</v>
      </c>
      <c r="Z9">
        <v>6</v>
      </c>
      <c r="AA9">
        <v>36</v>
      </c>
      <c r="AB9">
        <v>212</v>
      </c>
      <c r="AC9">
        <f t="shared" si="9"/>
        <v>37</v>
      </c>
      <c r="AD9">
        <v>3.1428571428571428</v>
      </c>
    </row>
    <row r="10" spans="1:32" ht="18" customHeight="1" thickTop="1" thickBot="1" x14ac:dyDescent="0.3">
      <c r="A10" s="1" t="s">
        <v>289</v>
      </c>
      <c r="B10" s="1" t="s">
        <v>340</v>
      </c>
      <c r="C10" s="1">
        <v>75</v>
      </c>
      <c r="D10" s="1">
        <v>271</v>
      </c>
      <c r="E10" s="6">
        <v>34.375</v>
      </c>
      <c r="F10">
        <f t="shared" si="1"/>
        <v>1.0858918106766682</v>
      </c>
      <c r="G10" s="6">
        <v>10.125</v>
      </c>
      <c r="H10">
        <f t="shared" si="2"/>
        <v>0.22404867471968723</v>
      </c>
      <c r="I10" s="1">
        <v>4.79</v>
      </c>
      <c r="J10">
        <f t="shared" si="3"/>
        <v>0.70872686444653943</v>
      </c>
      <c r="K10" s="1">
        <v>19</v>
      </c>
      <c r="L10">
        <f t="shared" si="10"/>
        <v>-1.4040201087476787</v>
      </c>
      <c r="M10" s="1">
        <v>38.5</v>
      </c>
      <c r="N10">
        <f t="shared" si="4"/>
        <v>1.6063542303572473</v>
      </c>
      <c r="O10" s="1">
        <v>118</v>
      </c>
      <c r="P10">
        <f t="shared" si="5"/>
        <v>0.70183281230198835</v>
      </c>
      <c r="Q10" s="1">
        <v>7.08</v>
      </c>
      <c r="R10">
        <f t="shared" si="6"/>
        <v>1.2627159208962477</v>
      </c>
      <c r="S10" s="1">
        <v>4.05</v>
      </c>
      <c r="T10">
        <f t="shared" si="7"/>
        <v>1.9352268425801142</v>
      </c>
      <c r="V10">
        <f t="shared" si="0"/>
        <v>6.1207770472308134</v>
      </c>
      <c r="X10">
        <f t="shared" si="8"/>
        <v>0.76509713090385167</v>
      </c>
      <c r="Z10">
        <v>2</v>
      </c>
      <c r="AA10">
        <v>31</v>
      </c>
      <c r="AB10">
        <v>63</v>
      </c>
      <c r="AC10">
        <f t="shared" si="9"/>
        <v>15</v>
      </c>
      <c r="AD10">
        <v>22.133333333333333</v>
      </c>
    </row>
    <row r="11" spans="1:32" ht="18" customHeight="1" thickTop="1" thickBot="1" x14ac:dyDescent="0.3">
      <c r="A11" s="2" t="s">
        <v>290</v>
      </c>
      <c r="B11" s="1" t="s">
        <v>340</v>
      </c>
      <c r="C11" s="2">
        <v>75</v>
      </c>
      <c r="D11" s="2">
        <v>293</v>
      </c>
      <c r="E11" s="7">
        <v>31.5</v>
      </c>
      <c r="F11">
        <f t="shared" si="1"/>
        <v>-1.7117724266063947</v>
      </c>
      <c r="G11" s="7">
        <v>9.375</v>
      </c>
      <c r="H11">
        <f t="shared" si="2"/>
        <v>-1.1451376707895093</v>
      </c>
      <c r="I11" s="2">
        <v>4.8600000000000003</v>
      </c>
      <c r="J11">
        <f t="shared" si="3"/>
        <v>0.41437306166033555</v>
      </c>
      <c r="K11" s="2">
        <v>29</v>
      </c>
      <c r="L11">
        <f t="shared" si="10"/>
        <v>0.57200819245275814</v>
      </c>
      <c r="M11" s="2">
        <v>29</v>
      </c>
      <c r="N11">
        <f t="shared" si="4"/>
        <v>-0.81950788831534327</v>
      </c>
      <c r="O11" s="2">
        <v>110</v>
      </c>
      <c r="P11">
        <f t="shared" si="5"/>
        <v>-0.1680444761849833</v>
      </c>
      <c r="Q11" s="2">
        <v>7.23</v>
      </c>
      <c r="R11">
        <f t="shared" si="6"/>
        <v>0.8327332009542765</v>
      </c>
      <c r="S11" s="2">
        <v>4.37</v>
      </c>
      <c r="T11">
        <f t="shared" si="7"/>
        <v>0.55982964185687945</v>
      </c>
      <c r="V11">
        <f t="shared" si="0"/>
        <v>-1.465518364971981</v>
      </c>
      <c r="X11">
        <f t="shared" si="8"/>
        <v>-0.18318979562149762</v>
      </c>
      <c r="Z11">
        <v>3</v>
      </c>
      <c r="AA11">
        <v>32</v>
      </c>
      <c r="AB11">
        <v>96</v>
      </c>
      <c r="AC11">
        <f t="shared" si="9"/>
        <v>21</v>
      </c>
      <c r="AD11">
        <v>25.714285714285715</v>
      </c>
    </row>
    <row r="12" spans="1:32" ht="18" customHeight="1" thickTop="1" thickBot="1" x14ac:dyDescent="0.3">
      <c r="A12" s="1" t="s">
        <v>291</v>
      </c>
      <c r="B12" s="1" t="s">
        <v>340</v>
      </c>
      <c r="C12" s="1">
        <v>74</v>
      </c>
      <c r="D12" s="1">
        <v>289</v>
      </c>
      <c r="E12" s="6">
        <v>33.25</v>
      </c>
      <c r="F12">
        <f t="shared" si="1"/>
        <v>-8.8463691297476846E-3</v>
      </c>
      <c r="G12" s="6">
        <v>10</v>
      </c>
      <c r="H12">
        <f t="shared" si="2"/>
        <v>-4.1490495318455192E-3</v>
      </c>
      <c r="I12" s="2" t="s">
        <v>439</v>
      </c>
      <c r="K12" s="2" t="s">
        <v>439</v>
      </c>
      <c r="M12" s="2" t="s">
        <v>439</v>
      </c>
      <c r="O12" s="2" t="s">
        <v>439</v>
      </c>
      <c r="Q12" s="2" t="s">
        <v>439</v>
      </c>
      <c r="S12" s="2" t="s">
        <v>439</v>
      </c>
      <c r="V12">
        <f t="shared" si="0"/>
        <v>-1.2995418661593204E-2</v>
      </c>
      <c r="X12">
        <f t="shared" si="8"/>
        <v>-6.4977093307966019E-3</v>
      </c>
      <c r="Z12">
        <v>6</v>
      </c>
      <c r="AA12">
        <v>40</v>
      </c>
      <c r="AB12">
        <v>216</v>
      </c>
      <c r="AC12">
        <f t="shared" si="9"/>
        <v>38</v>
      </c>
      <c r="AD12">
        <v>14.933333333333334</v>
      </c>
    </row>
    <row r="13" spans="1:32" ht="18" customHeight="1" thickTop="1" thickBot="1" x14ac:dyDescent="0.3">
      <c r="A13" s="2" t="s">
        <v>292</v>
      </c>
      <c r="B13" s="1" t="s">
        <v>340</v>
      </c>
      <c r="C13" s="2">
        <v>77</v>
      </c>
      <c r="D13" s="2">
        <v>283</v>
      </c>
      <c r="E13" s="7">
        <v>34.5</v>
      </c>
      <c r="F13">
        <f t="shared" si="1"/>
        <v>1.2075293862107146</v>
      </c>
      <c r="G13" s="7">
        <v>9.25</v>
      </c>
      <c r="H13">
        <f t="shared" si="2"/>
        <v>-1.3733353950410421</v>
      </c>
      <c r="I13" s="2">
        <v>5.01</v>
      </c>
      <c r="J13">
        <f t="shared" si="3"/>
        <v>-0.21638508716723945</v>
      </c>
      <c r="K13" s="2" t="s">
        <v>439</v>
      </c>
      <c r="M13" s="2">
        <v>33</v>
      </c>
      <c r="N13">
        <f t="shared" si="4"/>
        <v>0.20190774059943173</v>
      </c>
      <c r="O13" s="2">
        <v>110</v>
      </c>
      <c r="P13">
        <f t="shared" si="5"/>
        <v>-0.1680444761849833</v>
      </c>
      <c r="Q13" s="2">
        <v>7.64</v>
      </c>
      <c r="R13">
        <f t="shared" si="6"/>
        <v>-0.34255290022043988</v>
      </c>
      <c r="S13" s="2">
        <v>4.6500000000000004</v>
      </c>
      <c r="T13">
        <f t="shared" si="7"/>
        <v>-0.64364290877595087</v>
      </c>
      <c r="V13">
        <f t="shared" si="0"/>
        <v>-1.3345236405795093</v>
      </c>
      <c r="X13">
        <f t="shared" si="8"/>
        <v>-0.19064623436850134</v>
      </c>
      <c r="Z13">
        <v>8</v>
      </c>
      <c r="AD13">
        <v>0</v>
      </c>
    </row>
    <row r="14" spans="1:32" ht="18" customHeight="1" thickTop="1" thickBot="1" x14ac:dyDescent="0.3">
      <c r="A14" s="1" t="s">
        <v>293</v>
      </c>
      <c r="B14" s="1" t="s">
        <v>340</v>
      </c>
      <c r="C14" s="1">
        <v>77</v>
      </c>
      <c r="D14" s="1">
        <v>320</v>
      </c>
      <c r="E14" s="6">
        <v>34.625</v>
      </c>
      <c r="F14">
        <f t="shared" si="1"/>
        <v>1.3291669617447608</v>
      </c>
      <c r="G14" s="6">
        <v>11</v>
      </c>
      <c r="H14">
        <f t="shared" si="2"/>
        <v>1.8214327444804164</v>
      </c>
      <c r="I14" s="1">
        <v>5.07</v>
      </c>
      <c r="J14">
        <f t="shared" si="3"/>
        <v>-0.46868834669827247</v>
      </c>
      <c r="K14" s="2" t="s">
        <v>439</v>
      </c>
      <c r="M14" s="1">
        <v>33</v>
      </c>
      <c r="N14">
        <f t="shared" si="4"/>
        <v>0.20190774059943173</v>
      </c>
      <c r="O14" s="1">
        <v>103</v>
      </c>
      <c r="P14">
        <f t="shared" si="5"/>
        <v>-0.92918710361108348</v>
      </c>
      <c r="Q14" s="1">
        <v>7.91</v>
      </c>
      <c r="R14">
        <f t="shared" si="6"/>
        <v>-1.1165217961159875</v>
      </c>
      <c r="S14" s="1">
        <v>4.47</v>
      </c>
      <c r="T14">
        <f t="shared" si="7"/>
        <v>0.13001801663087054</v>
      </c>
      <c r="V14">
        <f t="shared" si="0"/>
        <v>0.96812821703013607</v>
      </c>
      <c r="X14">
        <f t="shared" si="8"/>
        <v>0.13830403100430516</v>
      </c>
      <c r="Z14">
        <v>3</v>
      </c>
      <c r="AA14">
        <v>26</v>
      </c>
      <c r="AB14">
        <v>90</v>
      </c>
      <c r="AC14">
        <f t="shared" si="9"/>
        <v>19</v>
      </c>
      <c r="AD14">
        <v>23.153846153846153</v>
      </c>
    </row>
    <row r="15" spans="1:32" ht="18" customHeight="1" thickTop="1" thickBot="1" x14ac:dyDescent="0.3">
      <c r="A15" s="2" t="s">
        <v>294</v>
      </c>
      <c r="B15" s="1" t="s">
        <v>340</v>
      </c>
      <c r="C15" s="2">
        <v>74</v>
      </c>
      <c r="D15" s="2">
        <v>316</v>
      </c>
      <c r="E15" s="7">
        <v>34</v>
      </c>
      <c r="F15">
        <f t="shared" si="1"/>
        <v>0.7209790840745296</v>
      </c>
      <c r="G15" s="7">
        <v>10.75</v>
      </c>
      <c r="H15">
        <f t="shared" si="2"/>
        <v>1.3650372959773509</v>
      </c>
      <c r="I15" s="2">
        <v>5.16</v>
      </c>
      <c r="J15">
        <f t="shared" si="3"/>
        <v>-0.84714323599481822</v>
      </c>
      <c r="K15" s="2">
        <v>32</v>
      </c>
      <c r="L15">
        <f t="shared" si="10"/>
        <v>1.1648166828128892</v>
      </c>
      <c r="M15" s="2" t="s">
        <v>439</v>
      </c>
      <c r="O15" s="2">
        <v>105</v>
      </c>
      <c r="P15">
        <f t="shared" si="5"/>
        <v>-0.71171778148934051</v>
      </c>
      <c r="Q15" s="2">
        <v>7.53</v>
      </c>
      <c r="R15">
        <f t="shared" si="6"/>
        <v>-2.7232238929663387E-2</v>
      </c>
      <c r="S15" s="2">
        <v>4.46</v>
      </c>
      <c r="T15">
        <f t="shared" si="7"/>
        <v>0.17299917915347068</v>
      </c>
      <c r="V15">
        <f t="shared" si="0"/>
        <v>1.837738985604418</v>
      </c>
      <c r="X15">
        <f t="shared" si="8"/>
        <v>0.26253414080063114</v>
      </c>
      <c r="Z15">
        <v>5</v>
      </c>
      <c r="AA15">
        <v>18</v>
      </c>
      <c r="AB15">
        <v>154</v>
      </c>
      <c r="AC15">
        <f t="shared" si="9"/>
        <v>31</v>
      </c>
      <c r="AD15">
        <v>0</v>
      </c>
    </row>
    <row r="16" spans="1:32" ht="18" customHeight="1" thickTop="1" thickBot="1" x14ac:dyDescent="0.3">
      <c r="A16" s="1" t="s">
        <v>295</v>
      </c>
      <c r="B16" s="1" t="s">
        <v>340</v>
      </c>
      <c r="C16" s="1">
        <v>76</v>
      </c>
      <c r="D16" s="1">
        <v>254</v>
      </c>
      <c r="E16" s="6">
        <v>32.5</v>
      </c>
      <c r="F16">
        <f t="shared" si="1"/>
        <v>-0.73867182233402495</v>
      </c>
      <c r="G16" s="6">
        <v>10.375</v>
      </c>
      <c r="H16">
        <f t="shared" si="2"/>
        <v>0.68044412322275272</v>
      </c>
      <c r="I16" s="1">
        <v>4.97</v>
      </c>
      <c r="J16">
        <f t="shared" si="3"/>
        <v>-4.8182914146552035E-2</v>
      </c>
      <c r="K16" s="1">
        <v>23</v>
      </c>
      <c r="L16">
        <f t="shared" si="10"/>
        <v>-0.61360878826750398</v>
      </c>
      <c r="M16" s="2" t="s">
        <v>439</v>
      </c>
      <c r="O16" s="2" t="s">
        <v>439</v>
      </c>
      <c r="Q16" s="2" t="s">
        <v>439</v>
      </c>
      <c r="S16" s="2" t="s">
        <v>439</v>
      </c>
      <c r="V16">
        <f t="shared" si="0"/>
        <v>-0.72001940152532828</v>
      </c>
      <c r="X16">
        <f t="shared" si="8"/>
        <v>-0.18000485038133207</v>
      </c>
      <c r="Z16">
        <v>8</v>
      </c>
      <c r="AD16">
        <v>25</v>
      </c>
    </row>
    <row r="17" spans="1:30" ht="18" customHeight="1" thickTop="1" thickBot="1" x14ac:dyDescent="0.3">
      <c r="A17" s="2" t="s">
        <v>296</v>
      </c>
      <c r="B17" s="1" t="s">
        <v>340</v>
      </c>
      <c r="C17" s="2">
        <v>76</v>
      </c>
      <c r="D17" s="2">
        <v>284</v>
      </c>
      <c r="E17" s="7">
        <v>33</v>
      </c>
      <c r="F17">
        <f t="shared" si="1"/>
        <v>-0.25212152019784012</v>
      </c>
      <c r="G17" s="7">
        <v>9.75</v>
      </c>
      <c r="H17">
        <f t="shared" si="2"/>
        <v>-0.46054449803491099</v>
      </c>
      <c r="I17" s="2">
        <v>5.0599999999999996</v>
      </c>
      <c r="J17">
        <f t="shared" si="3"/>
        <v>-0.42663780344309782</v>
      </c>
      <c r="K17" s="2">
        <v>26</v>
      </c>
      <c r="L17">
        <f t="shared" si="10"/>
        <v>-2.0800297907372908E-2</v>
      </c>
      <c r="M17" s="2" t="s">
        <v>439</v>
      </c>
      <c r="O17" s="2" t="s">
        <v>439</v>
      </c>
      <c r="Q17" s="2" t="s">
        <v>439</v>
      </c>
      <c r="S17" s="2" t="s">
        <v>439</v>
      </c>
      <c r="V17">
        <f t="shared" si="0"/>
        <v>-1.1601041195832218</v>
      </c>
      <c r="X17">
        <f t="shared" si="8"/>
        <v>-0.29002602989580545</v>
      </c>
      <c r="Z17">
        <v>6</v>
      </c>
      <c r="AA17">
        <v>17</v>
      </c>
      <c r="AB17">
        <v>193</v>
      </c>
      <c r="AC17">
        <f t="shared" si="9"/>
        <v>35</v>
      </c>
      <c r="AD17">
        <v>0</v>
      </c>
    </row>
    <row r="18" spans="1:30" ht="18" customHeight="1" thickTop="1" thickBot="1" x14ac:dyDescent="0.3">
      <c r="A18" s="1" t="s">
        <v>298</v>
      </c>
      <c r="B18" s="1" t="s">
        <v>340</v>
      </c>
      <c r="C18" s="1">
        <v>75</v>
      </c>
      <c r="D18" s="1">
        <v>279</v>
      </c>
      <c r="E18" s="6">
        <v>33.25</v>
      </c>
      <c r="F18">
        <f t="shared" si="1"/>
        <v>-8.8463691297476846E-3</v>
      </c>
      <c r="G18" s="6">
        <v>10.875</v>
      </c>
      <c r="H18">
        <f t="shared" si="2"/>
        <v>1.5932350202288836</v>
      </c>
      <c r="I18" s="1">
        <v>4.84</v>
      </c>
      <c r="J18">
        <f t="shared" si="3"/>
        <v>0.49847414817068114</v>
      </c>
      <c r="K18" s="1">
        <v>32</v>
      </c>
      <c r="L18">
        <f t="shared" si="10"/>
        <v>1.1648166828128892</v>
      </c>
      <c r="M18" s="1">
        <v>32.5</v>
      </c>
      <c r="N18">
        <f t="shared" si="4"/>
        <v>7.423078698508484E-2</v>
      </c>
      <c r="O18" s="1">
        <v>120</v>
      </c>
      <c r="P18">
        <f t="shared" si="5"/>
        <v>0.91930213442373121</v>
      </c>
      <c r="Q18" s="1">
        <v>7.44</v>
      </c>
      <c r="R18">
        <f t="shared" si="6"/>
        <v>0.23075739303551832</v>
      </c>
      <c r="S18" s="1">
        <v>4.55</v>
      </c>
      <c r="T18">
        <f t="shared" si="7"/>
        <v>-0.21383128354993813</v>
      </c>
      <c r="V18">
        <f t="shared" si="0"/>
        <v>4.2581385129771023</v>
      </c>
      <c r="X18">
        <f t="shared" si="8"/>
        <v>0.53226731412213779</v>
      </c>
      <c r="Z18">
        <v>2</v>
      </c>
      <c r="AA18">
        <v>3</v>
      </c>
      <c r="AB18">
        <v>35</v>
      </c>
      <c r="AC18">
        <f t="shared" si="9"/>
        <v>8</v>
      </c>
      <c r="AD18">
        <v>42.5</v>
      </c>
    </row>
    <row r="19" spans="1:30" ht="18" customHeight="1" thickTop="1" thickBot="1" x14ac:dyDescent="0.3">
      <c r="A19" s="2" t="s">
        <v>299</v>
      </c>
      <c r="B19" s="1" t="s">
        <v>340</v>
      </c>
      <c r="C19" s="2">
        <v>75</v>
      </c>
      <c r="D19" s="2">
        <v>255</v>
      </c>
      <c r="E19" s="7">
        <v>31</v>
      </c>
      <c r="F19">
        <f t="shared" si="1"/>
        <v>-2.1983227287425797</v>
      </c>
      <c r="G19" s="7">
        <v>9.375</v>
      </c>
      <c r="H19">
        <f t="shared" si="2"/>
        <v>-1.1451376707895093</v>
      </c>
      <c r="I19" s="2">
        <v>4.7699999999999996</v>
      </c>
      <c r="J19">
        <f t="shared" si="3"/>
        <v>0.79282795095688507</v>
      </c>
      <c r="K19" s="2">
        <v>27</v>
      </c>
      <c r="L19">
        <f t="shared" si="10"/>
        <v>0.17680253221267075</v>
      </c>
      <c r="M19" s="2">
        <v>34</v>
      </c>
      <c r="N19">
        <f t="shared" si="4"/>
        <v>0.45726164782812551</v>
      </c>
      <c r="O19" s="2">
        <v>120</v>
      </c>
      <c r="P19">
        <f t="shared" si="5"/>
        <v>0.91930213442373121</v>
      </c>
      <c r="Q19" s="2">
        <v>7.1</v>
      </c>
      <c r="R19">
        <f t="shared" si="6"/>
        <v>1.2053848915706529</v>
      </c>
      <c r="S19" s="2">
        <v>4.25</v>
      </c>
      <c r="T19">
        <f t="shared" si="7"/>
        <v>1.0756035921280924</v>
      </c>
      <c r="V19">
        <f t="shared" si="0"/>
        <v>1.2837223495880687</v>
      </c>
      <c r="X19">
        <f t="shared" si="8"/>
        <v>0.16046529369850859</v>
      </c>
      <c r="Z19">
        <v>5</v>
      </c>
      <c r="AA19">
        <v>17</v>
      </c>
      <c r="AB19">
        <v>153</v>
      </c>
      <c r="AC19">
        <f t="shared" si="9"/>
        <v>30</v>
      </c>
      <c r="AD19">
        <v>32.799999999999997</v>
      </c>
    </row>
    <row r="20" spans="1:30" ht="18" customHeight="1" thickTop="1" thickBot="1" x14ac:dyDescent="0.3">
      <c r="A20" s="1" t="s">
        <v>300</v>
      </c>
      <c r="B20" s="1" t="s">
        <v>340</v>
      </c>
      <c r="C20" s="1">
        <v>74</v>
      </c>
      <c r="D20" s="1">
        <v>266</v>
      </c>
      <c r="E20" s="6">
        <v>34.25</v>
      </c>
      <c r="F20">
        <f t="shared" si="1"/>
        <v>0.9642542351426221</v>
      </c>
      <c r="G20" s="6">
        <v>10</v>
      </c>
      <c r="H20">
        <f t="shared" si="2"/>
        <v>-4.1490495318455192E-3</v>
      </c>
      <c r="I20" s="1">
        <v>4.93</v>
      </c>
      <c r="J20">
        <f t="shared" si="3"/>
        <v>0.12001925887413538</v>
      </c>
      <c r="K20" s="1">
        <v>28</v>
      </c>
      <c r="L20">
        <f t="shared" si="10"/>
        <v>0.37440536233271443</v>
      </c>
      <c r="M20" s="1">
        <v>36.5</v>
      </c>
      <c r="N20">
        <f t="shared" si="4"/>
        <v>1.0956464158998598</v>
      </c>
      <c r="O20" s="1">
        <v>123</v>
      </c>
      <c r="P20">
        <f t="shared" si="5"/>
        <v>1.2455061176063456</v>
      </c>
      <c r="Q20" s="1">
        <v>7.34</v>
      </c>
      <c r="R20">
        <f t="shared" si="6"/>
        <v>0.51741253966349998</v>
      </c>
      <c r="S20" s="1">
        <v>4.4000000000000004</v>
      </c>
      <c r="T20">
        <f t="shared" si="7"/>
        <v>0.43088615428907528</v>
      </c>
      <c r="V20">
        <f t="shared" si="0"/>
        <v>4.7439810342764064</v>
      </c>
      <c r="X20">
        <f t="shared" si="8"/>
        <v>0.5929976292845508</v>
      </c>
      <c r="Z20">
        <v>4</v>
      </c>
      <c r="AA20">
        <v>2</v>
      </c>
      <c r="AB20">
        <v>101</v>
      </c>
      <c r="AC20">
        <f t="shared" si="9"/>
        <v>23</v>
      </c>
      <c r="AD20">
        <v>4</v>
      </c>
    </row>
    <row r="21" spans="1:30" ht="18" customHeight="1" thickTop="1" thickBot="1" x14ac:dyDescent="0.3">
      <c r="A21" s="2" t="s">
        <v>301</v>
      </c>
      <c r="B21" s="1" t="s">
        <v>340</v>
      </c>
      <c r="C21" s="2">
        <v>75</v>
      </c>
      <c r="D21" s="2">
        <v>261</v>
      </c>
      <c r="E21" s="7">
        <v>33.75</v>
      </c>
      <c r="F21">
        <f t="shared" si="1"/>
        <v>0.47770393300643721</v>
      </c>
      <c r="G21" s="7">
        <v>9.5</v>
      </c>
      <c r="H21">
        <f t="shared" si="2"/>
        <v>-0.9169399465379765</v>
      </c>
      <c r="I21" s="2">
        <v>4.5999999999999996</v>
      </c>
      <c r="J21">
        <f t="shared" si="3"/>
        <v>1.5076871862948056</v>
      </c>
      <c r="K21" s="2">
        <v>19</v>
      </c>
      <c r="L21">
        <f t="shared" si="10"/>
        <v>-1.4040201087476787</v>
      </c>
      <c r="M21" s="2">
        <v>32.5</v>
      </c>
      <c r="N21">
        <f t="shared" si="4"/>
        <v>7.423078698508484E-2</v>
      </c>
      <c r="O21" s="2">
        <v>112</v>
      </c>
      <c r="P21">
        <f t="shared" si="5"/>
        <v>4.9424845936759609E-2</v>
      </c>
      <c r="Q21" s="2">
        <v>7.4</v>
      </c>
      <c r="R21">
        <f t="shared" si="6"/>
        <v>0.34541945168671045</v>
      </c>
      <c r="S21" s="2">
        <v>4.32</v>
      </c>
      <c r="T21">
        <f t="shared" si="7"/>
        <v>0.7747354544698839</v>
      </c>
      <c r="V21">
        <f t="shared" si="0"/>
        <v>0.90824160309402657</v>
      </c>
      <c r="X21">
        <f t="shared" si="8"/>
        <v>0.11353020038675332</v>
      </c>
      <c r="Z21">
        <v>1</v>
      </c>
      <c r="AA21">
        <v>3</v>
      </c>
      <c r="AB21">
        <v>3</v>
      </c>
      <c r="AC21">
        <f t="shared" si="9"/>
        <v>1</v>
      </c>
      <c r="AD21">
        <v>0</v>
      </c>
    </row>
    <row r="22" spans="1:30" ht="18" customHeight="1" thickTop="1" thickBot="1" x14ac:dyDescent="0.3">
      <c r="A22" s="1" t="s">
        <v>302</v>
      </c>
      <c r="B22" s="1" t="s">
        <v>340</v>
      </c>
      <c r="C22" s="1">
        <v>74</v>
      </c>
      <c r="D22" s="1">
        <v>260</v>
      </c>
      <c r="E22" s="6">
        <v>31.125</v>
      </c>
      <c r="F22">
        <f t="shared" si="1"/>
        <v>-2.0766851532085333</v>
      </c>
      <c r="G22" s="6">
        <v>10.5</v>
      </c>
      <c r="H22">
        <f t="shared" si="2"/>
        <v>0.90864184747428545</v>
      </c>
      <c r="I22" s="1">
        <v>4.9000000000000004</v>
      </c>
      <c r="J22">
        <f t="shared" si="3"/>
        <v>0.24617088863964814</v>
      </c>
      <c r="K22" s="2" t="s">
        <v>439</v>
      </c>
      <c r="M22" s="2" t="s">
        <v>439</v>
      </c>
      <c r="O22" s="2" t="s">
        <v>439</v>
      </c>
      <c r="Q22" s="2" t="s">
        <v>439</v>
      </c>
      <c r="S22" s="2" t="s">
        <v>439</v>
      </c>
      <c r="V22">
        <f t="shared" si="0"/>
        <v>-0.92187241709459977</v>
      </c>
      <c r="X22">
        <f t="shared" si="8"/>
        <v>-0.30729080569819994</v>
      </c>
      <c r="Z22">
        <v>2</v>
      </c>
      <c r="AA22">
        <v>26</v>
      </c>
      <c r="AB22">
        <v>58</v>
      </c>
      <c r="AC22">
        <f t="shared" si="9"/>
        <v>13</v>
      </c>
      <c r="AD22">
        <v>43.866666666666667</v>
      </c>
    </row>
    <row r="23" spans="1:30" ht="18" customHeight="1" thickTop="1" thickBot="1" x14ac:dyDescent="0.3">
      <c r="A23" s="2" t="s">
        <v>303</v>
      </c>
      <c r="B23" s="1" t="s">
        <v>340</v>
      </c>
      <c r="C23" s="2">
        <v>76</v>
      </c>
      <c r="D23" s="2">
        <v>336</v>
      </c>
      <c r="E23" s="7">
        <v>33.125</v>
      </c>
      <c r="F23">
        <f t="shared" si="1"/>
        <v>-0.1304839446637939</v>
      </c>
      <c r="G23" s="7">
        <v>10.125</v>
      </c>
      <c r="H23">
        <f t="shared" si="2"/>
        <v>0.22404867471968723</v>
      </c>
      <c r="I23" s="2" t="s">
        <v>439</v>
      </c>
      <c r="K23" s="2" t="s">
        <v>439</v>
      </c>
      <c r="M23" s="2" t="s">
        <v>439</v>
      </c>
      <c r="O23" s="2" t="s">
        <v>439</v>
      </c>
      <c r="Q23" s="2" t="s">
        <v>439</v>
      </c>
      <c r="S23" s="2" t="s">
        <v>439</v>
      </c>
      <c r="V23">
        <f t="shared" si="0"/>
        <v>9.356473005589333E-2</v>
      </c>
      <c r="X23">
        <f t="shared" si="8"/>
        <v>4.6782365027946665E-2</v>
      </c>
      <c r="Z23">
        <v>2</v>
      </c>
      <c r="AA23">
        <v>7</v>
      </c>
      <c r="AB23">
        <v>39</v>
      </c>
      <c r="AC23">
        <f t="shared" si="9"/>
        <v>10</v>
      </c>
      <c r="AD23">
        <v>39.266666666666666</v>
      </c>
    </row>
    <row r="24" spans="1:30" ht="18" customHeight="1" thickTop="1" thickBot="1" x14ac:dyDescent="0.3">
      <c r="A24" s="1" t="s">
        <v>304</v>
      </c>
      <c r="B24" s="1" t="s">
        <v>340</v>
      </c>
      <c r="C24" s="1">
        <v>77</v>
      </c>
      <c r="D24" s="1">
        <v>235</v>
      </c>
      <c r="E24" s="6">
        <v>34</v>
      </c>
      <c r="F24">
        <f t="shared" si="1"/>
        <v>0.7209790840745296</v>
      </c>
      <c r="G24" s="6">
        <v>10</v>
      </c>
      <c r="H24">
        <f t="shared" si="2"/>
        <v>-4.1490495318455192E-3</v>
      </c>
      <c r="I24" s="1">
        <v>4.6399999999999997</v>
      </c>
      <c r="J24">
        <f t="shared" si="3"/>
        <v>1.3394850132741183</v>
      </c>
      <c r="K24" s="1">
        <v>24</v>
      </c>
      <c r="L24">
        <f t="shared" si="10"/>
        <v>-0.41600595814746028</v>
      </c>
      <c r="M24" s="1">
        <v>36.5</v>
      </c>
      <c r="N24">
        <f t="shared" si="4"/>
        <v>1.0956464158998598</v>
      </c>
      <c r="O24" s="1">
        <v>125</v>
      </c>
      <c r="P24">
        <f t="shared" si="5"/>
        <v>1.4629754397280885</v>
      </c>
      <c r="Q24" s="2" t="s">
        <v>439</v>
      </c>
      <c r="S24" s="2" t="s">
        <v>439</v>
      </c>
      <c r="V24">
        <f t="shared" si="0"/>
        <v>4.1989309452972909</v>
      </c>
      <c r="X24">
        <f t="shared" si="8"/>
        <v>0.69982182421621519</v>
      </c>
      <c r="Z24">
        <v>2</v>
      </c>
      <c r="AA24">
        <v>28</v>
      </c>
      <c r="AB24">
        <v>60</v>
      </c>
      <c r="AC24">
        <f t="shared" si="9"/>
        <v>14</v>
      </c>
      <c r="AD24">
        <v>20.416666666666668</v>
      </c>
    </row>
    <row r="25" spans="1:30" ht="18" customHeight="1" thickTop="1" thickBot="1" x14ac:dyDescent="0.3">
      <c r="A25" s="2" t="s">
        <v>305</v>
      </c>
      <c r="B25" s="1" t="s">
        <v>340</v>
      </c>
      <c r="C25" s="2">
        <v>75</v>
      </c>
      <c r="D25" s="2">
        <v>307</v>
      </c>
      <c r="E25" s="7">
        <v>33.5</v>
      </c>
      <c r="F25">
        <f t="shared" si="1"/>
        <v>0.23442878193834477</v>
      </c>
      <c r="G25" s="7">
        <v>10.375</v>
      </c>
      <c r="H25">
        <f t="shared" si="2"/>
        <v>0.68044412322275272</v>
      </c>
      <c r="I25" s="2" t="s">
        <v>439</v>
      </c>
      <c r="K25" s="2">
        <v>27</v>
      </c>
      <c r="L25">
        <f t="shared" si="10"/>
        <v>0.17680253221267075</v>
      </c>
      <c r="M25" s="2" t="s">
        <v>439</v>
      </c>
      <c r="O25" s="2" t="s">
        <v>439</v>
      </c>
      <c r="Q25" s="2" t="s">
        <v>439</v>
      </c>
      <c r="S25" s="2" t="s">
        <v>439</v>
      </c>
      <c r="V25">
        <f t="shared" si="0"/>
        <v>1.0916754373737683</v>
      </c>
      <c r="X25">
        <f t="shared" si="8"/>
        <v>0.36389181245792274</v>
      </c>
      <c r="Z25">
        <v>4</v>
      </c>
      <c r="AA25">
        <v>36</v>
      </c>
      <c r="AB25">
        <v>135</v>
      </c>
      <c r="AC25">
        <f t="shared" si="9"/>
        <v>26</v>
      </c>
      <c r="AD25">
        <v>0</v>
      </c>
    </row>
    <row r="26" spans="1:30" ht="18" customHeight="1" thickTop="1" thickBot="1" x14ac:dyDescent="0.3">
      <c r="A26" s="1" t="s">
        <v>306</v>
      </c>
      <c r="B26" s="1" t="s">
        <v>340</v>
      </c>
      <c r="C26" s="1">
        <v>75</v>
      </c>
      <c r="D26" s="1">
        <v>247</v>
      </c>
      <c r="E26" s="6">
        <v>33</v>
      </c>
      <c r="F26">
        <f t="shared" si="1"/>
        <v>-0.25212152019784012</v>
      </c>
      <c r="G26" s="6">
        <v>9.375</v>
      </c>
      <c r="H26">
        <f t="shared" si="2"/>
        <v>-1.1451376707895093</v>
      </c>
      <c r="I26" s="1">
        <v>4.5999999999999996</v>
      </c>
      <c r="J26">
        <f t="shared" si="3"/>
        <v>1.5076871862948056</v>
      </c>
      <c r="K26" s="2" t="s">
        <v>439</v>
      </c>
      <c r="M26" s="1">
        <v>35</v>
      </c>
      <c r="N26">
        <f t="shared" si="4"/>
        <v>0.71261555505681928</v>
      </c>
      <c r="O26" s="1">
        <v>123</v>
      </c>
      <c r="P26">
        <f t="shared" si="5"/>
        <v>1.2455061176063456</v>
      </c>
      <c r="Q26" s="1">
        <v>7.07</v>
      </c>
      <c r="R26">
        <f t="shared" si="6"/>
        <v>1.2913814355590449</v>
      </c>
      <c r="S26" s="1">
        <v>4.16</v>
      </c>
      <c r="T26">
        <f t="shared" si="7"/>
        <v>1.4624340548315014</v>
      </c>
      <c r="V26">
        <f t="shared" si="0"/>
        <v>4.8223651583611673</v>
      </c>
      <c r="X26">
        <f t="shared" si="8"/>
        <v>0.68890930833730957</v>
      </c>
      <c r="Z26">
        <v>3</v>
      </c>
      <c r="AA26">
        <v>15</v>
      </c>
      <c r="AB26">
        <v>79</v>
      </c>
      <c r="AC26">
        <f t="shared" si="9"/>
        <v>17</v>
      </c>
      <c r="AD26">
        <v>31.625</v>
      </c>
    </row>
    <row r="27" spans="1:30" ht="18" customHeight="1" thickTop="1" thickBot="1" x14ac:dyDescent="0.3">
      <c r="A27" s="2" t="s">
        <v>307</v>
      </c>
      <c r="B27" s="1" t="s">
        <v>340</v>
      </c>
      <c r="C27" s="2">
        <v>74</v>
      </c>
      <c r="D27" s="2">
        <v>250</v>
      </c>
      <c r="E27" s="7">
        <v>34.25</v>
      </c>
      <c r="F27">
        <f t="shared" si="1"/>
        <v>0.9642542351426221</v>
      </c>
      <c r="G27" s="7">
        <v>9.875</v>
      </c>
      <c r="H27">
        <f t="shared" si="2"/>
        <v>-0.23234677378337826</v>
      </c>
      <c r="I27" s="2">
        <v>4.68</v>
      </c>
      <c r="J27">
        <f t="shared" si="3"/>
        <v>1.1712828402534308</v>
      </c>
      <c r="K27" s="2" t="s">
        <v>439</v>
      </c>
      <c r="M27" s="2">
        <v>33.5</v>
      </c>
      <c r="N27">
        <f t="shared" si="4"/>
        <v>0.32958469421377862</v>
      </c>
      <c r="O27" s="2">
        <v>125</v>
      </c>
      <c r="P27">
        <f t="shared" si="5"/>
        <v>1.4629754397280885</v>
      </c>
      <c r="Q27" s="2" t="s">
        <v>439</v>
      </c>
      <c r="S27" s="2">
        <v>4.6500000000000004</v>
      </c>
      <c r="T27">
        <f t="shared" si="7"/>
        <v>-0.64364290877595087</v>
      </c>
      <c r="V27">
        <f t="shared" si="0"/>
        <v>3.0521075267785913</v>
      </c>
      <c r="X27">
        <f t="shared" si="8"/>
        <v>0.50868458779643189</v>
      </c>
      <c r="Z27">
        <v>8</v>
      </c>
      <c r="AD27">
        <v>0</v>
      </c>
    </row>
    <row r="28" spans="1:30" ht="18" customHeight="1" thickTop="1" thickBot="1" x14ac:dyDescent="0.3">
      <c r="A28" s="1" t="s">
        <v>308</v>
      </c>
      <c r="B28" s="1" t="s">
        <v>340</v>
      </c>
      <c r="C28" s="1">
        <v>77</v>
      </c>
      <c r="D28" s="1">
        <v>252</v>
      </c>
      <c r="E28" s="6">
        <v>34.25</v>
      </c>
      <c r="F28">
        <f t="shared" si="1"/>
        <v>0.9642542351426221</v>
      </c>
      <c r="G28" s="6">
        <v>10.5</v>
      </c>
      <c r="H28">
        <f t="shared" si="2"/>
        <v>0.90864184747428545</v>
      </c>
      <c r="I28" s="1">
        <v>4.57</v>
      </c>
      <c r="J28">
        <f t="shared" si="3"/>
        <v>1.6338388160603183</v>
      </c>
      <c r="K28" s="1">
        <v>25</v>
      </c>
      <c r="L28">
        <f t="shared" si="10"/>
        <v>-0.21840312802741657</v>
      </c>
      <c r="M28" s="2" t="s">
        <v>439</v>
      </c>
      <c r="O28" s="2" t="s">
        <v>439</v>
      </c>
      <c r="Q28" s="2" t="s">
        <v>439</v>
      </c>
      <c r="S28" s="2" t="s">
        <v>439</v>
      </c>
      <c r="V28">
        <f t="shared" si="0"/>
        <v>3.2883317706498092</v>
      </c>
      <c r="X28">
        <f t="shared" si="8"/>
        <v>0.8220829426624523</v>
      </c>
      <c r="Z28">
        <v>3</v>
      </c>
      <c r="AA28">
        <v>24</v>
      </c>
      <c r="AB28">
        <v>88</v>
      </c>
      <c r="AC28">
        <f t="shared" si="9"/>
        <v>18</v>
      </c>
      <c r="AD28">
        <v>38.142857142857146</v>
      </c>
    </row>
    <row r="29" spans="1:30" ht="18" customHeight="1" thickTop="1" thickBot="1" x14ac:dyDescent="0.3">
      <c r="A29" s="2" t="s">
        <v>309</v>
      </c>
      <c r="B29" s="1" t="s">
        <v>340</v>
      </c>
      <c r="C29" s="2">
        <v>75</v>
      </c>
      <c r="D29" s="2">
        <v>275</v>
      </c>
      <c r="E29" s="7">
        <v>33.875</v>
      </c>
      <c r="F29">
        <f t="shared" si="1"/>
        <v>0.5993415085404834</v>
      </c>
      <c r="G29" s="7">
        <v>10</v>
      </c>
      <c r="H29">
        <f t="shared" si="2"/>
        <v>-4.1490495318455192E-3</v>
      </c>
      <c r="I29" s="2">
        <v>4.88</v>
      </c>
      <c r="J29">
        <f t="shared" si="3"/>
        <v>0.33027197514999374</v>
      </c>
      <c r="K29" s="2">
        <v>16</v>
      </c>
      <c r="L29">
        <f t="shared" si="10"/>
        <v>-1.9968285991078096</v>
      </c>
      <c r="M29" s="2">
        <v>31</v>
      </c>
      <c r="N29">
        <f t="shared" si="4"/>
        <v>-0.30880007385795577</v>
      </c>
      <c r="O29" s="2">
        <v>111</v>
      </c>
      <c r="P29">
        <f t="shared" si="5"/>
        <v>-5.9309815124111841E-2</v>
      </c>
      <c r="Q29" s="2">
        <v>7.39</v>
      </c>
      <c r="R29">
        <f t="shared" si="6"/>
        <v>0.37408496634951038</v>
      </c>
      <c r="S29" s="2">
        <v>4.58</v>
      </c>
      <c r="T29">
        <f t="shared" si="7"/>
        <v>-0.34277477111774235</v>
      </c>
      <c r="V29">
        <f t="shared" si="0"/>
        <v>-1.4081638586994774</v>
      </c>
      <c r="X29">
        <f t="shared" si="8"/>
        <v>-0.17602048233743467</v>
      </c>
      <c r="Z29">
        <v>7</v>
      </c>
      <c r="AA29">
        <v>10</v>
      </c>
      <c r="AB29">
        <v>227</v>
      </c>
      <c r="AC29">
        <f t="shared" si="9"/>
        <v>41</v>
      </c>
      <c r="AD29">
        <v>0</v>
      </c>
    </row>
    <row r="30" spans="1:30" ht="18" customHeight="1" thickTop="1" thickBot="1" x14ac:dyDescent="0.3">
      <c r="A30" s="1" t="s">
        <v>310</v>
      </c>
      <c r="B30" s="1" t="s">
        <v>340</v>
      </c>
      <c r="C30" s="1">
        <v>73</v>
      </c>
      <c r="D30" s="1">
        <v>304</v>
      </c>
      <c r="E30" s="6">
        <v>32.375</v>
      </c>
      <c r="F30">
        <f t="shared" si="1"/>
        <v>-0.86030939786807126</v>
      </c>
      <c r="G30" s="6">
        <v>10</v>
      </c>
      <c r="H30">
        <f t="shared" si="2"/>
        <v>-4.1490495318455192E-3</v>
      </c>
      <c r="I30" s="1">
        <v>5.0599999999999996</v>
      </c>
      <c r="J30">
        <f t="shared" si="3"/>
        <v>-0.42663780344309782</v>
      </c>
      <c r="K30" s="1">
        <v>30</v>
      </c>
      <c r="L30">
        <f t="shared" si="10"/>
        <v>0.76961102257280178</v>
      </c>
      <c r="M30" s="1">
        <v>31</v>
      </c>
      <c r="N30">
        <f t="shared" si="4"/>
        <v>-0.30880007385795577</v>
      </c>
      <c r="O30" s="1">
        <v>112</v>
      </c>
      <c r="P30">
        <f t="shared" si="5"/>
        <v>4.9424845936759609E-2</v>
      </c>
      <c r="Q30" s="1">
        <v>7.37</v>
      </c>
      <c r="R30">
        <f t="shared" si="6"/>
        <v>0.43141599567510519</v>
      </c>
      <c r="S30" s="1">
        <v>4.5599999999999996</v>
      </c>
      <c r="T30">
        <f t="shared" si="7"/>
        <v>-0.25681244607253823</v>
      </c>
      <c r="V30">
        <f t="shared" si="0"/>
        <v>-0.60625690658884202</v>
      </c>
      <c r="X30">
        <f t="shared" si="8"/>
        <v>-7.5782113323605252E-2</v>
      </c>
      <c r="Z30">
        <v>5</v>
      </c>
      <c r="AA30">
        <v>1</v>
      </c>
      <c r="AB30">
        <v>137</v>
      </c>
      <c r="AC30">
        <f t="shared" si="9"/>
        <v>27</v>
      </c>
      <c r="AD30">
        <v>21.866666666666667</v>
      </c>
    </row>
    <row r="31" spans="1:30" ht="18" customHeight="1" thickTop="1" thickBot="1" x14ac:dyDescent="0.3">
      <c r="A31" s="2" t="s">
        <v>311</v>
      </c>
      <c r="B31" s="1" t="s">
        <v>340</v>
      </c>
      <c r="C31" s="2">
        <v>76</v>
      </c>
      <c r="D31" s="2">
        <v>314</v>
      </c>
      <c r="E31" s="7">
        <v>33.625</v>
      </c>
      <c r="F31">
        <f t="shared" si="1"/>
        <v>0.35606635747239096</v>
      </c>
      <c r="G31" s="7">
        <v>9.125</v>
      </c>
      <c r="H31">
        <f t="shared" si="2"/>
        <v>-1.6015331192925748</v>
      </c>
      <c r="I31" s="2">
        <v>4.99</v>
      </c>
      <c r="J31">
        <f t="shared" si="3"/>
        <v>-0.1322840006568976</v>
      </c>
      <c r="K31" s="2">
        <v>30</v>
      </c>
      <c r="L31">
        <f t="shared" si="10"/>
        <v>0.76961102257280178</v>
      </c>
      <c r="M31" s="2">
        <v>26.5</v>
      </c>
      <c r="N31">
        <f t="shared" si="4"/>
        <v>-1.4578926563870778</v>
      </c>
      <c r="O31" s="2">
        <v>106</v>
      </c>
      <c r="P31">
        <f t="shared" si="5"/>
        <v>-0.60298312042846913</v>
      </c>
      <c r="Q31" s="2">
        <v>7.3</v>
      </c>
      <c r="R31">
        <f t="shared" si="6"/>
        <v>0.63207459831469215</v>
      </c>
      <c r="S31" s="2">
        <v>4.4400000000000004</v>
      </c>
      <c r="T31">
        <f t="shared" si="7"/>
        <v>0.25896150419867092</v>
      </c>
      <c r="V31">
        <f t="shared" si="0"/>
        <v>-1.7779794142064631</v>
      </c>
      <c r="X31">
        <f t="shared" si="8"/>
        <v>-0.22224742677580789</v>
      </c>
      <c r="Z31">
        <v>8</v>
      </c>
      <c r="AD31">
        <v>0</v>
      </c>
    </row>
    <row r="32" spans="1:30" ht="18" customHeight="1" thickTop="1" thickBot="1" x14ac:dyDescent="0.3">
      <c r="A32" s="1" t="s">
        <v>313</v>
      </c>
      <c r="B32" s="1" t="s">
        <v>340</v>
      </c>
      <c r="C32" s="1">
        <v>75</v>
      </c>
      <c r="D32" s="1">
        <v>313</v>
      </c>
      <c r="E32" s="6">
        <v>35</v>
      </c>
      <c r="F32">
        <f t="shared" si="1"/>
        <v>1.6940796883468994</v>
      </c>
      <c r="G32" s="6">
        <v>9.25</v>
      </c>
      <c r="H32">
        <f t="shared" si="2"/>
        <v>-1.3733353950410421</v>
      </c>
      <c r="I32" s="1">
        <v>5.54</v>
      </c>
      <c r="J32">
        <f t="shared" si="3"/>
        <v>-2.4450638796913466</v>
      </c>
      <c r="K32" s="2" t="s">
        <v>439</v>
      </c>
      <c r="M32" s="1">
        <v>22.5</v>
      </c>
      <c r="N32">
        <f t="shared" si="4"/>
        <v>-2.4793082853018529</v>
      </c>
      <c r="O32" s="1">
        <v>97</v>
      </c>
      <c r="P32">
        <f t="shared" si="5"/>
        <v>-1.5815950699763122</v>
      </c>
      <c r="Q32" s="1">
        <v>8.1999999999999993</v>
      </c>
      <c r="R32">
        <f t="shared" si="6"/>
        <v>-1.9478217213371274</v>
      </c>
      <c r="S32" s="1">
        <v>5.01</v>
      </c>
      <c r="T32">
        <f t="shared" si="7"/>
        <v>-2.190964759589586</v>
      </c>
      <c r="V32">
        <f t="shared" si="0"/>
        <v>-10.324009422590368</v>
      </c>
      <c r="X32">
        <f t="shared" si="8"/>
        <v>-1.4748584889414811</v>
      </c>
      <c r="Z32">
        <v>8</v>
      </c>
      <c r="AD32">
        <v>27.5</v>
      </c>
    </row>
    <row r="33" spans="1:30" ht="18" customHeight="1" thickTop="1" thickBot="1" x14ac:dyDescent="0.3">
      <c r="A33" s="2" t="s">
        <v>315</v>
      </c>
      <c r="B33" s="1" t="s">
        <v>340</v>
      </c>
      <c r="C33" s="2">
        <v>77</v>
      </c>
      <c r="D33" s="2">
        <v>338</v>
      </c>
      <c r="E33" s="7">
        <v>34.125</v>
      </c>
      <c r="F33">
        <f t="shared" si="1"/>
        <v>0.8426166596085759</v>
      </c>
      <c r="G33" s="7">
        <v>9.875</v>
      </c>
      <c r="H33">
        <f t="shared" si="2"/>
        <v>-0.23234677378337826</v>
      </c>
      <c r="I33" s="2">
        <v>5.21</v>
      </c>
      <c r="J33">
        <f t="shared" si="3"/>
        <v>-1.0573959522706766</v>
      </c>
      <c r="K33" s="2">
        <v>24</v>
      </c>
      <c r="L33">
        <f t="shared" si="10"/>
        <v>-0.41600595814746028</v>
      </c>
      <c r="M33" s="2">
        <v>32</v>
      </c>
      <c r="N33">
        <f t="shared" si="4"/>
        <v>-5.3446166629262035E-2</v>
      </c>
      <c r="O33" s="2">
        <v>109</v>
      </c>
      <c r="P33">
        <f t="shared" si="5"/>
        <v>-0.27677913724585473</v>
      </c>
      <c r="Q33" s="2">
        <v>8.16</v>
      </c>
      <c r="R33">
        <f t="shared" si="6"/>
        <v>-1.8331596626859379</v>
      </c>
      <c r="S33" s="2">
        <v>5.07</v>
      </c>
      <c r="T33">
        <f t="shared" si="7"/>
        <v>-2.4488517347251944</v>
      </c>
      <c r="V33">
        <f t="shared" si="0"/>
        <v>-5.4753687258791883</v>
      </c>
      <c r="X33">
        <f t="shared" si="8"/>
        <v>-0.68442109073489854</v>
      </c>
      <c r="Z33">
        <v>8</v>
      </c>
      <c r="AD33">
        <v>0</v>
      </c>
    </row>
    <row r="34" spans="1:30" ht="18" customHeight="1" thickTop="1" thickBot="1" x14ac:dyDescent="0.3">
      <c r="A34" s="1" t="s">
        <v>316</v>
      </c>
      <c r="B34" s="1" t="s">
        <v>340</v>
      </c>
      <c r="C34" s="1">
        <v>74</v>
      </c>
      <c r="D34" s="1">
        <v>307</v>
      </c>
      <c r="E34" s="6">
        <v>32.625</v>
      </c>
      <c r="F34">
        <f t="shared" si="1"/>
        <v>-0.61703424679997876</v>
      </c>
      <c r="G34" s="6">
        <v>10.125</v>
      </c>
      <c r="H34">
        <f t="shared" si="2"/>
        <v>0.22404867471968723</v>
      </c>
      <c r="I34" s="1">
        <v>5.0199999999999996</v>
      </c>
      <c r="J34">
        <f t="shared" si="3"/>
        <v>-0.25843563042241036</v>
      </c>
      <c r="K34" s="1">
        <v>26</v>
      </c>
      <c r="L34">
        <f t="shared" si="10"/>
        <v>-2.0800297907372908E-2</v>
      </c>
      <c r="M34" s="1">
        <v>34</v>
      </c>
      <c r="N34">
        <f t="shared" si="4"/>
        <v>0.45726164782812551</v>
      </c>
      <c r="O34" s="1">
        <v>114</v>
      </c>
      <c r="P34">
        <f t="shared" si="5"/>
        <v>0.26689416805850252</v>
      </c>
      <c r="Q34" s="1">
        <v>7.67</v>
      </c>
      <c r="R34">
        <f t="shared" si="6"/>
        <v>-0.42854944420883462</v>
      </c>
      <c r="S34" s="1">
        <v>4.6900000000000004</v>
      </c>
      <c r="T34">
        <f t="shared" si="7"/>
        <v>-0.81556755886635524</v>
      </c>
      <c r="V34">
        <f t="shared" ref="V34:V56" si="11">F34+H34+J34+L34+N34+P34+R34+T34</f>
        <v>-1.1921826875986365</v>
      </c>
      <c r="X34">
        <f t="shared" si="8"/>
        <v>-0.14902283594982957</v>
      </c>
      <c r="Z34">
        <v>6</v>
      </c>
      <c r="AA34">
        <v>41</v>
      </c>
      <c r="AB34">
        <v>217</v>
      </c>
      <c r="AC34">
        <f t="shared" si="9"/>
        <v>39</v>
      </c>
      <c r="AD34">
        <v>3.1428571428571428</v>
      </c>
    </row>
    <row r="35" spans="1:30" ht="18" customHeight="1" thickTop="1" thickBot="1" x14ac:dyDescent="0.3">
      <c r="A35" s="2" t="s">
        <v>317</v>
      </c>
      <c r="B35" s="1" t="s">
        <v>340</v>
      </c>
      <c r="C35" s="2">
        <v>75</v>
      </c>
      <c r="D35" s="2">
        <v>267</v>
      </c>
      <c r="E35" s="7">
        <v>33.75</v>
      </c>
      <c r="F35">
        <f t="shared" si="1"/>
        <v>0.47770393300643721</v>
      </c>
      <c r="G35" s="7">
        <v>11</v>
      </c>
      <c r="H35">
        <f t="shared" si="2"/>
        <v>1.8214327444804164</v>
      </c>
      <c r="I35" s="2">
        <v>4.62</v>
      </c>
      <c r="J35">
        <f t="shared" si="3"/>
        <v>1.42358609978446</v>
      </c>
      <c r="K35" s="2">
        <v>25</v>
      </c>
      <c r="L35">
        <f t="shared" si="10"/>
        <v>-0.21840312802741657</v>
      </c>
      <c r="M35" s="2">
        <v>39</v>
      </c>
      <c r="N35">
        <f t="shared" si="4"/>
        <v>1.7340311839715943</v>
      </c>
      <c r="O35" s="2">
        <v>127</v>
      </c>
      <c r="P35">
        <f t="shared" si="5"/>
        <v>1.6804447618498313</v>
      </c>
      <c r="Q35" s="2">
        <v>7.36</v>
      </c>
      <c r="R35">
        <f t="shared" si="6"/>
        <v>0.46008151033790262</v>
      </c>
      <c r="S35" s="2">
        <v>4.1900000000000004</v>
      </c>
      <c r="T35">
        <f t="shared" si="7"/>
        <v>1.333490567263697</v>
      </c>
      <c r="V35">
        <f t="shared" si="11"/>
        <v>8.7123676726669217</v>
      </c>
      <c r="X35">
        <f t="shared" si="8"/>
        <v>1.0890459590833652</v>
      </c>
      <c r="Z35">
        <v>3</v>
      </c>
      <c r="AA35">
        <v>10</v>
      </c>
      <c r="AB35">
        <v>74</v>
      </c>
      <c r="AC35">
        <f t="shared" si="9"/>
        <v>16</v>
      </c>
      <c r="AD35">
        <v>31.5</v>
      </c>
    </row>
    <row r="36" spans="1:30" ht="18" customHeight="1" thickTop="1" thickBot="1" x14ac:dyDescent="0.3">
      <c r="A36" s="1" t="s">
        <v>318</v>
      </c>
      <c r="B36" s="1" t="s">
        <v>340</v>
      </c>
      <c r="C36" s="1">
        <v>75</v>
      </c>
      <c r="D36" s="1">
        <v>250</v>
      </c>
      <c r="E36" s="6">
        <v>33.75</v>
      </c>
      <c r="F36">
        <f t="shared" si="1"/>
        <v>0.47770393300643721</v>
      </c>
      <c r="G36" s="6">
        <v>10.25</v>
      </c>
      <c r="H36">
        <f t="shared" si="2"/>
        <v>0.45224639897121999</v>
      </c>
      <c r="I36" s="1">
        <v>4.8</v>
      </c>
      <c r="J36">
        <f t="shared" si="3"/>
        <v>0.66667632119136855</v>
      </c>
      <c r="K36" s="2" t="s">
        <v>439</v>
      </c>
      <c r="M36" s="1">
        <v>31.5</v>
      </c>
      <c r="N36">
        <f t="shared" si="4"/>
        <v>-0.18112312024360891</v>
      </c>
      <c r="O36" s="1">
        <v>115</v>
      </c>
      <c r="P36">
        <f t="shared" si="5"/>
        <v>0.37562882911937395</v>
      </c>
      <c r="Q36" s="1">
        <v>7.28</v>
      </c>
      <c r="R36">
        <f t="shared" si="6"/>
        <v>0.6894056276402869</v>
      </c>
      <c r="S36" s="1">
        <v>4.43</v>
      </c>
      <c r="T36">
        <f t="shared" si="7"/>
        <v>0.3019426667212749</v>
      </c>
      <c r="V36">
        <f t="shared" si="11"/>
        <v>2.7824806564063524</v>
      </c>
      <c r="X36">
        <f t="shared" si="8"/>
        <v>0.39749723662947894</v>
      </c>
      <c r="Z36">
        <v>2</v>
      </c>
      <c r="AA36">
        <v>19</v>
      </c>
      <c r="AB36">
        <v>51</v>
      </c>
      <c r="AC36">
        <f t="shared" si="9"/>
        <v>11</v>
      </c>
      <c r="AD36">
        <v>31.533333333333335</v>
      </c>
    </row>
    <row r="37" spans="1:30" ht="18" customHeight="1" thickTop="1" thickBot="1" x14ac:dyDescent="0.3">
      <c r="A37" s="2" t="s">
        <v>319</v>
      </c>
      <c r="B37" s="1" t="s">
        <v>340</v>
      </c>
      <c r="C37" s="2">
        <v>77</v>
      </c>
      <c r="D37" s="2">
        <v>323</v>
      </c>
      <c r="E37" s="7">
        <v>34.125</v>
      </c>
      <c r="F37">
        <f t="shared" si="1"/>
        <v>0.8426166596085759</v>
      </c>
      <c r="G37" s="7">
        <v>9.375</v>
      </c>
      <c r="H37">
        <f t="shared" si="2"/>
        <v>-1.1451376707895093</v>
      </c>
      <c r="I37" s="2">
        <v>5.16</v>
      </c>
      <c r="J37">
        <f t="shared" si="3"/>
        <v>-0.84714323599481822</v>
      </c>
      <c r="K37" s="2" t="s">
        <v>439</v>
      </c>
      <c r="M37" s="2">
        <v>28</v>
      </c>
      <c r="N37">
        <f t="shared" si="4"/>
        <v>-1.0748617955440372</v>
      </c>
      <c r="O37" s="2">
        <v>100</v>
      </c>
      <c r="P37">
        <f t="shared" si="5"/>
        <v>-1.2553910867936977</v>
      </c>
      <c r="Q37" s="2">
        <v>8.26</v>
      </c>
      <c r="R37">
        <f t="shared" si="6"/>
        <v>-2.1198148093139171</v>
      </c>
      <c r="S37" s="2">
        <v>4.9000000000000004</v>
      </c>
      <c r="T37">
        <f t="shared" si="7"/>
        <v>-1.7181719718409769</v>
      </c>
      <c r="V37">
        <f t="shared" si="11"/>
        <v>-7.317903910668381</v>
      </c>
      <c r="X37">
        <f t="shared" si="8"/>
        <v>-1.0454148443811973</v>
      </c>
      <c r="Z37">
        <v>8</v>
      </c>
      <c r="AD37">
        <v>25.333333333333332</v>
      </c>
    </row>
    <row r="38" spans="1:30" ht="18" customHeight="1" thickTop="1" thickBot="1" x14ac:dyDescent="0.3">
      <c r="A38" s="1" t="s">
        <v>321</v>
      </c>
      <c r="B38" s="1" t="s">
        <v>340</v>
      </c>
      <c r="C38" s="1">
        <v>73</v>
      </c>
      <c r="D38" s="1">
        <v>308</v>
      </c>
      <c r="E38" s="6">
        <v>31</v>
      </c>
      <c r="F38">
        <f t="shared" si="1"/>
        <v>-2.1983227287425797</v>
      </c>
      <c r="G38" s="6">
        <v>9.875</v>
      </c>
      <c r="H38">
        <f t="shared" si="2"/>
        <v>-0.23234677378337826</v>
      </c>
      <c r="I38" s="1">
        <v>5.38</v>
      </c>
      <c r="J38">
        <f t="shared" si="3"/>
        <v>-1.7722551876085972</v>
      </c>
      <c r="K38" s="1">
        <v>34</v>
      </c>
      <c r="L38">
        <f t="shared" si="10"/>
        <v>1.5600223430529765</v>
      </c>
      <c r="M38" s="1">
        <v>29</v>
      </c>
      <c r="N38">
        <f t="shared" si="4"/>
        <v>-0.81950788831534327</v>
      </c>
      <c r="O38" s="1">
        <v>103</v>
      </c>
      <c r="P38">
        <f t="shared" si="5"/>
        <v>-0.92918710361108348</v>
      </c>
      <c r="Q38" s="2" t="s">
        <v>439</v>
      </c>
      <c r="S38" s="2" t="s">
        <v>439</v>
      </c>
      <c r="V38">
        <f t="shared" si="11"/>
        <v>-4.3915973390080056</v>
      </c>
      <c r="X38">
        <f t="shared" si="8"/>
        <v>-0.73193288983466764</v>
      </c>
      <c r="Z38">
        <v>5</v>
      </c>
      <c r="AA38">
        <v>15</v>
      </c>
      <c r="AB38">
        <v>151</v>
      </c>
      <c r="AC38">
        <f t="shared" si="9"/>
        <v>29</v>
      </c>
      <c r="AD38">
        <v>46.0625</v>
      </c>
    </row>
    <row r="39" spans="1:30" ht="18" customHeight="1" thickTop="1" thickBot="1" x14ac:dyDescent="0.3">
      <c r="A39" s="2" t="s">
        <v>322</v>
      </c>
      <c r="B39" s="1" t="s">
        <v>340</v>
      </c>
      <c r="C39" s="2">
        <v>77</v>
      </c>
      <c r="D39" s="2">
        <v>329</v>
      </c>
      <c r="E39" s="7">
        <v>34.75</v>
      </c>
      <c r="F39">
        <f t="shared" si="1"/>
        <v>1.450804537278807</v>
      </c>
      <c r="G39" s="7">
        <v>9.375</v>
      </c>
      <c r="H39">
        <f t="shared" si="2"/>
        <v>-1.1451376707895093</v>
      </c>
      <c r="I39" s="2">
        <v>5.17</v>
      </c>
      <c r="J39">
        <f t="shared" si="3"/>
        <v>-0.8891937792499891</v>
      </c>
      <c r="K39" s="2">
        <v>28</v>
      </c>
      <c r="L39">
        <f t="shared" si="10"/>
        <v>0.37440536233271443</v>
      </c>
      <c r="M39" s="2">
        <v>30</v>
      </c>
      <c r="N39">
        <f t="shared" si="4"/>
        <v>-0.5641539810866496</v>
      </c>
      <c r="O39" s="2">
        <v>105</v>
      </c>
      <c r="P39">
        <f t="shared" si="5"/>
        <v>-0.71171778148934051</v>
      </c>
      <c r="Q39" s="2">
        <v>7.88</v>
      </c>
      <c r="R39">
        <f t="shared" si="6"/>
        <v>-1.0305252521275927</v>
      </c>
      <c r="S39" s="2">
        <v>4.68</v>
      </c>
      <c r="T39">
        <f t="shared" si="7"/>
        <v>-0.77258639634375126</v>
      </c>
      <c r="V39">
        <f t="shared" si="11"/>
        <v>-3.2881049614753111</v>
      </c>
      <c r="X39">
        <f t="shared" si="8"/>
        <v>-0.41101312018441388</v>
      </c>
      <c r="Z39">
        <v>2</v>
      </c>
      <c r="AA39">
        <v>20</v>
      </c>
      <c r="AB39">
        <v>52</v>
      </c>
      <c r="AC39">
        <f t="shared" si="9"/>
        <v>12</v>
      </c>
      <c r="AD39">
        <v>33.733333333333334</v>
      </c>
    </row>
    <row r="40" spans="1:30" ht="18" customHeight="1" thickTop="1" thickBot="1" x14ac:dyDescent="0.3">
      <c r="A40" s="1" t="s">
        <v>323</v>
      </c>
      <c r="B40" s="1" t="s">
        <v>340</v>
      </c>
      <c r="C40" s="1">
        <v>73</v>
      </c>
      <c r="D40" s="1">
        <v>298</v>
      </c>
      <c r="E40" s="6">
        <v>32.375</v>
      </c>
      <c r="F40">
        <f t="shared" si="1"/>
        <v>-0.86030939786807126</v>
      </c>
      <c r="G40" s="6">
        <v>9.5</v>
      </c>
      <c r="H40">
        <f t="shared" si="2"/>
        <v>-0.9169399465379765</v>
      </c>
      <c r="I40" s="1">
        <v>5</v>
      </c>
      <c r="J40">
        <f t="shared" si="3"/>
        <v>-0.17433454391206854</v>
      </c>
      <c r="K40" s="1">
        <v>26</v>
      </c>
      <c r="L40">
        <f t="shared" si="10"/>
        <v>-2.0800297907372908E-2</v>
      </c>
      <c r="M40" s="1">
        <v>31</v>
      </c>
      <c r="N40">
        <f t="shared" si="4"/>
        <v>-0.30880007385795577</v>
      </c>
      <c r="O40" s="1">
        <v>107</v>
      </c>
      <c r="P40">
        <f t="shared" si="5"/>
        <v>-0.49424845936759765</v>
      </c>
      <c r="Q40" s="1">
        <v>8</v>
      </c>
      <c r="R40">
        <f t="shared" si="6"/>
        <v>-1.3745114280811692</v>
      </c>
      <c r="S40" s="2" t="s">
        <v>439</v>
      </c>
      <c r="V40">
        <f t="shared" si="11"/>
        <v>-4.1499441475322119</v>
      </c>
      <c r="X40">
        <f t="shared" si="8"/>
        <v>-0.59284916393317311</v>
      </c>
      <c r="Z40">
        <v>6</v>
      </c>
      <c r="AA40">
        <v>16</v>
      </c>
      <c r="AB40">
        <v>192</v>
      </c>
      <c r="AC40">
        <f t="shared" si="9"/>
        <v>34</v>
      </c>
      <c r="AD40">
        <v>17.875</v>
      </c>
    </row>
    <row r="41" spans="1:30" ht="18" customHeight="1" thickTop="1" thickBot="1" x14ac:dyDescent="0.3">
      <c r="A41" s="2" t="s">
        <v>324</v>
      </c>
      <c r="B41" s="1" t="s">
        <v>340</v>
      </c>
      <c r="C41" s="2">
        <v>75</v>
      </c>
      <c r="D41" s="2">
        <v>245</v>
      </c>
      <c r="E41" s="7">
        <v>33.125</v>
      </c>
      <c r="F41">
        <f t="shared" si="1"/>
        <v>-0.1304839446637939</v>
      </c>
      <c r="G41" s="7">
        <v>9</v>
      </c>
      <c r="H41">
        <f t="shared" si="2"/>
        <v>-1.8297308435441075</v>
      </c>
      <c r="I41" s="2" t="s">
        <v>439</v>
      </c>
      <c r="K41" s="2">
        <v>21</v>
      </c>
      <c r="L41">
        <f t="shared" si="10"/>
        <v>-1.0088144485075914</v>
      </c>
      <c r="M41" s="2" t="s">
        <v>439</v>
      </c>
      <c r="O41" s="2" t="s">
        <v>439</v>
      </c>
      <c r="Q41" s="2" t="s">
        <v>439</v>
      </c>
      <c r="S41" s="2" t="s">
        <v>439</v>
      </c>
      <c r="V41">
        <f t="shared" si="11"/>
        <v>-2.9690292367154929</v>
      </c>
      <c r="X41">
        <f t="shared" si="8"/>
        <v>-0.98967641223849767</v>
      </c>
      <c r="Z41">
        <v>1</v>
      </c>
      <c r="AA41">
        <v>23</v>
      </c>
      <c r="AB41">
        <v>23</v>
      </c>
      <c r="AC41">
        <f t="shared" si="9"/>
        <v>6</v>
      </c>
      <c r="AD41">
        <v>24.357142857142858</v>
      </c>
    </row>
    <row r="42" spans="1:30" ht="18" customHeight="1" thickTop="1" thickBot="1" x14ac:dyDescent="0.3">
      <c r="A42" s="1" t="s">
        <v>325</v>
      </c>
      <c r="B42" s="1" t="s">
        <v>340</v>
      </c>
      <c r="C42" s="1">
        <v>77</v>
      </c>
      <c r="D42" s="1">
        <v>269</v>
      </c>
      <c r="E42" s="6">
        <v>33.375</v>
      </c>
      <c r="F42">
        <f t="shared" si="1"/>
        <v>0.11279120640429853</v>
      </c>
      <c r="G42" s="6">
        <v>9.75</v>
      </c>
      <c r="H42">
        <f t="shared" si="2"/>
        <v>-0.46054449803491099</v>
      </c>
      <c r="I42" s="2" t="s">
        <v>439</v>
      </c>
      <c r="K42" s="1">
        <v>22</v>
      </c>
      <c r="L42">
        <f t="shared" si="10"/>
        <v>-0.81121161838754763</v>
      </c>
      <c r="M42" s="2" t="s">
        <v>439</v>
      </c>
      <c r="O42" s="2" t="s">
        <v>439</v>
      </c>
      <c r="Q42" s="2" t="s">
        <v>439</v>
      </c>
      <c r="S42" s="2" t="s">
        <v>439</v>
      </c>
      <c r="V42">
        <f t="shared" si="11"/>
        <v>-1.15896491001816</v>
      </c>
      <c r="X42">
        <f t="shared" si="8"/>
        <v>-0.38632163667272001</v>
      </c>
      <c r="Z42">
        <v>8</v>
      </c>
      <c r="AD42">
        <v>0</v>
      </c>
    </row>
    <row r="43" spans="1:30" ht="18" customHeight="1" thickTop="1" thickBot="1" x14ac:dyDescent="0.3">
      <c r="A43" s="2" t="s">
        <v>326</v>
      </c>
      <c r="B43" s="1" t="s">
        <v>340</v>
      </c>
      <c r="C43" s="2">
        <v>75</v>
      </c>
      <c r="D43" s="2">
        <v>283</v>
      </c>
      <c r="E43" s="7">
        <v>34.625</v>
      </c>
      <c r="F43">
        <f t="shared" si="1"/>
        <v>1.3291669617447608</v>
      </c>
      <c r="G43" s="7">
        <v>11</v>
      </c>
      <c r="H43">
        <f t="shared" si="2"/>
        <v>1.8214327444804164</v>
      </c>
      <c r="I43" s="2">
        <v>5.16</v>
      </c>
      <c r="J43">
        <f t="shared" si="3"/>
        <v>-0.84714323599481822</v>
      </c>
      <c r="K43" s="2" t="s">
        <v>439</v>
      </c>
      <c r="M43" s="2">
        <v>32.5</v>
      </c>
      <c r="N43">
        <f t="shared" si="4"/>
        <v>7.423078698508484E-2</v>
      </c>
      <c r="O43" s="2">
        <v>106</v>
      </c>
      <c r="P43">
        <f t="shared" si="5"/>
        <v>-0.60298312042846913</v>
      </c>
      <c r="Q43" s="2">
        <v>7.57</v>
      </c>
      <c r="R43">
        <f t="shared" si="6"/>
        <v>-0.14189429758085553</v>
      </c>
      <c r="S43" s="2">
        <v>4.41</v>
      </c>
      <c r="T43">
        <f t="shared" si="7"/>
        <v>0.38790499176647514</v>
      </c>
      <c r="V43">
        <f t="shared" si="11"/>
        <v>2.0207148309725942</v>
      </c>
      <c r="X43">
        <f t="shared" si="8"/>
        <v>0.28867354728179917</v>
      </c>
      <c r="Z43">
        <v>8</v>
      </c>
      <c r="AD43">
        <v>39</v>
      </c>
    </row>
    <row r="44" spans="1:30" ht="18" customHeight="1" thickTop="1" thickBot="1" x14ac:dyDescent="0.3">
      <c r="A44" s="1" t="s">
        <v>327</v>
      </c>
      <c r="B44" s="1" t="s">
        <v>340</v>
      </c>
      <c r="C44" s="1">
        <v>76</v>
      </c>
      <c r="D44" s="1">
        <v>269</v>
      </c>
      <c r="E44" s="6">
        <v>33.375</v>
      </c>
      <c r="F44">
        <f t="shared" si="1"/>
        <v>0.11279120640429853</v>
      </c>
      <c r="G44" s="6">
        <v>10.25</v>
      </c>
      <c r="H44">
        <f t="shared" si="2"/>
        <v>0.45224639897121999</v>
      </c>
      <c r="I44" s="1">
        <v>4.75</v>
      </c>
      <c r="J44">
        <f t="shared" si="3"/>
        <v>0.87692903746722695</v>
      </c>
      <c r="K44" s="1">
        <v>25</v>
      </c>
      <c r="L44">
        <f t="shared" si="10"/>
        <v>-0.21840312802741657</v>
      </c>
      <c r="M44" s="1">
        <v>32.5</v>
      </c>
      <c r="N44">
        <f t="shared" si="4"/>
        <v>7.423078698508484E-2</v>
      </c>
      <c r="O44" s="1">
        <v>119</v>
      </c>
      <c r="P44">
        <f t="shared" si="5"/>
        <v>0.81056747336285973</v>
      </c>
      <c r="Q44" s="1">
        <v>7.25</v>
      </c>
      <c r="R44">
        <f t="shared" si="6"/>
        <v>0.77540217162868164</v>
      </c>
      <c r="S44" s="1">
        <v>4.47</v>
      </c>
      <c r="T44">
        <f t="shared" si="7"/>
        <v>0.13001801663087054</v>
      </c>
      <c r="V44">
        <f t="shared" si="11"/>
        <v>3.0137819634228258</v>
      </c>
      <c r="X44">
        <f t="shared" si="8"/>
        <v>0.37672274542785322</v>
      </c>
      <c r="Z44">
        <v>5</v>
      </c>
      <c r="AA44">
        <v>27</v>
      </c>
      <c r="AB44">
        <v>163</v>
      </c>
      <c r="AC44">
        <f t="shared" si="9"/>
        <v>32</v>
      </c>
      <c r="AD44">
        <v>33</v>
      </c>
    </row>
    <row r="45" spans="1:30" ht="18" customHeight="1" thickTop="1" thickBot="1" x14ac:dyDescent="0.3">
      <c r="A45" s="2" t="s">
        <v>328</v>
      </c>
      <c r="B45" s="1" t="s">
        <v>340</v>
      </c>
      <c r="C45" s="2">
        <v>74</v>
      </c>
      <c r="D45" s="2">
        <v>339</v>
      </c>
      <c r="E45" s="7">
        <v>32</v>
      </c>
      <c r="F45">
        <f t="shared" si="1"/>
        <v>-1.22522212447021</v>
      </c>
      <c r="G45" s="7">
        <v>10.25</v>
      </c>
      <c r="H45">
        <f t="shared" si="2"/>
        <v>0.45224639897121999</v>
      </c>
      <c r="I45" s="2">
        <v>5.64</v>
      </c>
      <c r="J45">
        <f t="shared" si="3"/>
        <v>-2.8655693122430637</v>
      </c>
      <c r="K45" s="2">
        <v>34</v>
      </c>
      <c r="L45">
        <f t="shared" si="10"/>
        <v>1.5600223430529765</v>
      </c>
      <c r="M45" s="2">
        <v>30.5</v>
      </c>
      <c r="N45">
        <f t="shared" si="4"/>
        <v>-0.43647702747230266</v>
      </c>
      <c r="O45" s="2">
        <v>95</v>
      </c>
      <c r="P45">
        <f t="shared" si="5"/>
        <v>-1.7990643920980551</v>
      </c>
      <c r="Q45" s="2">
        <v>7.99</v>
      </c>
      <c r="R45">
        <f t="shared" si="6"/>
        <v>-1.3458459134183718</v>
      </c>
      <c r="S45" s="2">
        <v>4.6500000000000004</v>
      </c>
      <c r="T45">
        <f t="shared" si="7"/>
        <v>-0.64364290877595087</v>
      </c>
      <c r="V45">
        <f t="shared" si="11"/>
        <v>-6.3035529364537579</v>
      </c>
      <c r="X45">
        <f t="shared" si="8"/>
        <v>-0.78794411705671974</v>
      </c>
      <c r="Z45">
        <v>1</v>
      </c>
      <c r="AA45">
        <v>12</v>
      </c>
      <c r="AB45">
        <v>12</v>
      </c>
      <c r="AC45">
        <f t="shared" si="9"/>
        <v>4</v>
      </c>
      <c r="AD45">
        <v>39.875</v>
      </c>
    </row>
    <row r="46" spans="1:30" ht="18" customHeight="1" thickTop="1" thickBot="1" x14ac:dyDescent="0.3">
      <c r="A46" s="1" t="s">
        <v>329</v>
      </c>
      <c r="B46" s="1" t="s">
        <v>340</v>
      </c>
      <c r="C46" s="1">
        <v>76</v>
      </c>
      <c r="D46" s="1">
        <v>321</v>
      </c>
      <c r="E46" s="6">
        <v>33</v>
      </c>
      <c r="F46">
        <f t="shared" si="1"/>
        <v>-0.25212152019784012</v>
      </c>
      <c r="G46" s="6">
        <v>10.5</v>
      </c>
      <c r="H46">
        <f t="shared" si="2"/>
        <v>0.90864184747428545</v>
      </c>
      <c r="I46" s="1">
        <v>5.12</v>
      </c>
      <c r="J46">
        <f t="shared" si="3"/>
        <v>-0.67894106297413082</v>
      </c>
      <c r="K46" s="1">
        <v>35</v>
      </c>
      <c r="L46">
        <f t="shared" si="10"/>
        <v>1.7576251731730201</v>
      </c>
      <c r="M46" s="1">
        <v>29.5</v>
      </c>
      <c r="N46">
        <f t="shared" si="4"/>
        <v>-0.69183093470099644</v>
      </c>
      <c r="O46" s="1">
        <v>105</v>
      </c>
      <c r="P46">
        <f t="shared" si="5"/>
        <v>-0.71171778148934051</v>
      </c>
      <c r="Q46" s="1">
        <v>7.92</v>
      </c>
      <c r="R46">
        <f t="shared" si="6"/>
        <v>-1.1451873107787849</v>
      </c>
      <c r="S46" s="1">
        <v>4.76</v>
      </c>
      <c r="T46">
        <f t="shared" si="7"/>
        <v>-1.1164356965245599</v>
      </c>
      <c r="V46">
        <f t="shared" si="11"/>
        <v>-1.9299672860183472</v>
      </c>
      <c r="X46">
        <f t="shared" si="8"/>
        <v>-0.2412459107522934</v>
      </c>
      <c r="Z46">
        <v>7</v>
      </c>
      <c r="AA46">
        <v>6</v>
      </c>
      <c r="AB46">
        <v>223</v>
      </c>
      <c r="AC46">
        <f t="shared" si="9"/>
        <v>40</v>
      </c>
      <c r="AD46">
        <v>0</v>
      </c>
    </row>
    <row r="47" spans="1:30" ht="18" customHeight="1" thickTop="1" thickBot="1" x14ac:dyDescent="0.3">
      <c r="A47" s="2" t="s">
        <v>330</v>
      </c>
      <c r="B47" s="1" t="s">
        <v>340</v>
      </c>
      <c r="C47" s="2">
        <v>77</v>
      </c>
      <c r="D47" s="2">
        <v>271</v>
      </c>
      <c r="E47" s="7">
        <v>34</v>
      </c>
      <c r="F47">
        <f t="shared" si="1"/>
        <v>0.7209790840745296</v>
      </c>
      <c r="G47" s="7">
        <v>10.625</v>
      </c>
      <c r="H47">
        <f t="shared" si="2"/>
        <v>1.1368395717258182</v>
      </c>
      <c r="I47" s="2">
        <v>4.74</v>
      </c>
      <c r="J47">
        <f t="shared" si="3"/>
        <v>0.91897958072239783</v>
      </c>
      <c r="K47" s="2">
        <v>24</v>
      </c>
      <c r="L47">
        <f t="shared" si="10"/>
        <v>-0.41600595814746028</v>
      </c>
      <c r="M47" s="2">
        <v>34</v>
      </c>
      <c r="N47">
        <f t="shared" si="4"/>
        <v>0.45726164782812551</v>
      </c>
      <c r="O47" s="2">
        <v>121</v>
      </c>
      <c r="P47">
        <f t="shared" si="5"/>
        <v>1.0280367954846026</v>
      </c>
      <c r="Q47" s="2">
        <v>7.07</v>
      </c>
      <c r="R47">
        <f t="shared" si="6"/>
        <v>1.2913814355590449</v>
      </c>
      <c r="S47" s="2">
        <v>4.28</v>
      </c>
      <c r="T47">
        <f t="shared" si="7"/>
        <v>0.94666010456028826</v>
      </c>
      <c r="V47">
        <f t="shared" si="11"/>
        <v>6.0841322618073468</v>
      </c>
      <c r="X47">
        <f t="shared" si="8"/>
        <v>0.76051653272591835</v>
      </c>
      <c r="Z47">
        <v>2</v>
      </c>
      <c r="AA47">
        <v>6</v>
      </c>
      <c r="AB47">
        <v>38</v>
      </c>
      <c r="AC47">
        <f t="shared" si="9"/>
        <v>9</v>
      </c>
      <c r="AD47">
        <v>42.625</v>
      </c>
    </row>
    <row r="48" spans="1:30" ht="18" customHeight="1" thickTop="1" thickBot="1" x14ac:dyDescent="0.3">
      <c r="A48" s="1" t="s">
        <v>331</v>
      </c>
      <c r="B48" s="1" t="s">
        <v>340</v>
      </c>
      <c r="C48" s="1">
        <v>76</v>
      </c>
      <c r="D48" s="1">
        <v>274</v>
      </c>
      <c r="E48" s="6">
        <v>32.625</v>
      </c>
      <c r="F48">
        <f t="shared" si="1"/>
        <v>-0.61703424679997876</v>
      </c>
      <c r="G48" s="6">
        <v>10</v>
      </c>
      <c r="H48">
        <f t="shared" si="2"/>
        <v>-4.1490495318455192E-3</v>
      </c>
      <c r="I48" s="1">
        <v>4.83</v>
      </c>
      <c r="J48">
        <f t="shared" si="3"/>
        <v>0.54052469142585202</v>
      </c>
      <c r="K48" s="1">
        <v>23</v>
      </c>
      <c r="L48">
        <f t="shared" si="10"/>
        <v>-0.61360878826750398</v>
      </c>
      <c r="M48" s="1">
        <v>29</v>
      </c>
      <c r="N48">
        <f t="shared" si="4"/>
        <v>-0.81950788831534327</v>
      </c>
      <c r="O48" s="1">
        <v>113</v>
      </c>
      <c r="P48">
        <f t="shared" si="5"/>
        <v>0.15815950699763107</v>
      </c>
      <c r="Q48" s="1">
        <v>7.42</v>
      </c>
      <c r="R48">
        <f t="shared" si="6"/>
        <v>0.28808842236111565</v>
      </c>
      <c r="S48" s="1">
        <v>4.66</v>
      </c>
      <c r="T48">
        <f t="shared" si="7"/>
        <v>-0.68662407129855096</v>
      </c>
      <c r="V48">
        <f t="shared" si="11"/>
        <v>-1.7541514234286237</v>
      </c>
      <c r="X48">
        <f t="shared" si="8"/>
        <v>-0.21926892792857797</v>
      </c>
      <c r="Z48">
        <v>4</v>
      </c>
      <c r="AA48">
        <v>23</v>
      </c>
      <c r="AB48">
        <v>122</v>
      </c>
      <c r="AC48">
        <f t="shared" si="9"/>
        <v>25</v>
      </c>
      <c r="AD48">
        <v>33.533333333333331</v>
      </c>
    </row>
    <row r="49" spans="1:30" ht="18" customHeight="1" thickTop="1" thickBot="1" x14ac:dyDescent="0.3">
      <c r="A49" s="2" t="s">
        <v>332</v>
      </c>
      <c r="B49" s="1" t="s">
        <v>340</v>
      </c>
      <c r="C49" s="2">
        <v>73</v>
      </c>
      <c r="D49" s="2">
        <v>304</v>
      </c>
      <c r="E49" s="7">
        <v>32</v>
      </c>
      <c r="F49">
        <f t="shared" si="1"/>
        <v>-1.22522212447021</v>
      </c>
      <c r="G49" s="7">
        <v>10.125</v>
      </c>
      <c r="H49">
        <f t="shared" si="2"/>
        <v>0.22404867471968723</v>
      </c>
      <c r="I49" s="2">
        <v>5.19</v>
      </c>
      <c r="J49">
        <f t="shared" si="3"/>
        <v>-0.97329486576033475</v>
      </c>
      <c r="K49" s="2">
        <v>29</v>
      </c>
      <c r="L49">
        <f t="shared" si="10"/>
        <v>0.57200819245275814</v>
      </c>
      <c r="M49" s="2">
        <v>30</v>
      </c>
      <c r="N49">
        <f t="shared" si="4"/>
        <v>-0.5641539810866496</v>
      </c>
      <c r="O49" s="2">
        <v>106</v>
      </c>
      <c r="P49">
        <f t="shared" si="5"/>
        <v>-0.60298312042846913</v>
      </c>
      <c r="Q49" s="2">
        <v>7.78</v>
      </c>
      <c r="R49">
        <f t="shared" si="6"/>
        <v>-0.74387010549961363</v>
      </c>
      <c r="S49" s="2">
        <v>4.71</v>
      </c>
      <c r="T49">
        <f t="shared" si="7"/>
        <v>-0.90152988391155542</v>
      </c>
      <c r="V49">
        <f t="shared" si="11"/>
        <v>-4.214997213984387</v>
      </c>
      <c r="X49">
        <f t="shared" si="8"/>
        <v>-0.52687465174804837</v>
      </c>
      <c r="Z49">
        <v>8</v>
      </c>
      <c r="AD49">
        <v>0</v>
      </c>
    </row>
    <row r="50" spans="1:30" ht="18" customHeight="1" thickTop="1" thickBot="1" x14ac:dyDescent="0.3">
      <c r="A50" s="1" t="s">
        <v>333</v>
      </c>
      <c r="B50" s="1" t="s">
        <v>340</v>
      </c>
      <c r="C50" s="1">
        <v>79</v>
      </c>
      <c r="D50" s="1">
        <v>269</v>
      </c>
      <c r="E50" s="6">
        <v>34.875</v>
      </c>
      <c r="F50">
        <f t="shared" si="1"/>
        <v>1.5724421128128532</v>
      </c>
      <c r="G50" s="6">
        <v>10.5</v>
      </c>
      <c r="H50">
        <f t="shared" si="2"/>
        <v>0.90864184747428545</v>
      </c>
      <c r="I50" s="1">
        <v>4.91</v>
      </c>
      <c r="J50">
        <f t="shared" si="3"/>
        <v>0.20412034538447721</v>
      </c>
      <c r="K50" s="1">
        <v>24</v>
      </c>
      <c r="L50">
        <f t="shared" si="10"/>
        <v>-0.41600595814746028</v>
      </c>
      <c r="M50" s="1">
        <v>32.5</v>
      </c>
      <c r="N50">
        <f t="shared" si="4"/>
        <v>7.423078698508484E-2</v>
      </c>
      <c r="O50" s="1">
        <v>117</v>
      </c>
      <c r="P50">
        <f t="shared" si="5"/>
        <v>0.59309815124111687</v>
      </c>
      <c r="Q50" s="1">
        <v>7.32</v>
      </c>
      <c r="R50">
        <f t="shared" si="6"/>
        <v>0.57474356898909473</v>
      </c>
      <c r="S50" s="1">
        <v>4.4800000000000004</v>
      </c>
      <c r="T50">
        <f t="shared" si="7"/>
        <v>8.7036854108266601E-2</v>
      </c>
      <c r="V50">
        <f t="shared" si="11"/>
        <v>3.5983077088477184</v>
      </c>
      <c r="X50">
        <f t="shared" si="8"/>
        <v>0.44978846360596481</v>
      </c>
      <c r="Z50">
        <v>8</v>
      </c>
      <c r="AD50">
        <v>0</v>
      </c>
    </row>
    <row r="51" spans="1:30" ht="18" customHeight="1" thickTop="1" thickBot="1" x14ac:dyDescent="0.3">
      <c r="A51" s="2" t="s">
        <v>334</v>
      </c>
      <c r="B51" s="1" t="s">
        <v>340</v>
      </c>
      <c r="C51" s="2">
        <v>73</v>
      </c>
      <c r="D51" s="2">
        <v>290</v>
      </c>
      <c r="E51" s="7">
        <v>31.875</v>
      </c>
      <c r="F51">
        <f t="shared" si="1"/>
        <v>-1.3468597000042561</v>
      </c>
      <c r="G51" s="7">
        <v>10.125</v>
      </c>
      <c r="H51">
        <f t="shared" si="2"/>
        <v>0.22404867471968723</v>
      </c>
      <c r="I51" s="2">
        <v>4.96</v>
      </c>
      <c r="J51">
        <f t="shared" si="3"/>
        <v>-6.1323708913811155E-3</v>
      </c>
      <c r="K51" s="2" t="s">
        <v>439</v>
      </c>
      <c r="M51" s="2">
        <v>32</v>
      </c>
      <c r="N51">
        <f t="shared" si="4"/>
        <v>-5.3446166629262035E-2</v>
      </c>
      <c r="O51" s="2">
        <v>105</v>
      </c>
      <c r="P51">
        <f t="shared" si="5"/>
        <v>-0.71171778148934051</v>
      </c>
      <c r="Q51" s="2">
        <v>7.4</v>
      </c>
      <c r="R51">
        <f t="shared" si="6"/>
        <v>0.34541945168671045</v>
      </c>
      <c r="S51" s="2">
        <v>4.3</v>
      </c>
      <c r="T51">
        <f t="shared" si="7"/>
        <v>0.86069777951508797</v>
      </c>
      <c r="V51">
        <f t="shared" si="11"/>
        <v>-0.68799011309275426</v>
      </c>
      <c r="X51">
        <f t="shared" si="8"/>
        <v>-9.828430187039347E-2</v>
      </c>
      <c r="Z51">
        <v>8</v>
      </c>
      <c r="AD51">
        <v>0</v>
      </c>
    </row>
    <row r="52" spans="1:30" ht="18" customHeight="1" thickTop="1" thickBot="1" x14ac:dyDescent="0.3">
      <c r="A52" s="1" t="s">
        <v>335</v>
      </c>
      <c r="B52" s="1" t="s">
        <v>340</v>
      </c>
      <c r="C52" s="1">
        <v>74</v>
      </c>
      <c r="D52" s="1">
        <v>246</v>
      </c>
      <c r="E52" s="6">
        <v>31.25</v>
      </c>
      <c r="F52">
        <f t="shared" si="1"/>
        <v>-1.9550475776744871</v>
      </c>
      <c r="G52" s="6">
        <v>9.75</v>
      </c>
      <c r="H52">
        <f t="shared" si="2"/>
        <v>-0.46054449803491099</v>
      </c>
      <c r="I52" s="2" t="s">
        <v>439</v>
      </c>
      <c r="K52" s="2" t="s">
        <v>439</v>
      </c>
      <c r="M52" s="1">
        <v>42.5</v>
      </c>
      <c r="N52">
        <f t="shared" si="4"/>
        <v>2.6277698592720227</v>
      </c>
      <c r="O52" s="1">
        <v>132</v>
      </c>
      <c r="P52">
        <f t="shared" si="5"/>
        <v>2.2241180671541887</v>
      </c>
      <c r="Q52" s="2" t="s">
        <v>439</v>
      </c>
      <c r="S52" s="2" t="s">
        <v>439</v>
      </c>
      <c r="V52">
        <f t="shared" si="11"/>
        <v>2.4362958507168133</v>
      </c>
      <c r="X52">
        <f t="shared" si="8"/>
        <v>0.60907396267920333</v>
      </c>
      <c r="Z52">
        <v>5</v>
      </c>
      <c r="AA52">
        <v>12</v>
      </c>
      <c r="AB52">
        <v>148</v>
      </c>
      <c r="AC52">
        <f t="shared" si="9"/>
        <v>28</v>
      </c>
      <c r="AD52">
        <v>0</v>
      </c>
    </row>
    <row r="53" spans="1:30" ht="18" customHeight="1" thickTop="1" thickBot="1" x14ac:dyDescent="0.3">
      <c r="A53" s="2" t="s">
        <v>336</v>
      </c>
      <c r="B53" s="1" t="s">
        <v>340</v>
      </c>
      <c r="C53" s="2">
        <v>75</v>
      </c>
      <c r="D53" s="2">
        <v>247</v>
      </c>
      <c r="E53" s="7">
        <v>33.5</v>
      </c>
      <c r="F53">
        <f t="shared" si="1"/>
        <v>0.23442878193834477</v>
      </c>
      <c r="G53" s="7">
        <v>9.5</v>
      </c>
      <c r="H53">
        <f t="shared" si="2"/>
        <v>-0.9169399465379765</v>
      </c>
      <c r="I53" s="2">
        <v>4.82</v>
      </c>
      <c r="J53">
        <f t="shared" si="3"/>
        <v>0.58257523468102301</v>
      </c>
      <c r="K53" s="2">
        <v>14</v>
      </c>
      <c r="L53">
        <f t="shared" si="10"/>
        <v>-2.3920342593478972</v>
      </c>
      <c r="M53" s="2">
        <v>37.5</v>
      </c>
      <c r="N53">
        <f t="shared" si="4"/>
        <v>1.3510003231285537</v>
      </c>
      <c r="O53" s="2">
        <v>109</v>
      </c>
      <c r="P53">
        <f t="shared" si="5"/>
        <v>-0.27677913724585473</v>
      </c>
      <c r="Q53" s="2">
        <v>7.07</v>
      </c>
      <c r="R53">
        <f t="shared" si="6"/>
        <v>1.2913814355590449</v>
      </c>
      <c r="S53" s="2">
        <v>4.26</v>
      </c>
      <c r="T53">
        <f t="shared" si="7"/>
        <v>1.0326224296054924</v>
      </c>
      <c r="V53">
        <f t="shared" si="11"/>
        <v>0.90625486178073045</v>
      </c>
      <c r="X53">
        <f t="shared" si="8"/>
        <v>0.11328185772259131</v>
      </c>
      <c r="Z53">
        <v>8</v>
      </c>
      <c r="AD53">
        <v>0</v>
      </c>
    </row>
    <row r="54" spans="1:30" ht="18" customHeight="1" thickTop="1" thickBot="1" x14ac:dyDescent="0.3">
      <c r="A54" s="1" t="s">
        <v>337</v>
      </c>
      <c r="B54" s="1" t="s">
        <v>340</v>
      </c>
      <c r="C54" s="1">
        <v>77</v>
      </c>
      <c r="D54" s="1">
        <v>319</v>
      </c>
      <c r="E54" s="6">
        <v>32.25</v>
      </c>
      <c r="F54">
        <f t="shared" si="1"/>
        <v>-0.98194697340211745</v>
      </c>
      <c r="G54" s="6">
        <v>10.25</v>
      </c>
      <c r="H54">
        <f t="shared" si="2"/>
        <v>0.45224639897121999</v>
      </c>
      <c r="I54" s="1">
        <v>5.25</v>
      </c>
      <c r="J54">
        <f t="shared" si="3"/>
        <v>-1.2255981252913639</v>
      </c>
      <c r="K54" s="1">
        <v>25</v>
      </c>
      <c r="L54">
        <f t="shared" si="10"/>
        <v>-0.21840312802741657</v>
      </c>
      <c r="M54" s="1">
        <v>27</v>
      </c>
      <c r="N54">
        <f t="shared" si="4"/>
        <v>-1.3302157027727308</v>
      </c>
      <c r="O54" s="1">
        <v>103</v>
      </c>
      <c r="P54">
        <f t="shared" si="5"/>
        <v>-0.92918710361108348</v>
      </c>
      <c r="Q54" s="1">
        <v>7.91</v>
      </c>
      <c r="R54">
        <f t="shared" si="6"/>
        <v>-1.1165217961159875</v>
      </c>
      <c r="S54" s="1">
        <v>4.78</v>
      </c>
      <c r="T54">
        <f t="shared" si="7"/>
        <v>-1.2023980215697641</v>
      </c>
      <c r="V54">
        <f t="shared" si="11"/>
        <v>-6.5520244518192436</v>
      </c>
      <c r="X54">
        <f t="shared" si="8"/>
        <v>-0.81900305647740546</v>
      </c>
      <c r="Z54">
        <v>6</v>
      </c>
      <c r="AA54">
        <v>23</v>
      </c>
      <c r="AB54">
        <v>199</v>
      </c>
      <c r="AC54">
        <f t="shared" si="9"/>
        <v>36</v>
      </c>
      <c r="AD54">
        <v>4.833333333333333</v>
      </c>
    </row>
    <row r="55" spans="1:30" ht="18" customHeight="1" thickTop="1" thickBot="1" x14ac:dyDescent="0.3">
      <c r="A55" s="2" t="s">
        <v>338</v>
      </c>
      <c r="B55" s="1" t="s">
        <v>340</v>
      </c>
      <c r="C55" s="2">
        <v>77</v>
      </c>
      <c r="D55" s="2">
        <v>302</v>
      </c>
      <c r="E55" s="7">
        <v>34.625</v>
      </c>
      <c r="F55">
        <f t="shared" si="1"/>
        <v>1.3291669617447608</v>
      </c>
      <c r="G55" s="7">
        <v>10.625</v>
      </c>
      <c r="H55">
        <f t="shared" si="2"/>
        <v>1.1368395717258182</v>
      </c>
      <c r="I55" s="2">
        <v>4.97</v>
      </c>
      <c r="J55">
        <f t="shared" si="3"/>
        <v>-4.8182914146552035E-2</v>
      </c>
      <c r="K55" s="2" t="s">
        <v>439</v>
      </c>
      <c r="M55" s="2">
        <v>29.5</v>
      </c>
      <c r="N55">
        <f t="shared" si="4"/>
        <v>-0.69183093470099644</v>
      </c>
      <c r="O55" s="2">
        <v>106</v>
      </c>
      <c r="P55">
        <f t="shared" si="5"/>
        <v>-0.60298312042846913</v>
      </c>
      <c r="Q55" s="2">
        <v>7.59</v>
      </c>
      <c r="R55">
        <f t="shared" si="6"/>
        <v>-0.19922532690645034</v>
      </c>
      <c r="S55" s="2">
        <v>4.53</v>
      </c>
      <c r="T55">
        <f t="shared" si="7"/>
        <v>-0.12786895850473787</v>
      </c>
      <c r="V55">
        <f t="shared" si="11"/>
        <v>0.7959152787833732</v>
      </c>
      <c r="X55">
        <f t="shared" si="8"/>
        <v>0.11370218268333902</v>
      </c>
      <c r="Z55">
        <v>1</v>
      </c>
      <c r="AA55">
        <v>6</v>
      </c>
      <c r="AB55">
        <v>6</v>
      </c>
      <c r="AC55">
        <f t="shared" si="9"/>
        <v>2</v>
      </c>
      <c r="AD55">
        <v>55.5625</v>
      </c>
    </row>
    <row r="56" spans="1:30" ht="18" customHeight="1" thickTop="1" thickBot="1" x14ac:dyDescent="0.3">
      <c r="A56" s="1" t="s">
        <v>339</v>
      </c>
      <c r="B56" s="1" t="s">
        <v>340</v>
      </c>
      <c r="C56" s="1">
        <v>75</v>
      </c>
      <c r="D56" s="1">
        <v>300</v>
      </c>
      <c r="E56" s="6">
        <v>32.625</v>
      </c>
      <c r="F56">
        <f t="shared" si="1"/>
        <v>-0.61703424679997876</v>
      </c>
      <c r="G56" s="6">
        <v>10.75</v>
      </c>
      <c r="H56">
        <f t="shared" si="2"/>
        <v>1.3650372959773509</v>
      </c>
      <c r="I56" s="1">
        <v>5.07</v>
      </c>
      <c r="J56">
        <f t="shared" si="3"/>
        <v>-0.46868834669827247</v>
      </c>
      <c r="K56" s="1">
        <v>34</v>
      </c>
      <c r="L56">
        <f t="shared" si="10"/>
        <v>1.5600223430529765</v>
      </c>
      <c r="M56" s="1">
        <v>26.5</v>
      </c>
      <c r="N56">
        <f t="shared" si="4"/>
        <v>-1.4578926563870778</v>
      </c>
      <c r="O56" s="1">
        <v>100</v>
      </c>
      <c r="P56">
        <f t="shared" si="5"/>
        <v>-1.2553910867936977</v>
      </c>
      <c r="Q56" s="1">
        <v>7.73</v>
      </c>
      <c r="R56">
        <f t="shared" si="6"/>
        <v>-0.60054253218562414</v>
      </c>
      <c r="S56" s="1">
        <v>4.5599999999999996</v>
      </c>
      <c r="T56">
        <f t="shared" si="7"/>
        <v>-0.25681244607253823</v>
      </c>
      <c r="V56">
        <f t="shared" si="11"/>
        <v>-1.7313016759068618</v>
      </c>
      <c r="X56">
        <f t="shared" si="8"/>
        <v>-0.21641270948835772</v>
      </c>
      <c r="Z56">
        <v>4</v>
      </c>
      <c r="AA56">
        <v>14</v>
      </c>
      <c r="AB56">
        <v>113</v>
      </c>
      <c r="AC56">
        <f t="shared" si="9"/>
        <v>24</v>
      </c>
      <c r="AD56">
        <v>19.142857142857142</v>
      </c>
    </row>
    <row r="57" spans="1:30" ht="15.75" thickTop="1" x14ac:dyDescent="0.25"/>
    <row r="58" spans="1:30" x14ac:dyDescent="0.25">
      <c r="C58" s="8">
        <f>AVERAGE(C2:C56)</f>
        <v>75.400000000000006</v>
      </c>
      <c r="D58" s="8">
        <f t="shared" ref="D58:S58" si="12">AVERAGE(D2:D56)</f>
        <v>286.23636363636365</v>
      </c>
      <c r="E58" s="8">
        <f t="shared" si="12"/>
        <v>33.259090909090908</v>
      </c>
      <c r="F58" s="8"/>
      <c r="G58" s="8">
        <f t="shared" si="12"/>
        <v>10.002272727272727</v>
      </c>
      <c r="H58" s="8"/>
      <c r="I58" s="8">
        <f t="shared" si="12"/>
        <v>4.9585416666666662</v>
      </c>
      <c r="J58" s="8"/>
      <c r="K58" s="8">
        <f t="shared" si="12"/>
        <v>26.105263157894736</v>
      </c>
      <c r="L58" s="8"/>
      <c r="M58" s="8">
        <f t="shared" si="12"/>
        <v>32.209302325581397</v>
      </c>
      <c r="N58" s="8"/>
      <c r="O58" s="8">
        <f t="shared" si="12"/>
        <v>111.54545454545455</v>
      </c>
      <c r="P58" s="8"/>
      <c r="Q58" s="8">
        <f t="shared" si="12"/>
        <v>7.5204999999999984</v>
      </c>
      <c r="R58" s="8"/>
      <c r="S58" s="8">
        <f t="shared" si="12"/>
        <v>4.5002500000000003</v>
      </c>
      <c r="T58" s="8"/>
    </row>
    <row r="59" spans="1:30" x14ac:dyDescent="0.25">
      <c r="C59" s="8">
        <f>STDEV(C2:C56)</f>
        <v>1.4605934866804433</v>
      </c>
      <c r="D59" s="8">
        <f t="shared" ref="D59:S59" si="13">STDEV(D2:D56)</f>
        <v>28.023114557360497</v>
      </c>
      <c r="E59" s="8">
        <f t="shared" si="13"/>
        <v>1.0276429750526608</v>
      </c>
      <c r="F59" s="8"/>
      <c r="G59" s="8">
        <f t="shared" si="13"/>
        <v>0.54777058101691567</v>
      </c>
      <c r="H59" s="8"/>
      <c r="I59" s="8">
        <f t="shared" si="13"/>
        <v>0.23780905609988987</v>
      </c>
      <c r="J59" s="8"/>
      <c r="K59" s="8">
        <f t="shared" si="13"/>
        <v>5.0606562638424775</v>
      </c>
      <c r="L59" s="8"/>
      <c r="M59" s="8">
        <f t="shared" si="13"/>
        <v>3.9161335373827066</v>
      </c>
      <c r="N59" s="8"/>
      <c r="O59" s="8">
        <f t="shared" si="13"/>
        <v>9.1966994723070279</v>
      </c>
      <c r="P59" s="8"/>
      <c r="Q59" s="8">
        <f t="shared" si="13"/>
        <v>0.34885122830109028</v>
      </c>
      <c r="R59" s="8"/>
      <c r="S59" s="8">
        <f t="shared" si="13"/>
        <v>0.23266006345783782</v>
      </c>
      <c r="T59" s="8"/>
    </row>
  </sheetData>
  <conditionalFormatting sqref="V2:V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38"/>
  <sheetViews>
    <sheetView topLeftCell="E1" workbookViewId="0">
      <selection activeCell="AF2" sqref="AF2"/>
    </sheetView>
  </sheetViews>
  <sheetFormatPr defaultRowHeight="15" x14ac:dyDescent="0.25"/>
  <cols>
    <col min="1" max="1" width="17.5703125" bestFit="1" customWidth="1"/>
  </cols>
  <sheetData>
    <row r="1" spans="1:32" s="13" customFormat="1" ht="16.5" customHeight="1" thickTop="1" thickBot="1" x14ac:dyDescent="0.3">
      <c r="A1" s="11" t="s">
        <v>11</v>
      </c>
      <c r="B1" s="11" t="s">
        <v>0</v>
      </c>
      <c r="C1" s="11" t="s">
        <v>12</v>
      </c>
      <c r="D1" s="11" t="s">
        <v>13</v>
      </c>
      <c r="E1" s="12" t="s">
        <v>1</v>
      </c>
      <c r="F1" s="12" t="s">
        <v>437</v>
      </c>
      <c r="G1" s="12" t="s">
        <v>2</v>
      </c>
      <c r="H1" s="12" t="s">
        <v>437</v>
      </c>
      <c r="I1" s="11">
        <v>40</v>
      </c>
      <c r="J1" s="12" t="s">
        <v>437</v>
      </c>
      <c r="K1" s="11" t="s">
        <v>3</v>
      </c>
      <c r="L1" s="12" t="s">
        <v>437</v>
      </c>
      <c r="M1" s="11" t="s">
        <v>4</v>
      </c>
      <c r="N1" s="12" t="s">
        <v>437</v>
      </c>
      <c r="O1" s="11" t="s">
        <v>5</v>
      </c>
      <c r="P1" s="12" t="s">
        <v>437</v>
      </c>
      <c r="Q1" s="11" t="s">
        <v>6</v>
      </c>
      <c r="R1" s="12" t="s">
        <v>437</v>
      </c>
      <c r="S1" s="11" t="s">
        <v>15</v>
      </c>
      <c r="T1" s="12" t="s">
        <v>437</v>
      </c>
      <c r="V1" s="12" t="s">
        <v>438</v>
      </c>
      <c r="X1" s="12" t="s">
        <v>444</v>
      </c>
      <c r="Z1" s="13" t="s">
        <v>440</v>
      </c>
      <c r="AA1" s="13" t="s">
        <v>441</v>
      </c>
      <c r="AB1" s="13" t="s">
        <v>442</v>
      </c>
      <c r="AC1" s="13" t="s">
        <v>0</v>
      </c>
      <c r="AD1" s="13" t="s">
        <v>446</v>
      </c>
    </row>
    <row r="2" spans="1:32" ht="18" customHeight="1" thickTop="1" thickBot="1" x14ac:dyDescent="0.3">
      <c r="A2" s="3" t="s">
        <v>341</v>
      </c>
      <c r="B2" s="1" t="s">
        <v>378</v>
      </c>
      <c r="C2" s="1">
        <v>73</v>
      </c>
      <c r="D2" s="1">
        <v>227</v>
      </c>
      <c r="E2" s="6">
        <v>30.25</v>
      </c>
      <c r="F2">
        <f>STANDARDIZE(E2,$E$37,$E$38)</f>
        <v>-1.9493937703141551</v>
      </c>
      <c r="G2" s="6">
        <v>9.25</v>
      </c>
      <c r="H2">
        <f>STANDARDIZE(G2,$G$37,$G$38)</f>
        <v>-0.82938717923163152</v>
      </c>
      <c r="I2" s="1">
        <v>4.55</v>
      </c>
      <c r="J2">
        <f>(STANDARDIZE(I2,$I$37,$I$38))*-1</f>
        <v>1.4879839434716478</v>
      </c>
      <c r="K2" s="1">
        <v>24</v>
      </c>
      <c r="L2">
        <f>STANDARDIZE(K2,$K$37,$K$38)</f>
        <v>0.69641923101444136</v>
      </c>
      <c r="M2" s="1">
        <v>36</v>
      </c>
      <c r="N2">
        <f>STANDARDIZE(M2,$M$37,$M$38)</f>
        <v>0.46537377922674084</v>
      </c>
      <c r="O2" s="1">
        <v>121</v>
      </c>
      <c r="P2">
        <f>STANDARDIZE(O2,$O$37,$O$38)</f>
        <v>0.57876661210758618</v>
      </c>
      <c r="Q2" s="1">
        <v>7.14</v>
      </c>
      <c r="R2">
        <f>(STANDARDIZE(Q2,$Q$37,$Q$38))*-1</f>
        <v>0.14980691262029694</v>
      </c>
      <c r="S2" s="1">
        <v>4.2</v>
      </c>
      <c r="T2">
        <f>(STANDARDIZE(S2,$S$37,$S$38))*-1</f>
        <v>0.62169329736307055</v>
      </c>
      <c r="V2">
        <f t="shared" ref="V2:V35" si="0">F2+H2+J2+L2+N2+P2+R2+T2</f>
        <v>1.221262826257997</v>
      </c>
      <c r="X2">
        <f>AVERAGE(F2,H2,J2,L2,N2,P2,R2,T2)</f>
        <v>0.15265785328224962</v>
      </c>
      <c r="Z2">
        <v>4</v>
      </c>
      <c r="AA2">
        <v>25</v>
      </c>
      <c r="AB2">
        <v>124</v>
      </c>
      <c r="AC2">
        <f>RANK(AB2,$AB$2:$AB$35,1)</f>
        <v>13</v>
      </c>
      <c r="AD2">
        <v>73.166666666666671</v>
      </c>
      <c r="AF2" s="15">
        <f>CORREL(X2:X35,AD2:AD35)</f>
        <v>0.48210987501509467</v>
      </c>
    </row>
    <row r="3" spans="1:32" ht="18" customHeight="1" thickTop="1" thickBot="1" x14ac:dyDescent="0.3">
      <c r="A3" s="4" t="s">
        <v>342</v>
      </c>
      <c r="B3" s="1" t="s">
        <v>378</v>
      </c>
      <c r="C3" s="2">
        <v>75</v>
      </c>
      <c r="D3" s="2">
        <v>243</v>
      </c>
      <c r="E3" s="7">
        <v>32.5</v>
      </c>
      <c r="F3">
        <f t="shared" ref="F3:F35" si="1">STANDARDIZE(E3,$E$37,$E$38)</f>
        <v>0.11824745573829037</v>
      </c>
      <c r="G3" s="7">
        <v>10.375</v>
      </c>
      <c r="H3">
        <f t="shared" ref="H3:H35" si="2">STANDARDIZE(G3,$G$37,$G$38)</f>
        <v>1.7341731929388702</v>
      </c>
      <c r="I3" s="2">
        <v>4.5599999999999996</v>
      </c>
      <c r="J3">
        <f t="shared" ref="J3:J35" si="3">(STANDARDIZE(I3,$I$37,$I$38))*-1</f>
        <v>1.4117444834704522</v>
      </c>
      <c r="K3" s="2">
        <v>23</v>
      </c>
      <c r="L3">
        <f t="shared" ref="L3:L35" si="4">STANDARDIZE(K3,$K$37,$K$38)</f>
        <v>0.40372129334170526</v>
      </c>
      <c r="M3" s="2">
        <v>37</v>
      </c>
      <c r="N3">
        <f t="shared" ref="N3:N35" si="5">STANDARDIZE(M3,$M$37,$M$38)</f>
        <v>0.76152072964375805</v>
      </c>
      <c r="O3" s="2">
        <v>122</v>
      </c>
      <c r="P3">
        <f t="shared" ref="P3:P35" si="6">STANDARDIZE(O3,$O$37,$O$38)</f>
        <v>0.7184688977887278</v>
      </c>
      <c r="Q3" s="2">
        <v>7.07</v>
      </c>
      <c r="R3">
        <f t="shared" ref="R3:R34" si="7">(STANDARDIZE(Q3,$Q$37,$Q$38))*-1</f>
        <v>0.38397111584230997</v>
      </c>
      <c r="S3" s="2">
        <v>4.03</v>
      </c>
      <c r="T3">
        <f t="shared" ref="T3:T35" si="8">(STANDARDIZE(S3,$S$37,$S$38))*-1</f>
        <v>1.7117474644884518</v>
      </c>
      <c r="V3">
        <f t="shared" si="0"/>
        <v>7.2435946332525658</v>
      </c>
      <c r="X3">
        <f t="shared" ref="X3:X35" si="9">AVERAGE(F3,H3,J3,L3,N3,P3,R3,T3)</f>
        <v>0.90544932915657073</v>
      </c>
      <c r="Z3">
        <v>1</v>
      </c>
      <c r="AA3">
        <v>31</v>
      </c>
      <c r="AB3">
        <v>31</v>
      </c>
      <c r="AC3">
        <f t="shared" ref="AC3:AC35" si="10">RANK(AB3,$AB$2:$AB$35,1)</f>
        <v>3</v>
      </c>
      <c r="AD3">
        <v>68.1875</v>
      </c>
    </row>
    <row r="4" spans="1:32" ht="18" customHeight="1" thickTop="1" thickBot="1" x14ac:dyDescent="0.3">
      <c r="A4" s="3" t="s">
        <v>343</v>
      </c>
      <c r="B4" s="1" t="s">
        <v>378</v>
      </c>
      <c r="C4" s="1">
        <v>74</v>
      </c>
      <c r="D4" s="1">
        <v>236</v>
      </c>
      <c r="E4" s="6">
        <v>33.625</v>
      </c>
      <c r="F4">
        <f t="shared" si="1"/>
        <v>1.1520680687645131</v>
      </c>
      <c r="G4" s="6">
        <v>9.375</v>
      </c>
      <c r="H4">
        <f t="shared" si="2"/>
        <v>-0.54454713787935349</v>
      </c>
      <c r="I4" s="2" t="s">
        <v>439</v>
      </c>
      <c r="K4" s="1">
        <v>22</v>
      </c>
      <c r="L4">
        <f t="shared" si="4"/>
        <v>0.11102335566896915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0.71854428655412872</v>
      </c>
      <c r="X4">
        <f t="shared" si="9"/>
        <v>0.23951476218470957</v>
      </c>
      <c r="Z4">
        <v>5</v>
      </c>
      <c r="AA4">
        <v>25</v>
      </c>
      <c r="AB4">
        <v>161</v>
      </c>
      <c r="AC4">
        <f t="shared" si="10"/>
        <v>18</v>
      </c>
      <c r="AD4">
        <v>25.5</v>
      </c>
    </row>
    <row r="5" spans="1:32" ht="18" customHeight="1" thickTop="1" thickBot="1" x14ac:dyDescent="0.3">
      <c r="A5" s="4" t="s">
        <v>345</v>
      </c>
      <c r="B5" s="1" t="s">
        <v>378</v>
      </c>
      <c r="C5" s="2">
        <v>74</v>
      </c>
      <c r="D5" s="2">
        <v>248</v>
      </c>
      <c r="E5" s="7">
        <v>32.625</v>
      </c>
      <c r="F5">
        <f t="shared" si="1"/>
        <v>0.23311641274120401</v>
      </c>
      <c r="G5" s="7">
        <v>9.75</v>
      </c>
      <c r="H5">
        <f t="shared" si="2"/>
        <v>0.30997298617748037</v>
      </c>
      <c r="I5" s="2" t="s">
        <v>439</v>
      </c>
      <c r="K5" s="2">
        <v>25</v>
      </c>
      <c r="L5">
        <f t="shared" si="4"/>
        <v>0.98911716868717747</v>
      </c>
      <c r="M5" s="2" t="s">
        <v>439</v>
      </c>
      <c r="O5" s="2" t="s">
        <v>439</v>
      </c>
      <c r="Q5" s="2" t="s">
        <v>439</v>
      </c>
      <c r="S5" s="2" t="s">
        <v>439</v>
      </c>
      <c r="V5">
        <f t="shared" si="0"/>
        <v>1.5322065676058618</v>
      </c>
      <c r="X5">
        <f t="shared" si="9"/>
        <v>0.51073552253528731</v>
      </c>
      <c r="Z5">
        <v>8</v>
      </c>
      <c r="AD5">
        <v>6</v>
      </c>
    </row>
    <row r="6" spans="1:32" ht="18" customHeight="1" thickTop="1" thickBot="1" x14ac:dyDescent="0.3">
      <c r="A6" s="3" t="s">
        <v>346</v>
      </c>
      <c r="B6" s="1" t="s">
        <v>378</v>
      </c>
      <c r="C6" s="1">
        <v>72</v>
      </c>
      <c r="D6" s="1">
        <v>225</v>
      </c>
      <c r="E6" s="6">
        <v>31</v>
      </c>
      <c r="F6">
        <f t="shared" si="1"/>
        <v>-1.2601800282966733</v>
      </c>
      <c r="G6" s="6">
        <v>9</v>
      </c>
      <c r="H6">
        <f t="shared" si="2"/>
        <v>-1.3990672619361875</v>
      </c>
      <c r="I6" s="1">
        <v>4.95</v>
      </c>
      <c r="J6">
        <f t="shared" si="3"/>
        <v>-1.5615944565762445</v>
      </c>
      <c r="K6" s="1">
        <v>16</v>
      </c>
      <c r="L6">
        <f t="shared" si="4"/>
        <v>-1.6451642703674474</v>
      </c>
      <c r="M6" s="1">
        <v>29</v>
      </c>
      <c r="N6">
        <f t="shared" si="5"/>
        <v>-1.6076548736923801</v>
      </c>
      <c r="O6" s="1">
        <v>107</v>
      </c>
      <c r="P6">
        <f t="shared" si="6"/>
        <v>-1.3770653874283967</v>
      </c>
      <c r="Q6" s="1">
        <v>7.38</v>
      </c>
      <c r="R6">
        <f t="shared" si="7"/>
        <v>-0.6530417841408982</v>
      </c>
      <c r="S6" s="1">
        <v>4.37</v>
      </c>
      <c r="T6">
        <f t="shared" si="8"/>
        <v>-0.46836086976231084</v>
      </c>
      <c r="V6">
        <f t="shared" si="0"/>
        <v>-9.9721289322005369</v>
      </c>
      <c r="X6">
        <f t="shared" si="9"/>
        <v>-1.2465161165250671</v>
      </c>
      <c r="Z6">
        <v>8</v>
      </c>
      <c r="AD6">
        <v>0</v>
      </c>
    </row>
    <row r="7" spans="1:32" ht="18" customHeight="1" thickTop="1" thickBot="1" x14ac:dyDescent="0.3">
      <c r="A7" s="4" t="s">
        <v>347</v>
      </c>
      <c r="B7" s="1" t="s">
        <v>378</v>
      </c>
      <c r="C7" s="2">
        <v>72</v>
      </c>
      <c r="D7" s="2">
        <v>235</v>
      </c>
      <c r="E7" s="7">
        <v>31.5</v>
      </c>
      <c r="F7">
        <f t="shared" si="1"/>
        <v>-0.80070420028501876</v>
      </c>
      <c r="G7" s="7">
        <v>9.5</v>
      </c>
      <c r="H7">
        <f t="shared" si="2"/>
        <v>-0.25970709652707552</v>
      </c>
      <c r="I7" s="2">
        <v>4.93</v>
      </c>
      <c r="J7">
        <f t="shared" si="3"/>
        <v>-1.4091155365738464</v>
      </c>
      <c r="K7" s="2">
        <v>21</v>
      </c>
      <c r="L7">
        <f t="shared" si="4"/>
        <v>-0.18167458200376696</v>
      </c>
      <c r="M7" s="2">
        <v>28</v>
      </c>
      <c r="N7">
        <f t="shared" si="5"/>
        <v>-1.9038018241093972</v>
      </c>
      <c r="O7" s="2">
        <v>109</v>
      </c>
      <c r="P7">
        <f t="shared" si="6"/>
        <v>-1.0976608160661134</v>
      </c>
      <c r="Q7" s="2" t="s">
        <v>439</v>
      </c>
      <c r="S7" s="2">
        <v>4.49</v>
      </c>
      <c r="T7">
        <f t="shared" si="8"/>
        <v>-1.2378108700861106</v>
      </c>
      <c r="V7">
        <f t="shared" si="0"/>
        <v>-6.8904749256513291</v>
      </c>
      <c r="X7">
        <f t="shared" si="9"/>
        <v>-0.98435356080733272</v>
      </c>
      <c r="Z7">
        <v>3</v>
      </c>
      <c r="AA7">
        <v>35</v>
      </c>
      <c r="AB7">
        <v>99</v>
      </c>
      <c r="AC7">
        <f t="shared" si="10"/>
        <v>11</v>
      </c>
      <c r="AD7">
        <v>20.818181818181817</v>
      </c>
    </row>
    <row r="8" spans="1:32" ht="18" customHeight="1" thickTop="1" thickBot="1" x14ac:dyDescent="0.3">
      <c r="A8" s="3" t="s">
        <v>348</v>
      </c>
      <c r="B8" s="1" t="s">
        <v>378</v>
      </c>
      <c r="C8" s="1">
        <v>72</v>
      </c>
      <c r="D8" s="1">
        <v>254</v>
      </c>
      <c r="E8" s="6">
        <v>31.625</v>
      </c>
      <c r="F8">
        <f t="shared" si="1"/>
        <v>-0.6858352432821051</v>
      </c>
      <c r="G8" s="6">
        <v>9</v>
      </c>
      <c r="H8">
        <f t="shared" si="2"/>
        <v>-1.3990672619361875</v>
      </c>
      <c r="I8" s="2" t="s">
        <v>439</v>
      </c>
      <c r="K8" s="2" t="s">
        <v>439</v>
      </c>
      <c r="M8" s="2" t="s">
        <v>439</v>
      </c>
      <c r="O8" s="2" t="s">
        <v>439</v>
      </c>
      <c r="Q8" s="2" t="s">
        <v>439</v>
      </c>
      <c r="S8" s="2" t="s">
        <v>439</v>
      </c>
      <c r="V8">
        <f t="shared" si="0"/>
        <v>-2.0849025052182926</v>
      </c>
      <c r="X8">
        <f t="shared" si="9"/>
        <v>-1.0424512526091463</v>
      </c>
      <c r="Z8">
        <v>8</v>
      </c>
      <c r="AD8">
        <v>0</v>
      </c>
    </row>
    <row r="9" spans="1:32" ht="18" customHeight="1" thickTop="1" thickBot="1" x14ac:dyDescent="0.3">
      <c r="A9" s="4" t="s">
        <v>349</v>
      </c>
      <c r="B9" s="1" t="s">
        <v>378</v>
      </c>
      <c r="C9" s="2">
        <v>75</v>
      </c>
      <c r="D9" s="2">
        <v>260</v>
      </c>
      <c r="E9" s="7">
        <v>33.5</v>
      </c>
      <c r="F9">
        <f t="shared" si="1"/>
        <v>1.0371991117615995</v>
      </c>
      <c r="G9" s="7">
        <v>10</v>
      </c>
      <c r="H9">
        <f t="shared" si="2"/>
        <v>0.87965306888203632</v>
      </c>
      <c r="I9" s="2">
        <v>4.74</v>
      </c>
      <c r="J9">
        <f t="shared" si="3"/>
        <v>3.9434203448897316E-2</v>
      </c>
      <c r="K9" s="2">
        <v>19</v>
      </c>
      <c r="L9">
        <f t="shared" si="4"/>
        <v>-0.76707045734923918</v>
      </c>
      <c r="M9" s="2">
        <v>29.5</v>
      </c>
      <c r="N9">
        <f t="shared" si="5"/>
        <v>-1.4595813984838715</v>
      </c>
      <c r="O9" s="2">
        <v>100</v>
      </c>
      <c r="P9">
        <f t="shared" si="6"/>
        <v>-2.3549813871963878</v>
      </c>
      <c r="Q9" s="2">
        <v>7.56</v>
      </c>
      <c r="R9">
        <f t="shared" si="7"/>
        <v>-1.2551783067117932</v>
      </c>
      <c r="S9" s="2">
        <v>4.53</v>
      </c>
      <c r="T9">
        <f t="shared" si="8"/>
        <v>-1.494294203527377</v>
      </c>
      <c r="V9">
        <f t="shared" si="0"/>
        <v>-5.3748193691761355</v>
      </c>
      <c r="X9">
        <f t="shared" si="9"/>
        <v>-0.67185242114701693</v>
      </c>
      <c r="Z9">
        <v>7</v>
      </c>
      <c r="AA9">
        <v>36</v>
      </c>
      <c r="AB9">
        <v>253</v>
      </c>
      <c r="AC9">
        <f t="shared" si="10"/>
        <v>26</v>
      </c>
      <c r="AD9">
        <v>0</v>
      </c>
    </row>
    <row r="10" spans="1:32" ht="18" customHeight="1" thickTop="1" thickBot="1" x14ac:dyDescent="0.3">
      <c r="A10" s="3" t="s">
        <v>350</v>
      </c>
      <c r="B10" s="1" t="s">
        <v>378</v>
      </c>
      <c r="C10" s="1">
        <v>76</v>
      </c>
      <c r="D10" s="1">
        <v>269</v>
      </c>
      <c r="E10" s="6">
        <v>32.625</v>
      </c>
      <c r="F10">
        <f t="shared" si="1"/>
        <v>0.23311641274120401</v>
      </c>
      <c r="G10" s="6">
        <v>9.75</v>
      </c>
      <c r="H10">
        <f t="shared" si="2"/>
        <v>0.30997298617748037</v>
      </c>
      <c r="I10" s="1">
        <v>4.5599999999999996</v>
      </c>
      <c r="J10">
        <f t="shared" si="3"/>
        <v>1.4117444834704522</v>
      </c>
      <c r="K10" s="2" t="s">
        <v>439</v>
      </c>
      <c r="M10" s="1">
        <v>42</v>
      </c>
      <c r="N10">
        <f t="shared" si="5"/>
        <v>2.2422554817288445</v>
      </c>
      <c r="O10" s="1">
        <v>138</v>
      </c>
      <c r="P10">
        <f t="shared" si="6"/>
        <v>2.9537054686869939</v>
      </c>
      <c r="Q10" s="2" t="s">
        <v>439</v>
      </c>
      <c r="S10" s="2" t="s">
        <v>439</v>
      </c>
      <c r="V10">
        <f t="shared" si="0"/>
        <v>7.1507948328049746</v>
      </c>
      <c r="X10">
        <f t="shared" si="9"/>
        <v>1.4301589665609948</v>
      </c>
      <c r="Z10">
        <v>1</v>
      </c>
      <c r="AA10">
        <v>22</v>
      </c>
      <c r="AB10">
        <v>22</v>
      </c>
      <c r="AC10">
        <f t="shared" si="10"/>
        <v>1</v>
      </c>
      <c r="AD10">
        <v>40.9375</v>
      </c>
    </row>
    <row r="11" spans="1:32" ht="18" customHeight="1" thickTop="1" thickBot="1" x14ac:dyDescent="0.3">
      <c r="A11" s="4" t="s">
        <v>352</v>
      </c>
      <c r="B11" s="1" t="s">
        <v>378</v>
      </c>
      <c r="C11" s="2">
        <v>77</v>
      </c>
      <c r="D11" s="2">
        <v>238</v>
      </c>
      <c r="E11" s="7">
        <v>32</v>
      </c>
      <c r="F11">
        <f t="shared" si="1"/>
        <v>-0.34122837227336417</v>
      </c>
      <c r="G11" s="7">
        <v>10.125</v>
      </c>
      <c r="H11">
        <f t="shared" si="2"/>
        <v>1.1644931102343143</v>
      </c>
      <c r="I11" s="2">
        <v>4.7300000000000004</v>
      </c>
      <c r="J11">
        <f t="shared" si="3"/>
        <v>0.11567366345009293</v>
      </c>
      <c r="K11" s="2">
        <v>18</v>
      </c>
      <c r="L11">
        <f t="shared" si="4"/>
        <v>-1.0597683950219752</v>
      </c>
      <c r="M11" s="2">
        <v>34.5</v>
      </c>
      <c r="N11">
        <f t="shared" si="5"/>
        <v>2.1153353601214918E-2</v>
      </c>
      <c r="O11" s="2">
        <v>118</v>
      </c>
      <c r="P11">
        <f t="shared" si="6"/>
        <v>0.1596597550641613</v>
      </c>
      <c r="Q11" s="2">
        <v>6.38</v>
      </c>
      <c r="R11">
        <f t="shared" si="7"/>
        <v>2.6921611190307453</v>
      </c>
      <c r="S11" s="2">
        <v>4.1500000000000004</v>
      </c>
      <c r="T11">
        <f t="shared" si="8"/>
        <v>0.94229746416465232</v>
      </c>
      <c r="V11">
        <f t="shared" si="0"/>
        <v>3.6944416982498418</v>
      </c>
      <c r="X11">
        <f t="shared" si="9"/>
        <v>0.46180521228123023</v>
      </c>
      <c r="Z11">
        <v>8</v>
      </c>
      <c r="AD11">
        <v>21.3125</v>
      </c>
    </row>
    <row r="12" spans="1:32" ht="18" customHeight="1" thickTop="1" thickBot="1" x14ac:dyDescent="0.3">
      <c r="A12" s="3" t="s">
        <v>353</v>
      </c>
      <c r="B12" s="1" t="s">
        <v>378</v>
      </c>
      <c r="C12" s="1">
        <v>75</v>
      </c>
      <c r="D12" s="1">
        <v>262</v>
      </c>
      <c r="E12" s="6">
        <v>33.375</v>
      </c>
      <c r="F12">
        <f t="shared" si="1"/>
        <v>0.92233015475868585</v>
      </c>
      <c r="G12" s="6">
        <v>10.25</v>
      </c>
      <c r="H12">
        <f t="shared" si="2"/>
        <v>1.4493331515865921</v>
      </c>
      <c r="I12" s="1">
        <v>4.8099999999999996</v>
      </c>
      <c r="J12">
        <f t="shared" si="3"/>
        <v>-0.49424201655947875</v>
      </c>
      <c r="K12" s="1">
        <v>24</v>
      </c>
      <c r="L12">
        <f t="shared" si="4"/>
        <v>0.69641923101444136</v>
      </c>
      <c r="M12" s="1">
        <v>37</v>
      </c>
      <c r="N12">
        <f t="shared" si="5"/>
        <v>0.76152072964375805</v>
      </c>
      <c r="O12" s="1">
        <v>117</v>
      </c>
      <c r="P12">
        <f t="shared" si="6"/>
        <v>1.9957469383019667E-2</v>
      </c>
      <c r="Q12" s="1">
        <v>7.24</v>
      </c>
      <c r="R12">
        <f t="shared" si="7"/>
        <v>-0.18471337769686921</v>
      </c>
      <c r="S12" s="1">
        <v>4.38</v>
      </c>
      <c r="T12">
        <f t="shared" si="8"/>
        <v>-0.5324817031226261</v>
      </c>
      <c r="V12">
        <f t="shared" si="0"/>
        <v>2.6381236390075231</v>
      </c>
      <c r="X12">
        <f t="shared" si="9"/>
        <v>0.32976545487594039</v>
      </c>
      <c r="Z12">
        <v>3</v>
      </c>
      <c r="AA12">
        <v>33</v>
      </c>
      <c r="AB12">
        <v>97</v>
      </c>
      <c r="AC12">
        <f t="shared" si="10"/>
        <v>10</v>
      </c>
      <c r="AD12">
        <v>19.357142857142858</v>
      </c>
    </row>
    <row r="13" spans="1:32" ht="18" customHeight="1" thickTop="1" thickBot="1" x14ac:dyDescent="0.3">
      <c r="A13" s="4" t="s">
        <v>354</v>
      </c>
      <c r="B13" s="1" t="s">
        <v>378</v>
      </c>
      <c r="C13" s="2">
        <v>77</v>
      </c>
      <c r="D13" s="2">
        <v>246</v>
      </c>
      <c r="E13" s="7">
        <v>34.375</v>
      </c>
      <c r="F13">
        <f t="shared" si="1"/>
        <v>1.841281810781995</v>
      </c>
      <c r="G13" s="7">
        <v>10</v>
      </c>
      <c r="H13">
        <f t="shared" si="2"/>
        <v>0.87965306888203632</v>
      </c>
      <c r="I13" s="2">
        <v>4.72</v>
      </c>
      <c r="J13">
        <f t="shared" si="3"/>
        <v>0.19191312345129533</v>
      </c>
      <c r="K13" s="2">
        <v>22</v>
      </c>
      <c r="L13">
        <f t="shared" si="4"/>
        <v>0.11102335566896915</v>
      </c>
      <c r="M13" s="2">
        <v>36</v>
      </c>
      <c r="N13">
        <f t="shared" si="5"/>
        <v>0.46537377922674084</v>
      </c>
      <c r="O13" s="2">
        <v>121</v>
      </c>
      <c r="P13">
        <f t="shared" si="6"/>
        <v>0.57876661210758618</v>
      </c>
      <c r="Q13" s="2">
        <v>7.28</v>
      </c>
      <c r="R13">
        <f t="shared" si="7"/>
        <v>-0.31852149382373507</v>
      </c>
      <c r="S13" s="2">
        <v>4.28</v>
      </c>
      <c r="T13">
        <f t="shared" si="8"/>
        <v>0.10872663048053746</v>
      </c>
      <c r="V13">
        <f t="shared" si="0"/>
        <v>3.8582168867754247</v>
      </c>
      <c r="X13">
        <f t="shared" si="9"/>
        <v>0.48227711084692809</v>
      </c>
      <c r="Z13">
        <v>6</v>
      </c>
      <c r="AA13">
        <v>33</v>
      </c>
      <c r="AB13">
        <v>209</v>
      </c>
      <c r="AC13">
        <f t="shared" si="10"/>
        <v>21</v>
      </c>
      <c r="AD13">
        <v>26.888888888888889</v>
      </c>
    </row>
    <row r="14" spans="1:32" ht="18" customHeight="1" thickTop="1" thickBot="1" x14ac:dyDescent="0.3">
      <c r="A14" s="3" t="s">
        <v>355</v>
      </c>
      <c r="B14" s="1" t="s">
        <v>378</v>
      </c>
      <c r="C14" s="1">
        <v>73</v>
      </c>
      <c r="D14" s="1">
        <v>234</v>
      </c>
      <c r="E14" s="6">
        <v>31.375</v>
      </c>
      <c r="F14">
        <f t="shared" si="1"/>
        <v>-0.91557315728793243</v>
      </c>
      <c r="G14" s="6">
        <v>9</v>
      </c>
      <c r="H14">
        <f t="shared" si="2"/>
        <v>-1.3990672619361875</v>
      </c>
      <c r="I14" s="1">
        <v>4.5999999999999996</v>
      </c>
      <c r="J14">
        <f t="shared" si="3"/>
        <v>1.106786643465663</v>
      </c>
      <c r="K14" s="1">
        <v>26</v>
      </c>
      <c r="L14">
        <f t="shared" si="4"/>
        <v>1.2818151063599135</v>
      </c>
      <c r="M14" s="1">
        <v>35</v>
      </c>
      <c r="N14">
        <f t="shared" si="5"/>
        <v>0.16922682880972356</v>
      </c>
      <c r="O14" s="1">
        <v>117</v>
      </c>
      <c r="P14">
        <f t="shared" si="6"/>
        <v>1.9957469383019667E-2</v>
      </c>
      <c r="Q14" s="1">
        <v>7.15</v>
      </c>
      <c r="R14">
        <f t="shared" si="7"/>
        <v>0.11635488358857823</v>
      </c>
      <c r="S14" s="1">
        <v>4.3600000000000003</v>
      </c>
      <c r="T14">
        <f t="shared" si="8"/>
        <v>-0.40424003640199563</v>
      </c>
      <c r="V14">
        <f t="shared" si="0"/>
        <v>-2.4739524019217807E-2</v>
      </c>
      <c r="X14">
        <f t="shared" si="9"/>
        <v>-3.0924405024022258E-3</v>
      </c>
      <c r="Z14">
        <v>7</v>
      </c>
      <c r="AA14">
        <v>7</v>
      </c>
      <c r="AB14">
        <v>224</v>
      </c>
      <c r="AC14">
        <f t="shared" si="10"/>
        <v>23</v>
      </c>
      <c r="AD14">
        <v>20.4375</v>
      </c>
    </row>
    <row r="15" spans="1:32" ht="18" customHeight="1" thickTop="1" thickBot="1" x14ac:dyDescent="0.3">
      <c r="A15" s="4" t="s">
        <v>356</v>
      </c>
      <c r="B15" s="1" t="s">
        <v>378</v>
      </c>
      <c r="C15" s="2">
        <v>73</v>
      </c>
      <c r="D15" s="2">
        <v>231</v>
      </c>
      <c r="E15" s="7">
        <v>30.75</v>
      </c>
      <c r="F15">
        <f t="shared" si="1"/>
        <v>-1.4899179423025006</v>
      </c>
      <c r="G15" s="7">
        <v>9</v>
      </c>
      <c r="H15">
        <f t="shared" si="2"/>
        <v>-1.3990672619361875</v>
      </c>
      <c r="I15" s="2">
        <v>4.59</v>
      </c>
      <c r="J15">
        <f t="shared" si="3"/>
        <v>1.1830261034668585</v>
      </c>
      <c r="K15" s="2">
        <v>19</v>
      </c>
      <c r="L15">
        <f t="shared" si="4"/>
        <v>-0.76707045734923918</v>
      </c>
      <c r="M15" s="2">
        <v>33.5</v>
      </c>
      <c r="N15">
        <f t="shared" si="5"/>
        <v>-0.27499359681580238</v>
      </c>
      <c r="O15" s="2">
        <v>120</v>
      </c>
      <c r="P15">
        <f t="shared" si="6"/>
        <v>0.43906432642644455</v>
      </c>
      <c r="Q15" s="2">
        <v>6.68</v>
      </c>
      <c r="R15">
        <f t="shared" si="7"/>
        <v>1.6886002480792528</v>
      </c>
      <c r="S15" s="2">
        <v>4</v>
      </c>
      <c r="T15">
        <f t="shared" si="8"/>
        <v>1.9041099645694033</v>
      </c>
      <c r="V15">
        <f t="shared" si="0"/>
        <v>1.2837513841382295</v>
      </c>
      <c r="X15">
        <f t="shared" si="9"/>
        <v>0.16046892301727869</v>
      </c>
      <c r="Z15">
        <v>5</v>
      </c>
      <c r="AA15">
        <v>4</v>
      </c>
      <c r="AB15">
        <v>140</v>
      </c>
      <c r="AC15">
        <f t="shared" si="10"/>
        <v>16</v>
      </c>
      <c r="AD15">
        <v>36.533333333333331</v>
      </c>
    </row>
    <row r="16" spans="1:32" ht="18" customHeight="1" thickTop="1" thickBot="1" x14ac:dyDescent="0.3">
      <c r="A16" s="3" t="s">
        <v>357</v>
      </c>
      <c r="B16" s="1" t="s">
        <v>378</v>
      </c>
      <c r="C16" s="1">
        <v>73</v>
      </c>
      <c r="D16" s="1">
        <v>244</v>
      </c>
      <c r="E16" s="6">
        <v>32.75</v>
      </c>
      <c r="F16">
        <f t="shared" si="1"/>
        <v>0.34798536974411765</v>
      </c>
      <c r="G16" s="6">
        <v>9.625</v>
      </c>
      <c r="H16">
        <f t="shared" si="2"/>
        <v>2.5132944825202425E-2</v>
      </c>
      <c r="I16" s="1">
        <v>4.83</v>
      </c>
      <c r="J16">
        <f t="shared" si="3"/>
        <v>-0.64672093656187679</v>
      </c>
      <c r="K16" s="1">
        <v>23</v>
      </c>
      <c r="L16">
        <f t="shared" si="4"/>
        <v>0.40372129334170526</v>
      </c>
      <c r="M16" s="1">
        <v>32</v>
      </c>
      <c r="N16">
        <f t="shared" si="5"/>
        <v>-0.71921402244132826</v>
      </c>
      <c r="O16" s="1">
        <v>111</v>
      </c>
      <c r="P16">
        <f t="shared" si="6"/>
        <v>-0.81825624470383007</v>
      </c>
      <c r="Q16" s="1">
        <v>7.35</v>
      </c>
      <c r="R16">
        <f t="shared" si="7"/>
        <v>-0.5526856970457481</v>
      </c>
      <c r="S16" s="1">
        <v>4.2699999999999996</v>
      </c>
      <c r="T16">
        <f t="shared" si="8"/>
        <v>0.17284746384085836</v>
      </c>
      <c r="V16">
        <f t="shared" si="0"/>
        <v>-1.7871898290008994</v>
      </c>
      <c r="X16">
        <f t="shared" si="9"/>
        <v>-0.22339872862511242</v>
      </c>
      <c r="Z16">
        <v>6</v>
      </c>
      <c r="AA16">
        <v>31</v>
      </c>
      <c r="AB16">
        <v>207</v>
      </c>
      <c r="AC16">
        <f t="shared" si="10"/>
        <v>20</v>
      </c>
      <c r="AD16">
        <v>23</v>
      </c>
    </row>
    <row r="17" spans="1:30" ht="18" customHeight="1" thickTop="1" thickBot="1" x14ac:dyDescent="0.3">
      <c r="A17" s="4" t="s">
        <v>358</v>
      </c>
      <c r="B17" s="1" t="s">
        <v>378</v>
      </c>
      <c r="C17" s="2">
        <v>73</v>
      </c>
      <c r="D17" s="2">
        <v>236</v>
      </c>
      <c r="E17" s="7">
        <v>32</v>
      </c>
      <c r="F17">
        <f t="shared" si="1"/>
        <v>-0.34122837227336417</v>
      </c>
      <c r="G17" s="7">
        <v>10</v>
      </c>
      <c r="H17">
        <f t="shared" si="2"/>
        <v>0.87965306888203632</v>
      </c>
      <c r="I17" s="2">
        <v>4.68</v>
      </c>
      <c r="J17">
        <f t="shared" si="3"/>
        <v>0.49687096345608456</v>
      </c>
      <c r="K17" s="2">
        <v>20</v>
      </c>
      <c r="L17">
        <f t="shared" si="4"/>
        <v>-0.47437251967650307</v>
      </c>
      <c r="M17" s="2">
        <v>38</v>
      </c>
      <c r="N17">
        <f t="shared" si="5"/>
        <v>1.0576676800607754</v>
      </c>
      <c r="O17" s="2">
        <v>124</v>
      </c>
      <c r="P17">
        <f t="shared" si="6"/>
        <v>0.99787346915101105</v>
      </c>
      <c r="Q17" s="2">
        <v>6.78</v>
      </c>
      <c r="R17">
        <f t="shared" si="7"/>
        <v>1.3540799577620868</v>
      </c>
      <c r="S17" s="2">
        <v>4.1500000000000004</v>
      </c>
      <c r="T17">
        <f t="shared" si="8"/>
        <v>0.94229746416465232</v>
      </c>
      <c r="V17">
        <f t="shared" si="0"/>
        <v>4.9128417115267791</v>
      </c>
      <c r="X17">
        <f t="shared" si="9"/>
        <v>0.61410521394084738</v>
      </c>
      <c r="Z17">
        <v>3</v>
      </c>
      <c r="AA17">
        <v>20</v>
      </c>
      <c r="AB17">
        <v>84</v>
      </c>
      <c r="AC17">
        <f t="shared" si="10"/>
        <v>9</v>
      </c>
      <c r="AD17">
        <v>67.5</v>
      </c>
    </row>
    <row r="18" spans="1:30" ht="18" customHeight="1" thickTop="1" thickBot="1" x14ac:dyDescent="0.3">
      <c r="A18" s="3" t="s">
        <v>359</v>
      </c>
      <c r="B18" s="1" t="s">
        <v>378</v>
      </c>
      <c r="C18" s="1">
        <v>72</v>
      </c>
      <c r="D18" s="1">
        <v>237</v>
      </c>
      <c r="E18" s="6">
        <v>30.5</v>
      </c>
      <c r="F18">
        <f t="shared" si="1"/>
        <v>-1.719655856308328</v>
      </c>
      <c r="G18" s="6">
        <v>9.375</v>
      </c>
      <c r="H18">
        <f t="shared" si="2"/>
        <v>-0.54454713787935349</v>
      </c>
      <c r="I18" s="1">
        <v>4.68</v>
      </c>
      <c r="J18">
        <f t="shared" si="3"/>
        <v>0.49687096345608456</v>
      </c>
      <c r="K18" s="1">
        <v>31</v>
      </c>
      <c r="L18">
        <f t="shared" si="4"/>
        <v>2.745304794723594</v>
      </c>
      <c r="M18" s="2" t="s">
        <v>439</v>
      </c>
      <c r="O18" s="2" t="s">
        <v>439</v>
      </c>
      <c r="Q18" s="1">
        <v>6.99</v>
      </c>
      <c r="R18">
        <f t="shared" si="7"/>
        <v>0.65158734809604169</v>
      </c>
      <c r="S18" s="2" t="s">
        <v>439</v>
      </c>
      <c r="V18">
        <f t="shared" si="0"/>
        <v>1.6295601120880387</v>
      </c>
      <c r="X18">
        <f t="shared" si="9"/>
        <v>0.32591202241760775</v>
      </c>
      <c r="Z18">
        <v>8</v>
      </c>
      <c r="AD18">
        <v>6.666666666666667</v>
      </c>
    </row>
    <row r="19" spans="1:30" ht="18" customHeight="1" thickTop="1" thickBot="1" x14ac:dyDescent="0.3">
      <c r="A19" s="4" t="s">
        <v>360</v>
      </c>
      <c r="B19" s="1" t="s">
        <v>378</v>
      </c>
      <c r="C19" s="2">
        <v>75</v>
      </c>
      <c r="D19" s="2">
        <v>245</v>
      </c>
      <c r="E19" s="7">
        <v>34</v>
      </c>
      <c r="F19">
        <f t="shared" si="1"/>
        <v>1.4966749397732539</v>
      </c>
      <c r="G19" s="7">
        <v>10</v>
      </c>
      <c r="H19">
        <f t="shared" si="2"/>
        <v>0.87965306888203632</v>
      </c>
      <c r="I19" s="2">
        <v>4.95</v>
      </c>
      <c r="J19">
        <f t="shared" si="3"/>
        <v>-1.5615944565762445</v>
      </c>
      <c r="K19" s="2">
        <v>19</v>
      </c>
      <c r="L19">
        <f t="shared" si="4"/>
        <v>-0.76707045734923918</v>
      </c>
      <c r="M19" s="2">
        <v>32</v>
      </c>
      <c r="N19">
        <f t="shared" si="5"/>
        <v>-0.71921402244132826</v>
      </c>
      <c r="O19" s="2">
        <v>115</v>
      </c>
      <c r="P19">
        <f t="shared" si="6"/>
        <v>-0.25944710197926357</v>
      </c>
      <c r="Q19" s="2">
        <v>7.25</v>
      </c>
      <c r="R19">
        <f t="shared" si="7"/>
        <v>-0.21816540672858492</v>
      </c>
      <c r="S19" s="2">
        <v>4.33</v>
      </c>
      <c r="T19">
        <f t="shared" si="8"/>
        <v>-0.21187753632104431</v>
      </c>
      <c r="V19">
        <f t="shared" si="0"/>
        <v>-1.3610409727404145</v>
      </c>
      <c r="X19">
        <f t="shared" si="9"/>
        <v>-0.17013012159255181</v>
      </c>
      <c r="Z19">
        <v>8</v>
      </c>
      <c r="AD19">
        <v>0</v>
      </c>
    </row>
    <row r="20" spans="1:30" ht="18" customHeight="1" thickTop="1" thickBot="1" x14ac:dyDescent="0.3">
      <c r="A20" s="3" t="s">
        <v>361</v>
      </c>
      <c r="B20" s="1" t="s">
        <v>378</v>
      </c>
      <c r="C20" s="1">
        <v>72</v>
      </c>
      <c r="D20" s="1">
        <v>232</v>
      </c>
      <c r="E20" s="6">
        <v>31</v>
      </c>
      <c r="F20">
        <f t="shared" si="1"/>
        <v>-1.2601800282966733</v>
      </c>
      <c r="G20" s="6">
        <v>9.625</v>
      </c>
      <c r="H20">
        <f t="shared" si="2"/>
        <v>2.5132944825202425E-2</v>
      </c>
      <c r="I20" s="1">
        <v>4.6100000000000003</v>
      </c>
      <c r="J20">
        <f t="shared" si="3"/>
        <v>1.0305471834644606</v>
      </c>
      <c r="K20" s="1">
        <v>19</v>
      </c>
      <c r="L20">
        <f t="shared" si="4"/>
        <v>-0.76707045734923918</v>
      </c>
      <c r="M20" s="1">
        <v>38</v>
      </c>
      <c r="N20">
        <f t="shared" si="5"/>
        <v>1.0576676800607754</v>
      </c>
      <c r="O20" s="1">
        <v>125</v>
      </c>
      <c r="P20">
        <f t="shared" si="6"/>
        <v>1.1375757548321528</v>
      </c>
      <c r="Q20" s="2" t="s">
        <v>439</v>
      </c>
      <c r="S20" s="2" t="s">
        <v>439</v>
      </c>
      <c r="V20">
        <f t="shared" si="0"/>
        <v>1.2236730775366786</v>
      </c>
      <c r="X20">
        <f t="shared" si="9"/>
        <v>0.20394551292277976</v>
      </c>
      <c r="Z20">
        <v>2</v>
      </c>
      <c r="AA20">
        <v>13</v>
      </c>
      <c r="AB20">
        <v>45</v>
      </c>
      <c r="AC20">
        <f t="shared" si="10"/>
        <v>6</v>
      </c>
      <c r="AD20">
        <v>59.857142857142854</v>
      </c>
    </row>
    <row r="21" spans="1:30" ht="18" customHeight="1" thickTop="1" thickBot="1" x14ac:dyDescent="0.3">
      <c r="A21" s="4" t="s">
        <v>362</v>
      </c>
      <c r="B21" s="1" t="s">
        <v>378</v>
      </c>
      <c r="C21" s="2">
        <v>74</v>
      </c>
      <c r="D21" s="2">
        <v>253</v>
      </c>
      <c r="E21" s="7">
        <v>32.5</v>
      </c>
      <c r="F21">
        <f t="shared" si="1"/>
        <v>0.11824745573829037</v>
      </c>
      <c r="G21" s="7">
        <v>9.625</v>
      </c>
      <c r="H21">
        <f t="shared" si="2"/>
        <v>2.5132944825202425E-2</v>
      </c>
      <c r="I21" s="2" t="s">
        <v>439</v>
      </c>
      <c r="K21" s="2" t="s">
        <v>439</v>
      </c>
      <c r="M21" s="2" t="s">
        <v>439</v>
      </c>
      <c r="O21" s="2" t="s">
        <v>439</v>
      </c>
      <c r="Q21" s="2" t="s">
        <v>439</v>
      </c>
      <c r="S21" s="2" t="s">
        <v>439</v>
      </c>
      <c r="V21">
        <f t="shared" si="0"/>
        <v>0.1433804005634928</v>
      </c>
      <c r="X21">
        <f t="shared" si="9"/>
        <v>7.16902002817464E-2</v>
      </c>
      <c r="Z21">
        <v>2</v>
      </c>
      <c r="AA21">
        <v>12</v>
      </c>
      <c r="AB21">
        <v>44</v>
      </c>
      <c r="AC21">
        <f t="shared" si="10"/>
        <v>5</v>
      </c>
      <c r="AD21">
        <v>41.333333333333336</v>
      </c>
    </row>
    <row r="22" spans="1:30" ht="18" customHeight="1" thickTop="1" thickBot="1" x14ac:dyDescent="0.3">
      <c r="A22" s="3" t="s">
        <v>363</v>
      </c>
      <c r="B22" s="1" t="s">
        <v>378</v>
      </c>
      <c r="C22" s="1">
        <v>76</v>
      </c>
      <c r="D22" s="1">
        <v>259</v>
      </c>
      <c r="E22" s="6">
        <v>33</v>
      </c>
      <c r="F22">
        <f t="shared" si="1"/>
        <v>0.57772328374994497</v>
      </c>
      <c r="G22" s="6">
        <v>9.875</v>
      </c>
      <c r="H22">
        <f t="shared" si="2"/>
        <v>0.5948130275297584</v>
      </c>
      <c r="I22" s="1">
        <v>4.8499999999999996</v>
      </c>
      <c r="J22">
        <f t="shared" si="3"/>
        <v>-0.79919985656426795</v>
      </c>
      <c r="K22" s="1">
        <v>23</v>
      </c>
      <c r="L22">
        <f t="shared" si="4"/>
        <v>0.40372129334170526</v>
      </c>
      <c r="M22" s="1">
        <v>32</v>
      </c>
      <c r="N22">
        <f t="shared" si="5"/>
        <v>-0.71921402244132826</v>
      </c>
      <c r="O22" s="1">
        <v>112</v>
      </c>
      <c r="P22">
        <f t="shared" si="6"/>
        <v>-0.67855395902268845</v>
      </c>
      <c r="Q22" s="1">
        <v>7.47</v>
      </c>
      <c r="R22">
        <f t="shared" si="7"/>
        <v>-0.9541100454263457</v>
      </c>
      <c r="S22" s="1">
        <v>4.58</v>
      </c>
      <c r="T22">
        <f t="shared" si="8"/>
        <v>-1.8148983703289587</v>
      </c>
      <c r="V22">
        <f t="shared" si="0"/>
        <v>-3.3897186491621802</v>
      </c>
      <c r="X22">
        <f t="shared" si="9"/>
        <v>-0.42371483114527253</v>
      </c>
      <c r="Z22">
        <v>3</v>
      </c>
      <c r="AA22">
        <v>18</v>
      </c>
      <c r="AB22">
        <v>82</v>
      </c>
      <c r="AC22">
        <f t="shared" si="10"/>
        <v>8</v>
      </c>
      <c r="AD22">
        <v>23.6</v>
      </c>
    </row>
    <row r="23" spans="1:30" ht="18" customHeight="1" thickTop="1" thickBot="1" x14ac:dyDescent="0.3">
      <c r="A23" s="4" t="s">
        <v>364</v>
      </c>
      <c r="B23" s="1" t="s">
        <v>378</v>
      </c>
      <c r="C23" s="2">
        <v>76</v>
      </c>
      <c r="D23" s="2">
        <v>246</v>
      </c>
      <c r="E23" s="7">
        <v>33</v>
      </c>
      <c r="F23">
        <f t="shared" si="1"/>
        <v>0.57772328374994497</v>
      </c>
      <c r="G23" s="7">
        <v>9</v>
      </c>
      <c r="H23">
        <f t="shared" si="2"/>
        <v>-1.3990672619361875</v>
      </c>
      <c r="I23" s="2">
        <v>4.66</v>
      </c>
      <c r="J23">
        <f t="shared" si="3"/>
        <v>0.64934988345847577</v>
      </c>
      <c r="K23" s="2">
        <v>16</v>
      </c>
      <c r="L23">
        <f t="shared" si="4"/>
        <v>-1.6451642703674474</v>
      </c>
      <c r="M23" s="2">
        <v>40.5</v>
      </c>
      <c r="N23">
        <f t="shared" si="5"/>
        <v>1.7980350561033185</v>
      </c>
      <c r="O23" s="2">
        <v>121</v>
      </c>
      <c r="P23">
        <f t="shared" si="6"/>
        <v>0.57876661210758618</v>
      </c>
      <c r="Q23" s="2">
        <v>7.21</v>
      </c>
      <c r="R23">
        <f t="shared" si="7"/>
        <v>-8.4357290601719065E-2</v>
      </c>
      <c r="S23" s="2">
        <v>4.2699999999999996</v>
      </c>
      <c r="T23">
        <f t="shared" si="8"/>
        <v>0.17284746384085836</v>
      </c>
      <c r="V23">
        <f t="shared" si="0"/>
        <v>0.64813347635482987</v>
      </c>
      <c r="X23">
        <f t="shared" si="9"/>
        <v>8.1016684544353734E-2</v>
      </c>
      <c r="Z23">
        <v>2</v>
      </c>
      <c r="AA23">
        <v>11</v>
      </c>
      <c r="AB23">
        <v>43</v>
      </c>
      <c r="AC23">
        <f t="shared" si="10"/>
        <v>4</v>
      </c>
      <c r="AD23">
        <v>36.5</v>
      </c>
    </row>
    <row r="24" spans="1:30" ht="18" customHeight="1" thickTop="1" thickBot="1" x14ac:dyDescent="0.3">
      <c r="A24" s="3" t="s">
        <v>365</v>
      </c>
      <c r="B24" s="1" t="s">
        <v>378</v>
      </c>
      <c r="C24" s="1">
        <v>72</v>
      </c>
      <c r="D24" s="1">
        <v>232</v>
      </c>
      <c r="E24" s="6">
        <v>33</v>
      </c>
      <c r="F24">
        <f t="shared" si="1"/>
        <v>0.57772328374994497</v>
      </c>
      <c r="G24" s="6">
        <v>10</v>
      </c>
      <c r="H24">
        <f t="shared" si="2"/>
        <v>0.87965306888203632</v>
      </c>
      <c r="I24" s="2" t="s">
        <v>439</v>
      </c>
      <c r="K24" s="1">
        <v>24</v>
      </c>
      <c r="L24">
        <f t="shared" si="4"/>
        <v>0.69641923101444136</v>
      </c>
      <c r="M24" s="2" t="s">
        <v>439</v>
      </c>
      <c r="O24" s="2" t="s">
        <v>439</v>
      </c>
      <c r="Q24" s="2" t="s">
        <v>439</v>
      </c>
      <c r="S24" s="2" t="s">
        <v>439</v>
      </c>
      <c r="V24">
        <f t="shared" si="0"/>
        <v>2.1537955836464229</v>
      </c>
      <c r="X24">
        <f t="shared" si="9"/>
        <v>0.71793186121547425</v>
      </c>
      <c r="Z24">
        <v>7</v>
      </c>
      <c r="AA24">
        <v>19</v>
      </c>
      <c r="AB24">
        <v>236</v>
      </c>
      <c r="AC24">
        <f t="shared" si="10"/>
        <v>25</v>
      </c>
      <c r="AD24">
        <v>0</v>
      </c>
    </row>
    <row r="25" spans="1:30" ht="18" customHeight="1" thickTop="1" thickBot="1" x14ac:dyDescent="0.3">
      <c r="A25" s="4" t="s">
        <v>366</v>
      </c>
      <c r="B25" s="1" t="s">
        <v>378</v>
      </c>
      <c r="C25" s="2">
        <v>71</v>
      </c>
      <c r="D25" s="2">
        <v>236</v>
      </c>
      <c r="E25" s="7">
        <v>31.875</v>
      </c>
      <c r="F25">
        <f t="shared" si="1"/>
        <v>-0.45609732927627783</v>
      </c>
      <c r="G25" s="7">
        <v>9.5</v>
      </c>
      <c r="H25">
        <f t="shared" si="2"/>
        <v>-0.25970709652707552</v>
      </c>
      <c r="I25" s="2">
        <v>4.78</v>
      </c>
      <c r="J25">
        <f t="shared" si="3"/>
        <v>-0.2655236365558919</v>
      </c>
      <c r="K25" s="2">
        <v>27</v>
      </c>
      <c r="L25">
        <f t="shared" si="4"/>
        <v>1.5745130440326496</v>
      </c>
      <c r="M25" s="2">
        <v>32</v>
      </c>
      <c r="N25">
        <f t="shared" si="5"/>
        <v>-0.71921402244132826</v>
      </c>
      <c r="O25" s="2">
        <v>113</v>
      </c>
      <c r="P25">
        <f t="shared" si="6"/>
        <v>-0.53885167334154682</v>
      </c>
      <c r="Q25" s="2" t="s">
        <v>439</v>
      </c>
      <c r="S25" s="2" t="s">
        <v>439</v>
      </c>
      <c r="V25">
        <f t="shared" si="0"/>
        <v>-0.66488071410947081</v>
      </c>
      <c r="X25">
        <f t="shared" si="9"/>
        <v>-0.11081345235157847</v>
      </c>
      <c r="Z25">
        <v>2</v>
      </c>
      <c r="AA25">
        <v>16</v>
      </c>
      <c r="AB25">
        <v>48</v>
      </c>
      <c r="AC25">
        <f t="shared" si="10"/>
        <v>7</v>
      </c>
      <c r="AD25">
        <v>35.142857142857146</v>
      </c>
    </row>
    <row r="26" spans="1:30" ht="18" customHeight="1" thickTop="1" thickBot="1" x14ac:dyDescent="0.3">
      <c r="A26" s="3" t="s">
        <v>367</v>
      </c>
      <c r="B26" s="1" t="s">
        <v>378</v>
      </c>
      <c r="C26" s="1">
        <v>72</v>
      </c>
      <c r="D26" s="1">
        <v>240</v>
      </c>
      <c r="E26" s="6">
        <v>31.25</v>
      </c>
      <c r="F26">
        <f t="shared" si="1"/>
        <v>-1.030442114290846</v>
      </c>
      <c r="G26" s="6">
        <v>9.625</v>
      </c>
      <c r="H26">
        <f t="shared" si="2"/>
        <v>2.5132944825202425E-2</v>
      </c>
      <c r="I26" s="1">
        <v>4.78</v>
      </c>
      <c r="J26">
        <f t="shared" si="3"/>
        <v>-0.2655236365558919</v>
      </c>
      <c r="K26" s="1">
        <v>19</v>
      </c>
      <c r="L26">
        <f t="shared" si="4"/>
        <v>-0.76707045734923918</v>
      </c>
      <c r="M26" s="1">
        <v>31</v>
      </c>
      <c r="N26">
        <f t="shared" si="5"/>
        <v>-1.0153609728583455</v>
      </c>
      <c r="O26" s="1">
        <v>110</v>
      </c>
      <c r="P26">
        <f t="shared" si="6"/>
        <v>-0.9579585303849717</v>
      </c>
      <c r="Q26" s="1">
        <v>7.07</v>
      </c>
      <c r="R26">
        <f t="shared" si="7"/>
        <v>0.38397111584230997</v>
      </c>
      <c r="S26" s="1">
        <v>4.3899999999999997</v>
      </c>
      <c r="T26">
        <f t="shared" si="8"/>
        <v>-0.59660253648294126</v>
      </c>
      <c r="V26">
        <f t="shared" si="0"/>
        <v>-4.2238541872547239</v>
      </c>
      <c r="X26">
        <f t="shared" si="9"/>
        <v>-0.52798177340684049</v>
      </c>
      <c r="Z26">
        <v>7</v>
      </c>
      <c r="AA26">
        <v>2</v>
      </c>
      <c r="AB26">
        <v>219</v>
      </c>
      <c r="AC26">
        <f t="shared" si="10"/>
        <v>22</v>
      </c>
      <c r="AD26">
        <v>34.75</v>
      </c>
    </row>
    <row r="27" spans="1:30" ht="18" customHeight="1" thickTop="1" thickBot="1" x14ac:dyDescent="0.3">
      <c r="A27" s="4" t="s">
        <v>369</v>
      </c>
      <c r="B27" s="1" t="s">
        <v>378</v>
      </c>
      <c r="C27" s="2">
        <v>75</v>
      </c>
      <c r="D27" s="2">
        <v>245</v>
      </c>
      <c r="E27" s="7">
        <v>34</v>
      </c>
      <c r="F27">
        <f t="shared" si="1"/>
        <v>1.4966749397732539</v>
      </c>
      <c r="G27" s="7">
        <v>10.25</v>
      </c>
      <c r="H27">
        <f t="shared" si="2"/>
        <v>1.4493331515865921</v>
      </c>
      <c r="I27" s="2">
        <v>4.6100000000000003</v>
      </c>
      <c r="J27">
        <f t="shared" si="3"/>
        <v>1.0305471834644606</v>
      </c>
      <c r="K27" s="2">
        <v>20</v>
      </c>
      <c r="L27">
        <f t="shared" si="4"/>
        <v>-0.47437251967650307</v>
      </c>
      <c r="M27" s="2">
        <v>37</v>
      </c>
      <c r="N27">
        <f t="shared" si="5"/>
        <v>0.76152072964375805</v>
      </c>
      <c r="O27" s="2">
        <v>121</v>
      </c>
      <c r="P27">
        <f t="shared" si="6"/>
        <v>0.57876661210758618</v>
      </c>
      <c r="Q27" s="2">
        <v>7.49</v>
      </c>
      <c r="R27">
        <f t="shared" si="7"/>
        <v>-1.0210141034897802</v>
      </c>
      <c r="S27" s="2">
        <v>4.38</v>
      </c>
      <c r="T27">
        <f t="shared" si="8"/>
        <v>-0.5324817031226261</v>
      </c>
      <c r="V27">
        <f t="shared" si="0"/>
        <v>3.2889742902867414</v>
      </c>
      <c r="X27">
        <f t="shared" si="9"/>
        <v>0.41112178628584267</v>
      </c>
      <c r="Z27">
        <v>7</v>
      </c>
      <c r="AA27">
        <v>15</v>
      </c>
      <c r="AB27">
        <v>232</v>
      </c>
      <c r="AC27">
        <f t="shared" si="10"/>
        <v>24</v>
      </c>
      <c r="AD27">
        <v>22.555555555555557</v>
      </c>
    </row>
    <row r="28" spans="1:30" ht="18" customHeight="1" thickTop="1" thickBot="1" x14ac:dyDescent="0.3">
      <c r="A28" s="3" t="s">
        <v>370</v>
      </c>
      <c r="B28" s="1" t="s">
        <v>378</v>
      </c>
      <c r="C28" s="1">
        <v>74</v>
      </c>
      <c r="D28" s="1">
        <v>240</v>
      </c>
      <c r="E28" s="6">
        <v>31</v>
      </c>
      <c r="F28">
        <f t="shared" si="1"/>
        <v>-1.2601800282966733</v>
      </c>
      <c r="G28" s="6">
        <v>9.375</v>
      </c>
      <c r="H28">
        <f t="shared" si="2"/>
        <v>-0.54454713787935349</v>
      </c>
      <c r="I28" s="1">
        <v>4.6500000000000004</v>
      </c>
      <c r="J28">
        <f t="shared" si="3"/>
        <v>0.72558934345967141</v>
      </c>
      <c r="K28" s="1">
        <v>20</v>
      </c>
      <c r="L28">
        <f t="shared" si="4"/>
        <v>-0.47437251967650307</v>
      </c>
      <c r="M28" s="1">
        <v>34</v>
      </c>
      <c r="N28">
        <f t="shared" si="5"/>
        <v>-0.12692012160729371</v>
      </c>
      <c r="O28" s="1">
        <v>120</v>
      </c>
      <c r="P28">
        <f t="shared" si="6"/>
        <v>0.43906432642644455</v>
      </c>
      <c r="Q28" s="1">
        <v>7.11</v>
      </c>
      <c r="R28">
        <f t="shared" si="7"/>
        <v>0.25016299971544409</v>
      </c>
      <c r="S28" s="1">
        <v>4.2</v>
      </c>
      <c r="T28">
        <f t="shared" si="8"/>
        <v>0.62169329736307055</v>
      </c>
      <c r="V28">
        <f t="shared" si="0"/>
        <v>-0.36950984049519309</v>
      </c>
      <c r="X28">
        <f t="shared" si="9"/>
        <v>-4.6188730061899136E-2</v>
      </c>
      <c r="Z28">
        <v>4</v>
      </c>
      <c r="AA28">
        <v>30</v>
      </c>
      <c r="AB28">
        <v>129</v>
      </c>
      <c r="AC28">
        <f t="shared" si="10"/>
        <v>15</v>
      </c>
      <c r="AD28">
        <v>33.714285714285715</v>
      </c>
    </row>
    <row r="29" spans="1:30" ht="18" customHeight="1" thickTop="1" thickBot="1" x14ac:dyDescent="0.3">
      <c r="A29" s="4" t="s">
        <v>371</v>
      </c>
      <c r="B29" s="1" t="s">
        <v>378</v>
      </c>
      <c r="C29" s="2">
        <v>72</v>
      </c>
      <c r="D29" s="2">
        <v>236</v>
      </c>
      <c r="E29" s="7">
        <v>32.75</v>
      </c>
      <c r="F29">
        <f t="shared" si="1"/>
        <v>0.34798536974411765</v>
      </c>
      <c r="G29" s="7">
        <v>9.125</v>
      </c>
      <c r="H29">
        <f t="shared" si="2"/>
        <v>-1.1142272205839094</v>
      </c>
      <c r="I29" s="2">
        <v>4.88</v>
      </c>
      <c r="J29">
        <f t="shared" si="3"/>
        <v>-1.0279182365678616</v>
      </c>
      <c r="K29" s="2">
        <v>25</v>
      </c>
      <c r="L29">
        <f t="shared" si="4"/>
        <v>0.98911716868717747</v>
      </c>
      <c r="M29" s="2">
        <v>35</v>
      </c>
      <c r="N29">
        <f t="shared" si="5"/>
        <v>0.16922682880972356</v>
      </c>
      <c r="O29" s="2">
        <v>120</v>
      </c>
      <c r="P29">
        <f t="shared" si="6"/>
        <v>0.43906432642644455</v>
      </c>
      <c r="Q29" s="2">
        <v>7.66</v>
      </c>
      <c r="R29">
        <f t="shared" si="7"/>
        <v>-1.5896985970289592</v>
      </c>
      <c r="S29" s="2" t="s">
        <v>439</v>
      </c>
      <c r="V29">
        <f t="shared" si="0"/>
        <v>-1.7864503605132671</v>
      </c>
      <c r="X29">
        <f t="shared" si="9"/>
        <v>-0.25520719435903816</v>
      </c>
      <c r="Z29">
        <v>5</v>
      </c>
      <c r="AA29">
        <v>5</v>
      </c>
      <c r="AB29">
        <v>141</v>
      </c>
      <c r="AC29">
        <f t="shared" si="10"/>
        <v>17</v>
      </c>
      <c r="AD29">
        <v>0</v>
      </c>
    </row>
    <row r="30" spans="1:30" ht="18" customHeight="1" thickTop="1" thickBot="1" x14ac:dyDescent="0.3">
      <c r="A30" s="3" t="s">
        <v>372</v>
      </c>
      <c r="B30" s="1" t="s">
        <v>378</v>
      </c>
      <c r="C30" s="1">
        <v>74</v>
      </c>
      <c r="D30" s="1">
        <v>249</v>
      </c>
      <c r="E30" s="6">
        <v>31.5</v>
      </c>
      <c r="F30">
        <f t="shared" si="1"/>
        <v>-0.80070420028501876</v>
      </c>
      <c r="G30" s="6">
        <v>9.125</v>
      </c>
      <c r="H30">
        <f t="shared" si="2"/>
        <v>-1.1142272205839094</v>
      </c>
      <c r="I30" s="1">
        <v>4.91</v>
      </c>
      <c r="J30">
        <f t="shared" si="3"/>
        <v>-1.2566366165714551</v>
      </c>
      <c r="K30" s="1">
        <v>20</v>
      </c>
      <c r="L30">
        <f t="shared" si="4"/>
        <v>-0.47437251967650307</v>
      </c>
      <c r="M30" s="1">
        <v>30.5</v>
      </c>
      <c r="N30">
        <f t="shared" si="5"/>
        <v>-1.1634344480668541</v>
      </c>
      <c r="O30" s="1">
        <v>112</v>
      </c>
      <c r="P30">
        <f t="shared" si="6"/>
        <v>-0.67855395902268845</v>
      </c>
      <c r="Q30" s="2" t="s">
        <v>439</v>
      </c>
      <c r="S30" s="2" t="s">
        <v>439</v>
      </c>
      <c r="V30">
        <f t="shared" si="0"/>
        <v>-5.4879289642064295</v>
      </c>
      <c r="X30">
        <f t="shared" si="9"/>
        <v>-0.91465482736773829</v>
      </c>
      <c r="Z30">
        <v>8</v>
      </c>
      <c r="AD30">
        <v>3.5</v>
      </c>
    </row>
    <row r="31" spans="1:30" ht="18" customHeight="1" thickTop="1" thickBot="1" x14ac:dyDescent="0.3">
      <c r="A31" s="4" t="s">
        <v>373</v>
      </c>
      <c r="B31" s="1" t="s">
        <v>378</v>
      </c>
      <c r="C31" s="2">
        <v>72</v>
      </c>
      <c r="D31" s="2">
        <v>228</v>
      </c>
      <c r="E31" s="7">
        <v>33</v>
      </c>
      <c r="F31">
        <f t="shared" si="1"/>
        <v>0.57772328374994497</v>
      </c>
      <c r="G31" s="7">
        <v>9.5</v>
      </c>
      <c r="H31">
        <f t="shared" si="2"/>
        <v>-0.25970709652707552</v>
      </c>
      <c r="I31" s="2">
        <v>4.6399999999999997</v>
      </c>
      <c r="J31">
        <f t="shared" si="3"/>
        <v>0.80182880346087382</v>
      </c>
      <c r="K31" s="2" t="s">
        <v>439</v>
      </c>
      <c r="M31" s="2">
        <v>33.5</v>
      </c>
      <c r="N31">
        <f t="shared" si="5"/>
        <v>-0.27499359681580238</v>
      </c>
      <c r="O31" s="2">
        <v>117</v>
      </c>
      <c r="P31">
        <f t="shared" si="6"/>
        <v>1.9957469383019667E-2</v>
      </c>
      <c r="Q31" s="2">
        <v>6.99</v>
      </c>
      <c r="R31">
        <f t="shared" si="7"/>
        <v>0.65158734809604169</v>
      </c>
      <c r="S31" s="2">
        <v>4.08</v>
      </c>
      <c r="T31">
        <f t="shared" si="8"/>
        <v>1.3911432976868703</v>
      </c>
      <c r="V31">
        <f t="shared" si="0"/>
        <v>2.9075395090338727</v>
      </c>
      <c r="X31">
        <f t="shared" si="9"/>
        <v>0.41536278700483897</v>
      </c>
      <c r="Z31">
        <v>1</v>
      </c>
      <c r="AA31">
        <v>25</v>
      </c>
      <c r="AB31">
        <v>25</v>
      </c>
      <c r="AC31">
        <f t="shared" si="10"/>
        <v>2</v>
      </c>
      <c r="AD31">
        <v>37.785714285714285</v>
      </c>
    </row>
    <row r="32" spans="1:30" ht="18" customHeight="1" thickTop="1" thickBot="1" x14ac:dyDescent="0.3">
      <c r="A32" s="3" t="s">
        <v>374</v>
      </c>
      <c r="B32" s="1" t="s">
        <v>378</v>
      </c>
      <c r="C32" s="1">
        <v>77</v>
      </c>
      <c r="D32" s="1">
        <v>251</v>
      </c>
      <c r="E32" s="6">
        <v>32.625</v>
      </c>
      <c r="F32">
        <f t="shared" si="1"/>
        <v>0.23311641274120401</v>
      </c>
      <c r="G32" s="6">
        <v>9.375</v>
      </c>
      <c r="H32">
        <f t="shared" si="2"/>
        <v>-0.54454713787935349</v>
      </c>
      <c r="I32" s="1">
        <v>4.83</v>
      </c>
      <c r="J32">
        <f t="shared" si="3"/>
        <v>-0.64672093656187679</v>
      </c>
      <c r="K32" s="2" t="s">
        <v>439</v>
      </c>
      <c r="M32" s="1">
        <v>36.5</v>
      </c>
      <c r="N32">
        <f t="shared" si="5"/>
        <v>0.6134472544352495</v>
      </c>
      <c r="O32" s="1">
        <v>121</v>
      </c>
      <c r="P32">
        <f t="shared" si="6"/>
        <v>0.57876661210758618</v>
      </c>
      <c r="Q32" s="1">
        <v>7.59</v>
      </c>
      <c r="R32">
        <f t="shared" si="7"/>
        <v>-1.3555343938069433</v>
      </c>
      <c r="S32" s="1">
        <v>4.37</v>
      </c>
      <c r="T32">
        <f t="shared" si="8"/>
        <v>-0.46836086976231084</v>
      </c>
      <c r="V32">
        <f t="shared" si="0"/>
        <v>-1.5898330587264446</v>
      </c>
      <c r="X32">
        <f t="shared" si="9"/>
        <v>-0.22711900838949209</v>
      </c>
      <c r="Z32">
        <v>6</v>
      </c>
      <c r="AA32">
        <v>3</v>
      </c>
      <c r="AB32">
        <v>179</v>
      </c>
      <c r="AC32">
        <f t="shared" si="10"/>
        <v>19</v>
      </c>
      <c r="AD32">
        <v>0</v>
      </c>
    </row>
    <row r="33" spans="1:30" ht="18" customHeight="1" thickTop="1" thickBot="1" x14ac:dyDescent="0.3">
      <c r="A33" s="4" t="s">
        <v>375</v>
      </c>
      <c r="B33" s="1" t="s">
        <v>378</v>
      </c>
      <c r="C33" s="2">
        <v>76</v>
      </c>
      <c r="D33" s="2">
        <v>247</v>
      </c>
      <c r="E33" s="7">
        <v>33</v>
      </c>
      <c r="F33">
        <f t="shared" si="1"/>
        <v>0.57772328374994497</v>
      </c>
      <c r="G33" s="7">
        <v>9.5</v>
      </c>
      <c r="H33">
        <f t="shared" si="2"/>
        <v>-0.25970709652707552</v>
      </c>
      <c r="I33" s="2">
        <v>4.99</v>
      </c>
      <c r="J33">
        <f t="shared" si="3"/>
        <v>-1.8665522965810337</v>
      </c>
      <c r="K33" s="2">
        <v>17</v>
      </c>
      <c r="L33">
        <f t="shared" si="4"/>
        <v>-1.3524663326947113</v>
      </c>
      <c r="M33" s="2">
        <v>32.5</v>
      </c>
      <c r="N33">
        <f t="shared" si="5"/>
        <v>-0.5711405472328196</v>
      </c>
      <c r="O33" s="2">
        <v>110</v>
      </c>
      <c r="P33">
        <f t="shared" si="6"/>
        <v>-0.9579585303849717</v>
      </c>
      <c r="Q33" s="2">
        <v>7.2</v>
      </c>
      <c r="R33">
        <f t="shared" si="7"/>
        <v>-5.090526157000335E-2</v>
      </c>
      <c r="S33" s="2">
        <v>4.3099999999999996</v>
      </c>
      <c r="T33">
        <f t="shared" si="8"/>
        <v>-8.3635869600408169E-2</v>
      </c>
      <c r="V33">
        <f t="shared" si="0"/>
        <v>-4.564642650841078</v>
      </c>
      <c r="X33">
        <f t="shared" si="9"/>
        <v>-0.57058033135513475</v>
      </c>
      <c r="Z33">
        <v>8</v>
      </c>
      <c r="AD33">
        <v>0</v>
      </c>
    </row>
    <row r="34" spans="1:30" ht="18" customHeight="1" thickTop="1" thickBot="1" x14ac:dyDescent="0.3">
      <c r="A34" s="3" t="s">
        <v>376</v>
      </c>
      <c r="B34" s="1" t="s">
        <v>378</v>
      </c>
      <c r="C34" s="1">
        <v>72</v>
      </c>
      <c r="D34" s="1">
        <v>245</v>
      </c>
      <c r="E34" s="6">
        <v>33.75</v>
      </c>
      <c r="F34">
        <f t="shared" si="1"/>
        <v>1.2669370257674268</v>
      </c>
      <c r="G34" s="6">
        <v>9.375</v>
      </c>
      <c r="H34">
        <f t="shared" si="2"/>
        <v>-0.54454713787935349</v>
      </c>
      <c r="I34" s="1">
        <v>4.7699999999999996</v>
      </c>
      <c r="J34">
        <f t="shared" si="3"/>
        <v>-0.18928417655468951</v>
      </c>
      <c r="K34" s="1">
        <v>22</v>
      </c>
      <c r="L34">
        <f t="shared" si="4"/>
        <v>0.11102335566896915</v>
      </c>
      <c r="M34" s="1">
        <v>37</v>
      </c>
      <c r="N34">
        <f t="shared" si="5"/>
        <v>0.76152072964375805</v>
      </c>
      <c r="O34" s="1">
        <v>119</v>
      </c>
      <c r="P34">
        <f t="shared" si="6"/>
        <v>0.29936204074530293</v>
      </c>
      <c r="Q34" s="1">
        <v>7.21</v>
      </c>
      <c r="R34">
        <f t="shared" si="7"/>
        <v>-8.4357290601719065E-2</v>
      </c>
      <c r="S34" s="1">
        <v>4.2</v>
      </c>
      <c r="T34">
        <f t="shared" si="8"/>
        <v>0.62169329736307055</v>
      </c>
      <c r="V34">
        <f t="shared" si="0"/>
        <v>2.2423478441527651</v>
      </c>
      <c r="X34">
        <f t="shared" si="9"/>
        <v>0.28029348051909564</v>
      </c>
      <c r="Z34">
        <v>4</v>
      </c>
      <c r="AA34">
        <v>28</v>
      </c>
      <c r="AB34">
        <v>127</v>
      </c>
      <c r="AC34">
        <f t="shared" si="10"/>
        <v>14</v>
      </c>
      <c r="AD34">
        <v>19.5625</v>
      </c>
    </row>
    <row r="35" spans="1:30" ht="18" customHeight="1" thickTop="1" thickBot="1" x14ac:dyDescent="0.3">
      <c r="A35" s="4" t="s">
        <v>377</v>
      </c>
      <c r="B35" s="1" t="s">
        <v>378</v>
      </c>
      <c r="C35" s="2">
        <v>74</v>
      </c>
      <c r="D35" s="2">
        <v>237</v>
      </c>
      <c r="E35" s="7">
        <v>33</v>
      </c>
      <c r="F35">
        <f t="shared" si="1"/>
        <v>0.57772328374994497</v>
      </c>
      <c r="G35" s="7">
        <v>10.625</v>
      </c>
      <c r="H35">
        <f t="shared" si="2"/>
        <v>2.303853275643426</v>
      </c>
      <c r="I35" s="2">
        <v>4.7699999999999996</v>
      </c>
      <c r="J35">
        <f t="shared" si="3"/>
        <v>-0.18928417655468951</v>
      </c>
      <c r="K35" s="2">
        <v>23</v>
      </c>
      <c r="L35">
        <f t="shared" si="4"/>
        <v>0.40372129334170526</v>
      </c>
      <c r="M35" s="2">
        <v>35</v>
      </c>
      <c r="N35">
        <f t="shared" si="5"/>
        <v>0.16922682880972356</v>
      </c>
      <c r="O35" s="2">
        <v>111</v>
      </c>
      <c r="P35">
        <f t="shared" si="6"/>
        <v>-0.81825624470383007</v>
      </c>
      <c r="Q35" s="2" t="s">
        <v>439</v>
      </c>
      <c r="S35" s="2">
        <v>4.51</v>
      </c>
      <c r="T35">
        <f t="shared" si="8"/>
        <v>-1.3660525368067409</v>
      </c>
      <c r="V35">
        <f t="shared" si="0"/>
        <v>1.0809317234795397</v>
      </c>
      <c r="X35">
        <f t="shared" si="9"/>
        <v>0.15441881763993423</v>
      </c>
      <c r="Z35">
        <v>4</v>
      </c>
      <c r="AA35">
        <v>19</v>
      </c>
      <c r="AB35">
        <v>118</v>
      </c>
      <c r="AC35">
        <f t="shared" si="10"/>
        <v>12</v>
      </c>
      <c r="AD35">
        <v>20.363636363636363</v>
      </c>
    </row>
    <row r="36" spans="1:30" ht="15.75" thickTop="1" x14ac:dyDescent="0.25"/>
    <row r="37" spans="1:30" x14ac:dyDescent="0.25">
      <c r="C37" s="8">
        <f>AVERAGE(C2:C35)</f>
        <v>73.82352941176471</v>
      </c>
      <c r="D37" s="8">
        <f t="shared" ref="D37:S37" si="11">AVERAGE(D2:D35)</f>
        <v>242.52941176470588</v>
      </c>
      <c r="E37" s="8">
        <f t="shared" si="11"/>
        <v>32.371323529411768</v>
      </c>
      <c r="F37" s="8"/>
      <c r="G37" s="8">
        <f t="shared" si="11"/>
        <v>9.6139705882352935</v>
      </c>
      <c r="H37" s="8"/>
      <c r="I37" s="8">
        <f t="shared" si="11"/>
        <v>4.7451724137931039</v>
      </c>
      <c r="J37" s="8"/>
      <c r="K37" s="8">
        <f t="shared" si="11"/>
        <v>21.620689655172413</v>
      </c>
      <c r="L37" s="8"/>
      <c r="M37" s="8">
        <f t="shared" si="11"/>
        <v>34.428571428571431</v>
      </c>
      <c r="N37" s="8"/>
      <c r="O37" s="8">
        <f t="shared" si="11"/>
        <v>116.85714285714286</v>
      </c>
      <c r="P37" s="8"/>
      <c r="Q37" s="8">
        <f t="shared" si="11"/>
        <v>7.1847826086956523</v>
      </c>
      <c r="R37" s="8"/>
      <c r="S37" s="8">
        <f t="shared" si="11"/>
        <v>4.2969565217391308</v>
      </c>
    </row>
    <row r="38" spans="1:30" x14ac:dyDescent="0.25">
      <c r="C38" s="8">
        <f>STDEV(C2:C35)</f>
        <v>1.7489492643904123</v>
      </c>
      <c r="D38" s="8">
        <f t="shared" ref="D38:S38" si="12">STDEV(D2:D35)</f>
        <v>10.465630022349631</v>
      </c>
      <c r="E38" s="8">
        <f t="shared" si="12"/>
        <v>1.0881965263846645</v>
      </c>
      <c r="F38" s="8"/>
      <c r="G38" s="8">
        <f t="shared" si="12"/>
        <v>0.43884279543902099</v>
      </c>
      <c r="H38" s="8"/>
      <c r="I38" s="8">
        <f t="shared" si="12"/>
        <v>0.13116567194787271</v>
      </c>
      <c r="J38" s="8"/>
      <c r="K38" s="8">
        <f t="shared" si="12"/>
        <v>3.4164914449041808</v>
      </c>
      <c r="L38" s="8"/>
      <c r="M38" s="8">
        <f t="shared" si="12"/>
        <v>3.3767020007866262</v>
      </c>
      <c r="N38" s="8"/>
      <c r="O38" s="8">
        <f t="shared" si="12"/>
        <v>7.1580790187099259</v>
      </c>
      <c r="P38" s="8"/>
      <c r="Q38" s="8">
        <f t="shared" si="12"/>
        <v>0.2989355291578526</v>
      </c>
      <c r="R38" s="8"/>
      <c r="S38" s="8">
        <f t="shared" si="12"/>
        <v>0.15595555260186075</v>
      </c>
    </row>
  </sheetData>
  <conditionalFormatting sqref="V2:V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335"/>
  <sheetViews>
    <sheetView topLeftCell="B1" zoomScale="70" zoomScaleNormal="70" workbookViewId="0">
      <selection activeCell="B15" sqref="A15:XFD15"/>
    </sheetView>
  </sheetViews>
  <sheetFormatPr defaultRowHeight="15" x14ac:dyDescent="0.25"/>
  <cols>
    <col min="1" max="1" width="21.7109375" customWidth="1"/>
    <col min="3" max="3" width="24.140625" customWidth="1"/>
    <col min="4" max="4" width="6.85546875" bestFit="1" customWidth="1"/>
    <col min="7" max="7" width="9.140625" style="33"/>
    <col min="9" max="9" width="9.140625" style="33"/>
    <col min="11" max="11" width="9.140625" style="33"/>
    <col min="13" max="13" width="21.7109375" customWidth="1"/>
    <col min="37" max="37" width="24.140625" customWidth="1"/>
  </cols>
  <sheetData>
    <row r="1" spans="1:37" x14ac:dyDescent="0.25">
      <c r="A1" t="s">
        <v>924</v>
      </c>
      <c r="C1" t="s">
        <v>925</v>
      </c>
      <c r="F1" t="s">
        <v>797</v>
      </c>
      <c r="H1" t="s">
        <v>798</v>
      </c>
      <c r="J1" t="s">
        <v>799</v>
      </c>
      <c r="M1" s="15"/>
      <c r="N1" s="15"/>
      <c r="O1" s="15"/>
      <c r="P1" s="15" t="s">
        <v>797</v>
      </c>
      <c r="Q1" s="15"/>
      <c r="R1" s="15" t="s">
        <v>798</v>
      </c>
      <c r="S1" s="15"/>
      <c r="T1" s="15" t="s">
        <v>799</v>
      </c>
      <c r="U1" s="15"/>
      <c r="AK1" t="s">
        <v>135</v>
      </c>
    </row>
    <row r="2" spans="1:37" x14ac:dyDescent="0.25">
      <c r="A2" t="s">
        <v>11</v>
      </c>
      <c r="B2" t="s">
        <v>0</v>
      </c>
      <c r="C2" t="s">
        <v>11</v>
      </c>
      <c r="D2" t="s">
        <v>0</v>
      </c>
      <c r="E2" t="s">
        <v>445</v>
      </c>
      <c r="F2" t="s">
        <v>800</v>
      </c>
      <c r="G2" s="33" t="s">
        <v>801</v>
      </c>
      <c r="H2" t="s">
        <v>800</v>
      </c>
      <c r="I2" s="33" t="s">
        <v>801</v>
      </c>
      <c r="J2" t="s">
        <v>800</v>
      </c>
      <c r="K2" s="33" t="s">
        <v>801</v>
      </c>
      <c r="M2" s="15" t="s">
        <v>924</v>
      </c>
      <c r="N2" s="15" t="s">
        <v>0</v>
      </c>
      <c r="O2" s="15" t="s">
        <v>445</v>
      </c>
      <c r="P2" s="15" t="s">
        <v>800</v>
      </c>
      <c r="Q2" s="15" t="s">
        <v>801</v>
      </c>
      <c r="R2" s="15" t="s">
        <v>800</v>
      </c>
      <c r="S2" s="15" t="s">
        <v>801</v>
      </c>
      <c r="T2" s="15" t="s">
        <v>800</v>
      </c>
      <c r="U2" s="15" t="s">
        <v>801</v>
      </c>
      <c r="AK2" t="s">
        <v>135</v>
      </c>
    </row>
    <row r="3" spans="1:37" x14ac:dyDescent="0.25">
      <c r="A3" t="s">
        <v>160</v>
      </c>
      <c r="B3" t="s">
        <v>224</v>
      </c>
      <c r="C3" t="s">
        <v>160</v>
      </c>
      <c r="D3" t="s">
        <v>806</v>
      </c>
      <c r="E3">
        <v>16</v>
      </c>
      <c r="F3">
        <v>1113</v>
      </c>
      <c r="G3" s="33">
        <v>1</v>
      </c>
      <c r="H3">
        <v>0</v>
      </c>
      <c r="I3" s="33">
        <v>0</v>
      </c>
      <c r="J3">
        <v>67</v>
      </c>
      <c r="K3" s="33">
        <v>0.1376</v>
      </c>
      <c r="M3" t="s">
        <v>160</v>
      </c>
      <c r="N3" t="str">
        <f>IFERROR(VLOOKUP(A3,C$3:K$433,2,FALSE),"")</f>
        <v>G</v>
      </c>
      <c r="O3">
        <f>IFERROR(VLOOKUP(A3,C$3:K$433,3,FALSE),"")</f>
        <v>16</v>
      </c>
      <c r="P3">
        <f>IFERROR(VLOOKUP(A3,C$3:K$433,4,FALSE),"")</f>
        <v>1113</v>
      </c>
      <c r="Q3" s="33">
        <f>IFERROR(VLOOKUP(A3,C$3:K$433,5,FALSE),"")</f>
        <v>1</v>
      </c>
      <c r="R3">
        <f>IFERROR(VLOOKUP(A3,C$3:K$433,6,FALSE),"")</f>
        <v>0</v>
      </c>
      <c r="S3" s="33">
        <f>IFERROR(VLOOKUP(A3,C$3:K$433,7,FALSE),"")</f>
        <v>0</v>
      </c>
      <c r="T3">
        <f>IFERROR(VLOOKUP(A3,C$3:K$433,8,FALSE),"")</f>
        <v>67</v>
      </c>
      <c r="U3" s="33">
        <f>IFERROR(VLOOKUP(A3,C$3:K$433,9,FALSE),"")</f>
        <v>0.1376</v>
      </c>
      <c r="AK3" t="s">
        <v>868</v>
      </c>
    </row>
    <row r="4" spans="1:37" x14ac:dyDescent="0.25">
      <c r="A4" t="s">
        <v>135</v>
      </c>
      <c r="B4" t="s">
        <v>150</v>
      </c>
      <c r="C4" t="s">
        <v>135</v>
      </c>
      <c r="D4" t="s">
        <v>150</v>
      </c>
      <c r="E4">
        <v>6</v>
      </c>
      <c r="F4">
        <v>188</v>
      </c>
      <c r="G4" s="33">
        <v>0.1749</v>
      </c>
      <c r="H4">
        <v>0</v>
      </c>
      <c r="I4" s="33">
        <v>0</v>
      </c>
      <c r="J4">
        <v>32</v>
      </c>
      <c r="K4" s="33">
        <v>6.8199999999999997E-2</v>
      </c>
      <c r="M4" s="34" t="s">
        <v>135</v>
      </c>
      <c r="N4" s="34" t="str">
        <f t="shared" ref="N4:N67" si="0">IFERROR(VLOOKUP(A4,C$3:K$433,2,FALSE),"")</f>
        <v>TE</v>
      </c>
      <c r="O4" s="34">
        <f t="shared" ref="O4:O67" si="1">IFERROR(VLOOKUP(A4,C$3:K$433,3,FALSE),"")</f>
        <v>6</v>
      </c>
      <c r="P4" s="34">
        <f t="shared" ref="P4:P67" si="2">IFERROR(VLOOKUP(A4,C$3:K$433,4,FALSE),"")</f>
        <v>188</v>
      </c>
      <c r="Q4" s="35">
        <f t="shared" ref="Q4:Q67" si="3">IFERROR(VLOOKUP(A4,C$3:K$433,5,FALSE),"")</f>
        <v>0.1749</v>
      </c>
      <c r="R4" s="34">
        <f t="shared" ref="R4:R67" si="4">IFERROR(VLOOKUP(A4,C$3:K$433,6,FALSE),"")</f>
        <v>0</v>
      </c>
      <c r="S4" s="35">
        <f t="shared" ref="S4:S67" si="5">IFERROR(VLOOKUP(A4,C$3:K$433,7,FALSE),"")</f>
        <v>0</v>
      </c>
      <c r="T4" s="34">
        <f t="shared" ref="T4:T67" si="6">IFERROR(VLOOKUP(A4,C$3:K$433,8,FALSE),"")</f>
        <v>32</v>
      </c>
      <c r="U4" s="35">
        <f t="shared" ref="U4:U67" si="7">IFERROR(VLOOKUP(A4,C$3:K$433,9,FALSE),"")</f>
        <v>6.8199999999999997E-2</v>
      </c>
      <c r="V4" s="34" t="s">
        <v>150</v>
      </c>
      <c r="W4" s="34">
        <v>4</v>
      </c>
      <c r="X4" s="34">
        <v>35</v>
      </c>
      <c r="Y4" s="35">
        <v>3.1300000000000001E-2</v>
      </c>
      <c r="Z4" s="34">
        <v>0</v>
      </c>
      <c r="AA4" s="35">
        <v>0</v>
      </c>
      <c r="AB4" s="34">
        <v>32</v>
      </c>
      <c r="AC4" s="35">
        <v>7.1400000000000005E-2</v>
      </c>
      <c r="AK4" t="s">
        <v>868</v>
      </c>
    </row>
    <row r="5" spans="1:37" x14ac:dyDescent="0.25">
      <c r="A5" t="s">
        <v>406</v>
      </c>
      <c r="B5" t="s">
        <v>436</v>
      </c>
      <c r="C5" t="s">
        <v>135</v>
      </c>
      <c r="D5" t="s">
        <v>150</v>
      </c>
      <c r="E5">
        <v>4</v>
      </c>
      <c r="F5">
        <v>35</v>
      </c>
      <c r="G5" s="33">
        <v>3.1300000000000001E-2</v>
      </c>
      <c r="H5">
        <v>0</v>
      </c>
      <c r="I5" s="33">
        <v>0</v>
      </c>
      <c r="J5">
        <v>32</v>
      </c>
      <c r="K5" s="33">
        <v>7.1400000000000005E-2</v>
      </c>
      <c r="M5" t="s">
        <v>406</v>
      </c>
      <c r="N5" t="str">
        <f t="shared" si="0"/>
        <v/>
      </c>
      <c r="O5" t="str">
        <f t="shared" si="1"/>
        <v/>
      </c>
      <c r="P5" t="str">
        <f t="shared" si="2"/>
        <v/>
      </c>
      <c r="Q5" s="33" t="str">
        <f t="shared" si="3"/>
        <v/>
      </c>
      <c r="R5" t="str">
        <f t="shared" si="4"/>
        <v/>
      </c>
      <c r="S5" s="33" t="str">
        <f t="shared" si="5"/>
        <v/>
      </c>
      <c r="T5" t="str">
        <f t="shared" si="6"/>
        <v/>
      </c>
      <c r="U5" s="33" t="str">
        <f t="shared" si="7"/>
        <v/>
      </c>
      <c r="AK5" t="s">
        <v>893</v>
      </c>
    </row>
    <row r="6" spans="1:37" x14ac:dyDescent="0.25">
      <c r="A6" t="s">
        <v>346</v>
      </c>
      <c r="B6" t="s">
        <v>378</v>
      </c>
      <c r="C6" t="s">
        <v>379</v>
      </c>
      <c r="D6" t="s">
        <v>817</v>
      </c>
      <c r="E6">
        <v>15</v>
      </c>
      <c r="F6">
        <v>0</v>
      </c>
      <c r="G6" s="33">
        <v>0</v>
      </c>
      <c r="H6">
        <v>939</v>
      </c>
      <c r="I6" s="33">
        <v>0.87350000000000005</v>
      </c>
      <c r="J6">
        <v>117</v>
      </c>
      <c r="K6" s="33">
        <v>0.27339999999999998</v>
      </c>
      <c r="M6" t="s">
        <v>346</v>
      </c>
      <c r="N6" t="str">
        <f t="shared" si="0"/>
        <v/>
      </c>
      <c r="O6" t="str">
        <f t="shared" si="1"/>
        <v/>
      </c>
      <c r="P6" t="str">
        <f t="shared" si="2"/>
        <v/>
      </c>
      <c r="Q6" s="33" t="str">
        <f t="shared" si="3"/>
        <v/>
      </c>
      <c r="R6" t="str">
        <f t="shared" si="4"/>
        <v/>
      </c>
      <c r="S6" s="33" t="str">
        <f t="shared" si="5"/>
        <v/>
      </c>
      <c r="T6" t="str">
        <f t="shared" si="6"/>
        <v/>
      </c>
      <c r="U6" s="33" t="str">
        <f t="shared" si="7"/>
        <v/>
      </c>
      <c r="AK6" t="s">
        <v>893</v>
      </c>
    </row>
    <row r="7" spans="1:37" x14ac:dyDescent="0.25">
      <c r="A7" t="s">
        <v>217</v>
      </c>
      <c r="B7" t="s">
        <v>224</v>
      </c>
      <c r="C7" t="s">
        <v>352</v>
      </c>
      <c r="D7" t="s">
        <v>378</v>
      </c>
      <c r="E7">
        <v>3</v>
      </c>
      <c r="F7">
        <v>0</v>
      </c>
      <c r="G7" s="33">
        <v>0</v>
      </c>
      <c r="H7">
        <v>1</v>
      </c>
      <c r="I7" s="33">
        <v>8.9999999999999998E-4</v>
      </c>
      <c r="J7">
        <v>71</v>
      </c>
      <c r="K7" s="33">
        <v>0.14849999999999999</v>
      </c>
      <c r="M7" t="s">
        <v>217</v>
      </c>
      <c r="N7" t="str">
        <f t="shared" si="0"/>
        <v/>
      </c>
      <c r="O7" t="str">
        <f t="shared" si="1"/>
        <v/>
      </c>
      <c r="P7" t="str">
        <f t="shared" si="2"/>
        <v/>
      </c>
      <c r="Q7" s="33" t="str">
        <f t="shared" si="3"/>
        <v/>
      </c>
      <c r="R7" t="str">
        <f t="shared" si="4"/>
        <v/>
      </c>
      <c r="S7" s="33" t="str">
        <f t="shared" si="5"/>
        <v/>
      </c>
      <c r="T7" t="str">
        <f t="shared" si="6"/>
        <v/>
      </c>
      <c r="U7" s="33" t="str">
        <f t="shared" si="7"/>
        <v/>
      </c>
      <c r="AK7" t="s">
        <v>873</v>
      </c>
    </row>
    <row r="8" spans="1:37" x14ac:dyDescent="0.25">
      <c r="A8" t="s">
        <v>379</v>
      </c>
      <c r="B8" t="s">
        <v>436</v>
      </c>
      <c r="C8" t="s">
        <v>382</v>
      </c>
      <c r="D8" t="s">
        <v>470</v>
      </c>
      <c r="E8">
        <v>1</v>
      </c>
      <c r="F8">
        <v>0</v>
      </c>
      <c r="G8" s="33">
        <v>0</v>
      </c>
      <c r="H8">
        <v>0</v>
      </c>
      <c r="I8" s="33">
        <v>0</v>
      </c>
      <c r="J8">
        <v>4</v>
      </c>
      <c r="K8" s="33">
        <v>9.5999999999999992E-3</v>
      </c>
      <c r="M8" t="s">
        <v>379</v>
      </c>
      <c r="N8" t="str">
        <f t="shared" si="0"/>
        <v>FS,S</v>
      </c>
      <c r="O8">
        <f t="shared" si="1"/>
        <v>15</v>
      </c>
      <c r="P8">
        <f t="shared" si="2"/>
        <v>0</v>
      </c>
      <c r="Q8" s="33">
        <f t="shared" si="3"/>
        <v>0</v>
      </c>
      <c r="R8">
        <f t="shared" si="4"/>
        <v>939</v>
      </c>
      <c r="S8" s="33">
        <f t="shared" si="5"/>
        <v>0.87350000000000005</v>
      </c>
      <c r="T8">
        <f t="shared" si="6"/>
        <v>117</v>
      </c>
      <c r="U8" s="33">
        <f t="shared" si="7"/>
        <v>0.27339999999999998</v>
      </c>
      <c r="AK8" t="s">
        <v>873</v>
      </c>
    </row>
    <row r="9" spans="1:37" x14ac:dyDescent="0.25">
      <c r="A9" t="s">
        <v>151</v>
      </c>
      <c r="B9" t="s">
        <v>224</v>
      </c>
      <c r="C9" t="s">
        <v>868</v>
      </c>
      <c r="D9" t="s">
        <v>470</v>
      </c>
      <c r="E9">
        <v>1</v>
      </c>
      <c r="F9">
        <v>0</v>
      </c>
      <c r="G9" s="33">
        <v>0</v>
      </c>
      <c r="H9">
        <v>0</v>
      </c>
      <c r="I9" s="33">
        <v>0</v>
      </c>
      <c r="J9">
        <v>9</v>
      </c>
      <c r="K9" s="33">
        <v>2.01E-2</v>
      </c>
      <c r="M9" t="s">
        <v>151</v>
      </c>
      <c r="N9" t="str">
        <f t="shared" si="0"/>
        <v/>
      </c>
      <c r="O9" t="str">
        <f t="shared" si="1"/>
        <v/>
      </c>
      <c r="P9" t="str">
        <f t="shared" si="2"/>
        <v/>
      </c>
      <c r="Q9" s="33" t="str">
        <f t="shared" si="3"/>
        <v/>
      </c>
      <c r="R9" t="str">
        <f t="shared" si="4"/>
        <v/>
      </c>
      <c r="S9" s="33" t="str">
        <f t="shared" si="5"/>
        <v/>
      </c>
      <c r="T9" t="str">
        <f t="shared" si="6"/>
        <v/>
      </c>
      <c r="U9" s="33" t="str">
        <f t="shared" si="7"/>
        <v/>
      </c>
      <c r="AK9" t="s">
        <v>553</v>
      </c>
    </row>
    <row r="10" spans="1:37" x14ac:dyDescent="0.25">
      <c r="A10" t="s">
        <v>352</v>
      </c>
      <c r="B10" t="s">
        <v>378</v>
      </c>
      <c r="C10" t="s">
        <v>868</v>
      </c>
      <c r="D10" t="s">
        <v>470</v>
      </c>
      <c r="E10">
        <v>7</v>
      </c>
      <c r="F10">
        <v>0</v>
      </c>
      <c r="G10" s="33">
        <v>0</v>
      </c>
      <c r="H10">
        <v>6</v>
      </c>
      <c r="I10" s="33">
        <v>5.7000000000000002E-3</v>
      </c>
      <c r="J10">
        <v>76</v>
      </c>
      <c r="K10" s="33">
        <v>0.17080000000000001</v>
      </c>
      <c r="M10" t="s">
        <v>352</v>
      </c>
      <c r="N10" t="str">
        <f t="shared" si="0"/>
        <v>LB</v>
      </c>
      <c r="O10">
        <f t="shared" si="1"/>
        <v>3</v>
      </c>
      <c r="P10">
        <f t="shared" si="2"/>
        <v>0</v>
      </c>
      <c r="Q10" s="33">
        <f t="shared" si="3"/>
        <v>0</v>
      </c>
      <c r="R10">
        <f t="shared" si="4"/>
        <v>1</v>
      </c>
      <c r="S10" s="33">
        <f t="shared" si="5"/>
        <v>8.9999999999999998E-4</v>
      </c>
      <c r="T10">
        <f t="shared" si="6"/>
        <v>71</v>
      </c>
      <c r="U10" s="33">
        <f t="shared" si="7"/>
        <v>0.14849999999999999</v>
      </c>
      <c r="AK10" t="s">
        <v>553</v>
      </c>
    </row>
    <row r="11" spans="1:37" x14ac:dyDescent="0.25">
      <c r="A11" t="s">
        <v>382</v>
      </c>
      <c r="B11" t="s">
        <v>436</v>
      </c>
      <c r="C11" t="s">
        <v>199</v>
      </c>
      <c r="D11" t="s">
        <v>806</v>
      </c>
      <c r="E11">
        <v>16</v>
      </c>
      <c r="F11">
        <v>1134</v>
      </c>
      <c r="G11" s="33">
        <v>1</v>
      </c>
      <c r="H11">
        <v>0</v>
      </c>
      <c r="I11" s="33">
        <v>0</v>
      </c>
      <c r="J11">
        <v>66</v>
      </c>
      <c r="K11" s="33">
        <v>0.15029999999999999</v>
      </c>
      <c r="M11" t="s">
        <v>382</v>
      </c>
      <c r="N11" t="str">
        <f t="shared" si="0"/>
        <v>CB</v>
      </c>
      <c r="O11">
        <f t="shared" si="1"/>
        <v>1</v>
      </c>
      <c r="P11">
        <f t="shared" si="2"/>
        <v>0</v>
      </c>
      <c r="Q11" s="33">
        <f t="shared" si="3"/>
        <v>0</v>
      </c>
      <c r="R11">
        <f t="shared" si="4"/>
        <v>0</v>
      </c>
      <c r="S11" s="33">
        <f t="shared" si="5"/>
        <v>0</v>
      </c>
      <c r="T11">
        <f t="shared" si="6"/>
        <v>4</v>
      </c>
      <c r="U11" s="33">
        <f t="shared" si="7"/>
        <v>9.5999999999999992E-3</v>
      </c>
      <c r="AK11" t="s">
        <v>899</v>
      </c>
    </row>
    <row r="12" spans="1:37" x14ac:dyDescent="0.25">
      <c r="A12" t="s">
        <v>199</v>
      </c>
      <c r="B12" t="s">
        <v>224</v>
      </c>
      <c r="C12" t="s">
        <v>237</v>
      </c>
      <c r="D12" t="s">
        <v>279</v>
      </c>
      <c r="E12">
        <v>16</v>
      </c>
      <c r="F12">
        <v>997</v>
      </c>
      <c r="G12" s="33">
        <v>0.89100000000000001</v>
      </c>
      <c r="H12">
        <v>0</v>
      </c>
      <c r="I12" s="33">
        <v>0</v>
      </c>
      <c r="J12">
        <v>4</v>
      </c>
      <c r="K12" s="33">
        <v>8.5000000000000006E-3</v>
      </c>
      <c r="M12" t="s">
        <v>199</v>
      </c>
      <c r="N12" t="str">
        <f t="shared" si="0"/>
        <v>G</v>
      </c>
      <c r="O12">
        <f t="shared" si="1"/>
        <v>16</v>
      </c>
      <c r="P12">
        <f t="shared" si="2"/>
        <v>1134</v>
      </c>
      <c r="Q12" s="33">
        <f t="shared" si="3"/>
        <v>1</v>
      </c>
      <c r="R12">
        <f t="shared" si="4"/>
        <v>0</v>
      </c>
      <c r="S12" s="33">
        <f t="shared" si="5"/>
        <v>0</v>
      </c>
      <c r="T12">
        <f t="shared" si="6"/>
        <v>66</v>
      </c>
      <c r="U12" s="33">
        <f t="shared" si="7"/>
        <v>0.15029999999999999</v>
      </c>
      <c r="AK12" t="s">
        <v>899</v>
      </c>
    </row>
    <row r="13" spans="1:37" x14ac:dyDescent="0.25">
      <c r="A13" t="s">
        <v>350</v>
      </c>
      <c r="B13" t="s">
        <v>378</v>
      </c>
      <c r="C13" t="s">
        <v>7</v>
      </c>
      <c r="D13" t="s">
        <v>95</v>
      </c>
      <c r="E13">
        <v>2</v>
      </c>
      <c r="F13">
        <v>57</v>
      </c>
      <c r="G13" s="33">
        <v>5.5E-2</v>
      </c>
      <c r="H13">
        <v>0</v>
      </c>
      <c r="I13" s="33">
        <v>0</v>
      </c>
      <c r="J13">
        <v>1</v>
      </c>
      <c r="K13" s="33">
        <v>2.3999999999999998E-3</v>
      </c>
      <c r="M13" t="s">
        <v>350</v>
      </c>
      <c r="N13" t="str">
        <f t="shared" si="0"/>
        <v/>
      </c>
      <c r="O13" t="str">
        <f t="shared" si="1"/>
        <v/>
      </c>
      <c r="P13" t="str">
        <f t="shared" si="2"/>
        <v/>
      </c>
      <c r="Q13" s="33" t="str">
        <f t="shared" si="3"/>
        <v/>
      </c>
      <c r="R13" t="str">
        <f t="shared" si="4"/>
        <v/>
      </c>
      <c r="S13" s="33" t="str">
        <f t="shared" si="5"/>
        <v/>
      </c>
      <c r="T13" t="str">
        <f t="shared" si="6"/>
        <v/>
      </c>
      <c r="U13" s="33" t="str">
        <f t="shared" si="7"/>
        <v/>
      </c>
      <c r="AK13" t="s">
        <v>855</v>
      </c>
    </row>
    <row r="14" spans="1:37" x14ac:dyDescent="0.25">
      <c r="A14" t="s">
        <v>237</v>
      </c>
      <c r="B14" t="s">
        <v>279</v>
      </c>
      <c r="C14" t="s">
        <v>171</v>
      </c>
      <c r="D14" t="s">
        <v>808</v>
      </c>
      <c r="E14">
        <v>16</v>
      </c>
      <c r="F14">
        <v>297</v>
      </c>
      <c r="G14" s="33">
        <v>0.29580000000000001</v>
      </c>
      <c r="H14">
        <v>0</v>
      </c>
      <c r="I14" s="33">
        <v>0</v>
      </c>
      <c r="J14">
        <v>48</v>
      </c>
      <c r="K14" s="33">
        <v>0.1067</v>
      </c>
      <c r="M14" t="s">
        <v>237</v>
      </c>
      <c r="N14" t="str">
        <f t="shared" si="0"/>
        <v>WR</v>
      </c>
      <c r="O14">
        <f t="shared" si="1"/>
        <v>16</v>
      </c>
      <c r="P14">
        <f t="shared" si="2"/>
        <v>997</v>
      </c>
      <c r="Q14" s="33">
        <f t="shared" si="3"/>
        <v>0.89100000000000001</v>
      </c>
      <c r="R14">
        <f t="shared" si="4"/>
        <v>0</v>
      </c>
      <c r="S14" s="33">
        <f t="shared" si="5"/>
        <v>0</v>
      </c>
      <c r="T14">
        <f t="shared" si="6"/>
        <v>4</v>
      </c>
      <c r="U14" s="33">
        <f t="shared" si="7"/>
        <v>8.5000000000000006E-3</v>
      </c>
      <c r="AK14" t="s">
        <v>855</v>
      </c>
    </row>
    <row r="15" spans="1:37" x14ac:dyDescent="0.25">
      <c r="A15" t="s">
        <v>357</v>
      </c>
      <c r="B15" t="s">
        <v>378</v>
      </c>
      <c r="C15" t="s">
        <v>210</v>
      </c>
      <c r="D15" t="s">
        <v>808</v>
      </c>
      <c r="E15">
        <v>15</v>
      </c>
      <c r="F15">
        <v>1042</v>
      </c>
      <c r="G15" s="33">
        <v>0.90290000000000004</v>
      </c>
      <c r="H15">
        <v>0</v>
      </c>
      <c r="I15" s="33">
        <v>0</v>
      </c>
      <c r="J15">
        <v>78</v>
      </c>
      <c r="K15" s="33">
        <v>0.16350000000000001</v>
      </c>
      <c r="M15" t="s">
        <v>357</v>
      </c>
      <c r="N15" t="str">
        <f t="shared" si="0"/>
        <v/>
      </c>
      <c r="O15" t="str">
        <f t="shared" si="1"/>
        <v/>
      </c>
      <c r="P15" t="str">
        <f t="shared" si="2"/>
        <v/>
      </c>
      <c r="Q15" s="33" t="str">
        <f t="shared" si="3"/>
        <v/>
      </c>
      <c r="R15" t="str">
        <f t="shared" si="4"/>
        <v/>
      </c>
      <c r="S15" s="33" t="str">
        <f t="shared" si="5"/>
        <v/>
      </c>
      <c r="T15" t="str">
        <f t="shared" si="6"/>
        <v/>
      </c>
      <c r="U15" s="33" t="str">
        <f t="shared" si="7"/>
        <v/>
      </c>
      <c r="AK15" t="s">
        <v>856</v>
      </c>
    </row>
    <row r="16" spans="1:37" x14ac:dyDescent="0.25">
      <c r="A16" t="s">
        <v>7</v>
      </c>
      <c r="B16" t="s">
        <v>95</v>
      </c>
      <c r="C16" t="s">
        <v>285</v>
      </c>
      <c r="D16" t="s">
        <v>508</v>
      </c>
      <c r="E16">
        <v>13</v>
      </c>
      <c r="F16">
        <v>0</v>
      </c>
      <c r="G16" s="33">
        <v>0</v>
      </c>
      <c r="H16">
        <v>251</v>
      </c>
      <c r="I16" s="33">
        <v>0.2301</v>
      </c>
      <c r="J16">
        <v>103</v>
      </c>
      <c r="K16" s="33">
        <v>0.22389999999999999</v>
      </c>
      <c r="M16" t="s">
        <v>7</v>
      </c>
      <c r="N16" t="str">
        <f t="shared" si="0"/>
        <v>RB</v>
      </c>
      <c r="O16">
        <f t="shared" si="1"/>
        <v>2</v>
      </c>
      <c r="P16">
        <f t="shared" si="2"/>
        <v>57</v>
      </c>
      <c r="Q16" s="33">
        <f t="shared" si="3"/>
        <v>5.5E-2</v>
      </c>
      <c r="R16">
        <f t="shared" si="4"/>
        <v>0</v>
      </c>
      <c r="S16" s="33">
        <f t="shared" si="5"/>
        <v>0</v>
      </c>
      <c r="T16">
        <f t="shared" si="6"/>
        <v>1</v>
      </c>
      <c r="U16" s="33">
        <f t="shared" si="7"/>
        <v>2.3999999999999998E-3</v>
      </c>
      <c r="AK16" t="s">
        <v>856</v>
      </c>
    </row>
    <row r="17" spans="1:37" x14ac:dyDescent="0.25">
      <c r="A17" t="s">
        <v>171</v>
      </c>
      <c r="B17" t="s">
        <v>224</v>
      </c>
      <c r="C17" t="s">
        <v>288</v>
      </c>
      <c r="D17" t="s">
        <v>378</v>
      </c>
      <c r="E17">
        <v>15</v>
      </c>
      <c r="F17">
        <v>0</v>
      </c>
      <c r="G17" s="33">
        <v>0</v>
      </c>
      <c r="H17">
        <v>316</v>
      </c>
      <c r="I17" s="33">
        <v>0.30209999999999998</v>
      </c>
      <c r="J17">
        <v>278</v>
      </c>
      <c r="K17" s="33">
        <v>0.62470000000000003</v>
      </c>
      <c r="M17" t="s">
        <v>171</v>
      </c>
      <c r="N17" t="str">
        <f t="shared" si="0"/>
        <v>T</v>
      </c>
      <c r="O17">
        <f t="shared" si="1"/>
        <v>16</v>
      </c>
      <c r="P17">
        <f t="shared" si="2"/>
        <v>297</v>
      </c>
      <c r="Q17" s="33">
        <f t="shared" si="3"/>
        <v>0.29580000000000001</v>
      </c>
      <c r="R17">
        <f t="shared" si="4"/>
        <v>0</v>
      </c>
      <c r="S17" s="33">
        <f t="shared" si="5"/>
        <v>0</v>
      </c>
      <c r="T17">
        <f t="shared" si="6"/>
        <v>48</v>
      </c>
      <c r="U17" s="33">
        <f t="shared" si="7"/>
        <v>0.1067</v>
      </c>
      <c r="AK17" t="s">
        <v>504</v>
      </c>
    </row>
    <row r="18" spans="1:37" x14ac:dyDescent="0.25">
      <c r="A18" t="s">
        <v>210</v>
      </c>
      <c r="B18" t="s">
        <v>224</v>
      </c>
      <c r="C18" t="s">
        <v>402</v>
      </c>
      <c r="D18" t="s">
        <v>578</v>
      </c>
      <c r="E18">
        <v>16</v>
      </c>
      <c r="F18">
        <v>0</v>
      </c>
      <c r="G18" s="33">
        <v>0</v>
      </c>
      <c r="H18">
        <v>234</v>
      </c>
      <c r="I18" s="33">
        <v>0.2261</v>
      </c>
      <c r="J18">
        <v>278</v>
      </c>
      <c r="K18" s="33">
        <v>0.64800000000000002</v>
      </c>
      <c r="M18" t="s">
        <v>210</v>
      </c>
      <c r="N18" t="str">
        <f t="shared" si="0"/>
        <v>T</v>
      </c>
      <c r="O18">
        <f t="shared" si="1"/>
        <v>15</v>
      </c>
      <c r="P18">
        <f t="shared" si="2"/>
        <v>1042</v>
      </c>
      <c r="Q18" s="33">
        <f t="shared" si="3"/>
        <v>0.90290000000000004</v>
      </c>
      <c r="R18">
        <f t="shared" si="4"/>
        <v>0</v>
      </c>
      <c r="S18" s="33">
        <f t="shared" si="5"/>
        <v>0</v>
      </c>
      <c r="T18">
        <f t="shared" si="6"/>
        <v>78</v>
      </c>
      <c r="U18" s="33">
        <f t="shared" si="7"/>
        <v>0.16350000000000001</v>
      </c>
      <c r="AK18" t="s">
        <v>504</v>
      </c>
    </row>
    <row r="19" spans="1:37" x14ac:dyDescent="0.25">
      <c r="A19" t="s">
        <v>181</v>
      </c>
      <c r="B19" t="s">
        <v>224</v>
      </c>
      <c r="C19" t="s">
        <v>893</v>
      </c>
      <c r="D19" t="s">
        <v>541</v>
      </c>
      <c r="E19">
        <v>4</v>
      </c>
      <c r="F19">
        <v>0</v>
      </c>
      <c r="G19" s="33">
        <v>0</v>
      </c>
      <c r="H19">
        <v>74</v>
      </c>
      <c r="I19" s="33">
        <v>7.0900000000000005E-2</v>
      </c>
      <c r="J19">
        <v>10</v>
      </c>
      <c r="K19" s="33">
        <v>2.23E-2</v>
      </c>
      <c r="M19" t="s">
        <v>181</v>
      </c>
      <c r="N19" t="str">
        <f t="shared" si="0"/>
        <v/>
      </c>
      <c r="O19" t="str">
        <f t="shared" si="1"/>
        <v/>
      </c>
      <c r="P19" t="str">
        <f t="shared" si="2"/>
        <v/>
      </c>
      <c r="Q19" s="33" t="str">
        <f t="shared" si="3"/>
        <v/>
      </c>
      <c r="R19" t="str">
        <f t="shared" si="4"/>
        <v/>
      </c>
      <c r="S19" s="33" t="str">
        <f t="shared" si="5"/>
        <v/>
      </c>
      <c r="T19" t="str">
        <f t="shared" si="6"/>
        <v/>
      </c>
      <c r="U19" s="33" t="str">
        <f t="shared" si="7"/>
        <v/>
      </c>
      <c r="AK19" t="s">
        <v>504</v>
      </c>
    </row>
    <row r="20" spans="1:37" x14ac:dyDescent="0.25">
      <c r="A20" t="s">
        <v>285</v>
      </c>
      <c r="B20" t="s">
        <v>340</v>
      </c>
      <c r="C20" t="s">
        <v>893</v>
      </c>
      <c r="D20" t="s">
        <v>541</v>
      </c>
      <c r="E20">
        <v>7</v>
      </c>
      <c r="F20">
        <v>0</v>
      </c>
      <c r="G20" s="33">
        <v>0</v>
      </c>
      <c r="H20">
        <v>53</v>
      </c>
      <c r="I20" s="33">
        <v>5.1200000000000002E-2</v>
      </c>
      <c r="J20">
        <v>54</v>
      </c>
      <c r="K20" s="33">
        <v>0.12130000000000001</v>
      </c>
      <c r="M20" t="s">
        <v>285</v>
      </c>
      <c r="N20" t="str">
        <f t="shared" si="0"/>
        <v>DE</v>
      </c>
      <c r="O20">
        <f t="shared" si="1"/>
        <v>13</v>
      </c>
      <c r="P20">
        <f t="shared" si="2"/>
        <v>0</v>
      </c>
      <c r="Q20" s="33">
        <f t="shared" si="3"/>
        <v>0</v>
      </c>
      <c r="R20">
        <f t="shared" si="4"/>
        <v>251</v>
      </c>
      <c r="S20" s="33">
        <f t="shared" si="5"/>
        <v>0.2301</v>
      </c>
      <c r="T20">
        <f t="shared" si="6"/>
        <v>103</v>
      </c>
      <c r="U20" s="33">
        <f t="shared" si="7"/>
        <v>0.22389999999999999</v>
      </c>
      <c r="AK20" t="s">
        <v>900</v>
      </c>
    </row>
    <row r="21" spans="1:37" x14ac:dyDescent="0.25">
      <c r="A21" t="s">
        <v>97</v>
      </c>
      <c r="B21" t="s">
        <v>125</v>
      </c>
      <c r="C21" t="s">
        <v>281</v>
      </c>
      <c r="D21" t="s">
        <v>541</v>
      </c>
      <c r="E21">
        <v>8</v>
      </c>
      <c r="F21">
        <v>0</v>
      </c>
      <c r="G21" s="33">
        <v>0</v>
      </c>
      <c r="H21">
        <v>334</v>
      </c>
      <c r="I21" s="33">
        <v>0.28989999999999999</v>
      </c>
      <c r="J21">
        <v>8</v>
      </c>
      <c r="K21" s="33">
        <v>1.6199999999999999E-2</v>
      </c>
      <c r="M21" t="s">
        <v>97</v>
      </c>
      <c r="N21" t="str">
        <f t="shared" si="0"/>
        <v/>
      </c>
      <c r="O21" t="str">
        <f t="shared" si="1"/>
        <v/>
      </c>
      <c r="P21" t="str">
        <f t="shared" si="2"/>
        <v/>
      </c>
      <c r="Q21" s="33" t="str">
        <f t="shared" si="3"/>
        <v/>
      </c>
      <c r="R21" t="str">
        <f t="shared" si="4"/>
        <v/>
      </c>
      <c r="S21" s="33" t="str">
        <f t="shared" si="5"/>
        <v/>
      </c>
      <c r="T21" t="str">
        <f t="shared" si="6"/>
        <v/>
      </c>
      <c r="U21" s="33" t="str">
        <f t="shared" si="7"/>
        <v/>
      </c>
      <c r="AK21" t="s">
        <v>900</v>
      </c>
    </row>
    <row r="22" spans="1:37" x14ac:dyDescent="0.25">
      <c r="A22" t="s">
        <v>288</v>
      </c>
      <c r="B22" t="s">
        <v>340</v>
      </c>
      <c r="C22" t="s">
        <v>873</v>
      </c>
      <c r="D22" t="s">
        <v>378</v>
      </c>
      <c r="E22">
        <v>12</v>
      </c>
      <c r="F22">
        <v>0</v>
      </c>
      <c r="G22" s="33">
        <v>0</v>
      </c>
      <c r="H22">
        <v>6</v>
      </c>
      <c r="I22" s="33">
        <v>5.5999999999999999E-3</v>
      </c>
      <c r="J22">
        <v>302</v>
      </c>
      <c r="K22" s="33">
        <v>0.62009999999999998</v>
      </c>
      <c r="M22" t="s">
        <v>288</v>
      </c>
      <c r="N22" t="str">
        <f t="shared" si="0"/>
        <v>LB</v>
      </c>
      <c r="O22">
        <f t="shared" si="1"/>
        <v>15</v>
      </c>
      <c r="P22">
        <f t="shared" si="2"/>
        <v>0</v>
      </c>
      <c r="Q22" s="33">
        <f t="shared" si="3"/>
        <v>0</v>
      </c>
      <c r="R22">
        <f t="shared" si="4"/>
        <v>316</v>
      </c>
      <c r="S22" s="33">
        <f t="shared" si="5"/>
        <v>0.30209999999999998</v>
      </c>
      <c r="T22">
        <f t="shared" si="6"/>
        <v>278</v>
      </c>
      <c r="U22" s="33">
        <f t="shared" si="7"/>
        <v>0.62470000000000003</v>
      </c>
      <c r="AK22" t="s">
        <v>862</v>
      </c>
    </row>
    <row r="23" spans="1:37" x14ac:dyDescent="0.25">
      <c r="A23" t="s">
        <v>402</v>
      </c>
      <c r="B23" t="s">
        <v>436</v>
      </c>
      <c r="C23" t="s">
        <v>873</v>
      </c>
      <c r="D23" t="s">
        <v>378</v>
      </c>
      <c r="E23">
        <v>2</v>
      </c>
      <c r="F23">
        <v>0</v>
      </c>
      <c r="G23" s="33">
        <v>0</v>
      </c>
      <c r="H23">
        <v>0</v>
      </c>
      <c r="I23" s="33">
        <v>0</v>
      </c>
      <c r="J23">
        <v>33</v>
      </c>
      <c r="K23" s="33">
        <v>7.4200000000000002E-2</v>
      </c>
      <c r="M23" t="s">
        <v>402</v>
      </c>
      <c r="N23" t="str">
        <f t="shared" si="0"/>
        <v>FS</v>
      </c>
      <c r="O23">
        <f t="shared" si="1"/>
        <v>16</v>
      </c>
      <c r="P23">
        <f t="shared" si="2"/>
        <v>0</v>
      </c>
      <c r="Q23" s="33">
        <f t="shared" si="3"/>
        <v>0</v>
      </c>
      <c r="R23">
        <f t="shared" si="4"/>
        <v>234</v>
      </c>
      <c r="S23" s="33">
        <f t="shared" si="5"/>
        <v>0.2261</v>
      </c>
      <c r="T23">
        <f t="shared" si="6"/>
        <v>278</v>
      </c>
      <c r="U23" s="33">
        <f t="shared" si="7"/>
        <v>0.64800000000000002</v>
      </c>
      <c r="AK23" t="s">
        <v>862</v>
      </c>
    </row>
    <row r="24" spans="1:37" x14ac:dyDescent="0.25">
      <c r="A24" t="s">
        <v>247</v>
      </c>
      <c r="B24" t="s">
        <v>279</v>
      </c>
      <c r="C24" t="s">
        <v>553</v>
      </c>
      <c r="D24" t="s">
        <v>572</v>
      </c>
      <c r="E24">
        <v>1</v>
      </c>
      <c r="F24">
        <v>0</v>
      </c>
      <c r="G24" s="33">
        <v>0</v>
      </c>
      <c r="H24">
        <v>0</v>
      </c>
      <c r="I24" s="33">
        <v>0</v>
      </c>
      <c r="J24">
        <v>8</v>
      </c>
      <c r="K24" s="33">
        <v>1.8200000000000001E-2</v>
      </c>
      <c r="M24" t="s">
        <v>247</v>
      </c>
      <c r="N24" t="str">
        <f t="shared" si="0"/>
        <v/>
      </c>
      <c r="O24" t="str">
        <f t="shared" si="1"/>
        <v/>
      </c>
      <c r="P24" t="str">
        <f t="shared" si="2"/>
        <v/>
      </c>
      <c r="Q24" s="33" t="str">
        <f t="shared" si="3"/>
        <v/>
      </c>
      <c r="R24" t="str">
        <f t="shared" si="4"/>
        <v/>
      </c>
      <c r="S24" s="33" t="str">
        <f t="shared" si="5"/>
        <v/>
      </c>
      <c r="T24" t="str">
        <f t="shared" si="6"/>
        <v/>
      </c>
      <c r="U24" s="33" t="str">
        <f t="shared" si="7"/>
        <v/>
      </c>
      <c r="AK24" t="s">
        <v>869</v>
      </c>
    </row>
    <row r="25" spans="1:37" x14ac:dyDescent="0.25">
      <c r="A25" t="s">
        <v>197</v>
      </c>
      <c r="B25" t="s">
        <v>224</v>
      </c>
      <c r="C25" t="s">
        <v>553</v>
      </c>
      <c r="D25" t="s">
        <v>807</v>
      </c>
      <c r="E25">
        <v>10</v>
      </c>
      <c r="F25">
        <v>0</v>
      </c>
      <c r="G25" s="33">
        <v>0</v>
      </c>
      <c r="H25">
        <v>190</v>
      </c>
      <c r="I25" s="33">
        <v>0.17419999999999999</v>
      </c>
      <c r="J25">
        <v>35</v>
      </c>
      <c r="K25" s="33">
        <v>7.6100000000000001E-2</v>
      </c>
      <c r="M25" t="s">
        <v>197</v>
      </c>
      <c r="N25" t="str">
        <f t="shared" si="0"/>
        <v/>
      </c>
      <c r="O25" t="str">
        <f t="shared" si="1"/>
        <v/>
      </c>
      <c r="P25" t="str">
        <f t="shared" si="2"/>
        <v/>
      </c>
      <c r="Q25" s="33" t="str">
        <f t="shared" si="3"/>
        <v/>
      </c>
      <c r="R25" t="str">
        <f t="shared" si="4"/>
        <v/>
      </c>
      <c r="S25" s="33" t="str">
        <f t="shared" si="5"/>
        <v/>
      </c>
      <c r="T25" t="str">
        <f t="shared" si="6"/>
        <v/>
      </c>
      <c r="U25" s="33" t="str">
        <f t="shared" si="7"/>
        <v/>
      </c>
      <c r="AK25" t="s">
        <v>869</v>
      </c>
    </row>
    <row r="26" spans="1:37" x14ac:dyDescent="0.25">
      <c r="A26" t="s">
        <v>281</v>
      </c>
      <c r="B26" t="s">
        <v>340</v>
      </c>
      <c r="C26" t="s">
        <v>899</v>
      </c>
      <c r="D26" t="s">
        <v>150</v>
      </c>
      <c r="E26">
        <v>7</v>
      </c>
      <c r="F26">
        <v>138</v>
      </c>
      <c r="G26" s="33">
        <v>0.1326</v>
      </c>
      <c r="H26">
        <v>0</v>
      </c>
      <c r="I26" s="33">
        <v>0</v>
      </c>
      <c r="J26">
        <v>6</v>
      </c>
      <c r="K26" s="33">
        <v>1.35E-2</v>
      </c>
      <c r="M26" t="s">
        <v>281</v>
      </c>
      <c r="N26" t="str">
        <f t="shared" si="0"/>
        <v>DT</v>
      </c>
      <c r="O26">
        <f t="shared" si="1"/>
        <v>8</v>
      </c>
      <c r="P26">
        <f t="shared" si="2"/>
        <v>0</v>
      </c>
      <c r="Q26" s="33">
        <f t="shared" si="3"/>
        <v>0</v>
      </c>
      <c r="R26">
        <f t="shared" si="4"/>
        <v>334</v>
      </c>
      <c r="S26" s="33">
        <f t="shared" si="5"/>
        <v>0.28989999999999999</v>
      </c>
      <c r="T26">
        <f t="shared" si="6"/>
        <v>8</v>
      </c>
      <c r="U26" s="33">
        <f t="shared" si="7"/>
        <v>1.6199999999999999E-2</v>
      </c>
      <c r="AK26" t="s">
        <v>830</v>
      </c>
    </row>
    <row r="27" spans="1:37" x14ac:dyDescent="0.25">
      <c r="A27" t="s">
        <v>218</v>
      </c>
      <c r="B27" t="s">
        <v>224</v>
      </c>
      <c r="C27" t="s">
        <v>899</v>
      </c>
      <c r="D27" t="s">
        <v>150</v>
      </c>
      <c r="E27">
        <v>2</v>
      </c>
      <c r="F27">
        <v>52</v>
      </c>
      <c r="G27" s="33">
        <v>4.5900000000000003E-2</v>
      </c>
      <c r="H27">
        <v>0</v>
      </c>
      <c r="I27" s="33">
        <v>0</v>
      </c>
      <c r="J27">
        <v>0</v>
      </c>
      <c r="K27" s="33">
        <v>0</v>
      </c>
      <c r="M27" t="s">
        <v>218</v>
      </c>
      <c r="N27" t="str">
        <f t="shared" si="0"/>
        <v/>
      </c>
      <c r="O27" t="str">
        <f t="shared" si="1"/>
        <v/>
      </c>
      <c r="P27" t="str">
        <f t="shared" si="2"/>
        <v/>
      </c>
      <c r="Q27" s="33" t="str">
        <f t="shared" si="3"/>
        <v/>
      </c>
      <c r="R27" t="str">
        <f t="shared" si="4"/>
        <v/>
      </c>
      <c r="S27" s="33" t="str">
        <f t="shared" si="5"/>
        <v/>
      </c>
      <c r="T27" t="str">
        <f t="shared" si="6"/>
        <v/>
      </c>
      <c r="U27" s="33" t="str">
        <f t="shared" si="7"/>
        <v/>
      </c>
      <c r="AK27" t="s">
        <v>830</v>
      </c>
    </row>
    <row r="28" spans="1:37" x14ac:dyDescent="0.25">
      <c r="A28" t="s">
        <v>35</v>
      </c>
      <c r="B28" t="s">
        <v>95</v>
      </c>
      <c r="C28" t="s">
        <v>177</v>
      </c>
      <c r="D28" t="s">
        <v>802</v>
      </c>
      <c r="E28">
        <v>13</v>
      </c>
      <c r="F28">
        <v>299</v>
      </c>
      <c r="G28" s="33">
        <v>0.27610000000000001</v>
      </c>
      <c r="H28">
        <v>0</v>
      </c>
      <c r="I28" s="33">
        <v>0</v>
      </c>
      <c r="J28">
        <v>35</v>
      </c>
      <c r="K28" s="33">
        <v>7.8700000000000006E-2</v>
      </c>
      <c r="M28" t="s">
        <v>35</v>
      </c>
      <c r="N28" t="str">
        <f t="shared" si="0"/>
        <v/>
      </c>
      <c r="O28" t="str">
        <f t="shared" si="1"/>
        <v/>
      </c>
      <c r="P28" t="str">
        <f t="shared" si="2"/>
        <v/>
      </c>
      <c r="Q28" s="33" t="str">
        <f t="shared" si="3"/>
        <v/>
      </c>
      <c r="R28" t="str">
        <f t="shared" si="4"/>
        <v/>
      </c>
      <c r="S28" s="33" t="str">
        <f t="shared" si="5"/>
        <v/>
      </c>
      <c r="T28" t="str">
        <f t="shared" si="6"/>
        <v/>
      </c>
      <c r="U28" s="33" t="str">
        <f t="shared" si="7"/>
        <v/>
      </c>
      <c r="AK28" t="s">
        <v>863</v>
      </c>
    </row>
    <row r="29" spans="1:37" x14ac:dyDescent="0.25">
      <c r="A29" t="s">
        <v>296</v>
      </c>
      <c r="B29" t="s">
        <v>340</v>
      </c>
      <c r="C29" t="s">
        <v>356</v>
      </c>
      <c r="D29" t="s">
        <v>378</v>
      </c>
      <c r="E29">
        <v>4</v>
      </c>
      <c r="F29">
        <v>0</v>
      </c>
      <c r="G29" s="33">
        <v>0</v>
      </c>
      <c r="H29">
        <v>133</v>
      </c>
      <c r="I29" s="33">
        <v>0.12690000000000001</v>
      </c>
      <c r="J29">
        <v>33</v>
      </c>
      <c r="K29" s="33">
        <v>6.9800000000000001E-2</v>
      </c>
      <c r="M29" t="s">
        <v>296</v>
      </c>
      <c r="N29" t="str">
        <f t="shared" si="0"/>
        <v/>
      </c>
      <c r="O29" t="str">
        <f t="shared" si="1"/>
        <v/>
      </c>
      <c r="P29" t="str">
        <f t="shared" si="2"/>
        <v/>
      </c>
      <c r="Q29" s="33" t="str">
        <f t="shared" si="3"/>
        <v/>
      </c>
      <c r="R29" t="str">
        <f t="shared" si="4"/>
        <v/>
      </c>
      <c r="S29" s="33" t="str">
        <f t="shared" si="5"/>
        <v/>
      </c>
      <c r="T29" t="str">
        <f t="shared" si="6"/>
        <v/>
      </c>
      <c r="U29" s="33" t="str">
        <f t="shared" si="7"/>
        <v/>
      </c>
      <c r="AK29" t="s">
        <v>863</v>
      </c>
    </row>
    <row r="30" spans="1:37" x14ac:dyDescent="0.25">
      <c r="A30" t="s">
        <v>177</v>
      </c>
      <c r="B30" t="s">
        <v>224</v>
      </c>
      <c r="C30" t="s">
        <v>139</v>
      </c>
      <c r="D30" t="s">
        <v>150</v>
      </c>
      <c r="E30">
        <v>14</v>
      </c>
      <c r="F30">
        <v>362</v>
      </c>
      <c r="G30" s="33">
        <v>0.32519999999999999</v>
      </c>
      <c r="H30">
        <v>0</v>
      </c>
      <c r="I30" s="33">
        <v>0</v>
      </c>
      <c r="J30">
        <v>171</v>
      </c>
      <c r="K30" s="33">
        <v>0.35110000000000002</v>
      </c>
      <c r="M30" t="s">
        <v>177</v>
      </c>
      <c r="N30" t="str">
        <f t="shared" si="0"/>
        <v>C</v>
      </c>
      <c r="O30">
        <f t="shared" si="1"/>
        <v>13</v>
      </c>
      <c r="P30">
        <f t="shared" si="2"/>
        <v>299</v>
      </c>
      <c r="Q30" s="33">
        <f t="shared" si="3"/>
        <v>0.27610000000000001</v>
      </c>
      <c r="R30">
        <f t="shared" si="4"/>
        <v>0</v>
      </c>
      <c r="S30" s="33">
        <f t="shared" si="5"/>
        <v>0</v>
      </c>
      <c r="T30">
        <f t="shared" si="6"/>
        <v>35</v>
      </c>
      <c r="U30" s="33">
        <f t="shared" si="7"/>
        <v>7.8700000000000006E-2</v>
      </c>
      <c r="AK30" t="s">
        <v>822</v>
      </c>
    </row>
    <row r="31" spans="1:37" x14ac:dyDescent="0.25">
      <c r="A31" t="s">
        <v>356</v>
      </c>
      <c r="B31" t="s">
        <v>378</v>
      </c>
      <c r="C31" t="s">
        <v>855</v>
      </c>
      <c r="D31" t="s">
        <v>806</v>
      </c>
      <c r="E31">
        <v>3</v>
      </c>
      <c r="F31">
        <v>40</v>
      </c>
      <c r="G31" s="33">
        <v>3.7199999999999997E-2</v>
      </c>
      <c r="H31">
        <v>0</v>
      </c>
      <c r="I31" s="33">
        <v>0</v>
      </c>
      <c r="J31">
        <v>1</v>
      </c>
      <c r="K31" s="33">
        <v>2.0999999999999999E-3</v>
      </c>
      <c r="M31" t="s">
        <v>356</v>
      </c>
      <c r="N31" t="str">
        <f t="shared" si="0"/>
        <v>LB</v>
      </c>
      <c r="O31">
        <f t="shared" si="1"/>
        <v>4</v>
      </c>
      <c r="P31">
        <f t="shared" si="2"/>
        <v>0</v>
      </c>
      <c r="Q31" s="33">
        <f t="shared" si="3"/>
        <v>0</v>
      </c>
      <c r="R31">
        <f t="shared" si="4"/>
        <v>133</v>
      </c>
      <c r="S31" s="33">
        <f t="shared" si="5"/>
        <v>0.12690000000000001</v>
      </c>
      <c r="T31">
        <f t="shared" si="6"/>
        <v>33</v>
      </c>
      <c r="U31" s="33">
        <f t="shared" si="7"/>
        <v>6.9800000000000001E-2</v>
      </c>
      <c r="AK31" t="s">
        <v>822</v>
      </c>
    </row>
    <row r="32" spans="1:37" x14ac:dyDescent="0.25">
      <c r="A32" t="s">
        <v>139</v>
      </c>
      <c r="B32" t="s">
        <v>150</v>
      </c>
      <c r="C32" t="s">
        <v>855</v>
      </c>
      <c r="D32" t="s">
        <v>806</v>
      </c>
      <c r="E32">
        <v>5</v>
      </c>
      <c r="F32">
        <v>97</v>
      </c>
      <c r="G32" s="33">
        <v>0.1023</v>
      </c>
      <c r="H32">
        <v>0</v>
      </c>
      <c r="I32" s="33">
        <v>0</v>
      </c>
      <c r="J32">
        <v>15</v>
      </c>
      <c r="K32" s="33">
        <v>3.2300000000000002E-2</v>
      </c>
      <c r="M32" t="s">
        <v>139</v>
      </c>
      <c r="N32" t="str">
        <f t="shared" si="0"/>
        <v>TE</v>
      </c>
      <c r="O32">
        <f t="shared" si="1"/>
        <v>14</v>
      </c>
      <c r="P32">
        <f t="shared" si="2"/>
        <v>362</v>
      </c>
      <c r="Q32" s="33">
        <f t="shared" si="3"/>
        <v>0.32519999999999999</v>
      </c>
      <c r="R32">
        <f t="shared" si="4"/>
        <v>0</v>
      </c>
      <c r="S32" s="33">
        <f t="shared" si="5"/>
        <v>0</v>
      </c>
      <c r="T32">
        <f t="shared" si="6"/>
        <v>171</v>
      </c>
      <c r="U32" s="33">
        <f t="shared" si="7"/>
        <v>0.35110000000000002</v>
      </c>
      <c r="AK32" t="s">
        <v>254</v>
      </c>
    </row>
    <row r="33" spans="1:37" x14ac:dyDescent="0.25">
      <c r="A33" t="s">
        <v>364</v>
      </c>
      <c r="B33" t="s">
        <v>378</v>
      </c>
      <c r="C33" t="s">
        <v>127</v>
      </c>
      <c r="D33" t="s">
        <v>150</v>
      </c>
      <c r="E33">
        <v>13</v>
      </c>
      <c r="F33">
        <v>106</v>
      </c>
      <c r="G33" s="33">
        <v>0.1023</v>
      </c>
      <c r="H33">
        <v>0</v>
      </c>
      <c r="I33" s="33">
        <v>0</v>
      </c>
      <c r="J33">
        <v>188</v>
      </c>
      <c r="K33" s="33">
        <v>0.38059999999999999</v>
      </c>
      <c r="M33" t="s">
        <v>364</v>
      </c>
      <c r="N33" t="str">
        <f t="shared" si="0"/>
        <v/>
      </c>
      <c r="O33" t="str">
        <f t="shared" si="1"/>
        <v/>
      </c>
      <c r="P33" t="str">
        <f t="shared" si="2"/>
        <v/>
      </c>
      <c r="Q33" s="33" t="str">
        <f t="shared" si="3"/>
        <v/>
      </c>
      <c r="R33" t="str">
        <f t="shared" si="4"/>
        <v/>
      </c>
      <c r="S33" s="33" t="str">
        <f t="shared" si="5"/>
        <v/>
      </c>
      <c r="T33" t="str">
        <f t="shared" si="6"/>
        <v/>
      </c>
      <c r="U33" s="33" t="str">
        <f t="shared" si="7"/>
        <v/>
      </c>
      <c r="AK33" t="s">
        <v>254</v>
      </c>
    </row>
    <row r="34" spans="1:37" x14ac:dyDescent="0.25">
      <c r="A34" t="s">
        <v>127</v>
      </c>
      <c r="B34" t="s">
        <v>150</v>
      </c>
      <c r="C34" t="s">
        <v>192</v>
      </c>
      <c r="D34" t="s">
        <v>806</v>
      </c>
      <c r="E34">
        <v>14</v>
      </c>
      <c r="F34">
        <v>866</v>
      </c>
      <c r="G34" s="33">
        <v>0.81540000000000001</v>
      </c>
      <c r="H34">
        <v>0</v>
      </c>
      <c r="I34" s="33">
        <v>0</v>
      </c>
      <c r="J34">
        <v>48</v>
      </c>
      <c r="K34" s="33">
        <v>0.1053</v>
      </c>
      <c r="M34" t="s">
        <v>127</v>
      </c>
      <c r="N34" t="str">
        <f t="shared" si="0"/>
        <v>TE</v>
      </c>
      <c r="O34">
        <f t="shared" si="1"/>
        <v>13</v>
      </c>
      <c r="P34">
        <f t="shared" si="2"/>
        <v>106</v>
      </c>
      <c r="Q34" s="33">
        <f t="shared" si="3"/>
        <v>0.1023</v>
      </c>
      <c r="R34">
        <f t="shared" si="4"/>
        <v>0</v>
      </c>
      <c r="S34" s="33">
        <f t="shared" si="5"/>
        <v>0</v>
      </c>
      <c r="T34">
        <f t="shared" si="6"/>
        <v>188</v>
      </c>
      <c r="U34" s="33">
        <f t="shared" si="7"/>
        <v>0.38059999999999999</v>
      </c>
      <c r="AK34" t="s">
        <v>254</v>
      </c>
    </row>
    <row r="35" spans="1:37" x14ac:dyDescent="0.25">
      <c r="A35" t="s">
        <v>121</v>
      </c>
      <c r="B35" t="s">
        <v>125</v>
      </c>
      <c r="C35" t="s">
        <v>413</v>
      </c>
      <c r="D35" t="s">
        <v>470</v>
      </c>
      <c r="E35">
        <v>16</v>
      </c>
      <c r="F35">
        <v>0</v>
      </c>
      <c r="G35" s="33">
        <v>0</v>
      </c>
      <c r="H35">
        <v>620</v>
      </c>
      <c r="I35" s="33">
        <v>0.53820000000000001</v>
      </c>
      <c r="J35">
        <v>215</v>
      </c>
      <c r="K35" s="33">
        <v>0.46239999999999998</v>
      </c>
      <c r="M35" t="s">
        <v>121</v>
      </c>
      <c r="N35" t="str">
        <f t="shared" si="0"/>
        <v/>
      </c>
      <c r="O35" t="str">
        <f t="shared" si="1"/>
        <v/>
      </c>
      <c r="P35" t="str">
        <f t="shared" si="2"/>
        <v/>
      </c>
      <c r="Q35" s="33" t="str">
        <f t="shared" si="3"/>
        <v/>
      </c>
      <c r="R35" t="str">
        <f t="shared" si="4"/>
        <v/>
      </c>
      <c r="S35" s="33" t="str">
        <f t="shared" si="5"/>
        <v/>
      </c>
      <c r="T35" t="str">
        <f t="shared" si="6"/>
        <v/>
      </c>
      <c r="U35" s="33" t="str">
        <f t="shared" si="7"/>
        <v/>
      </c>
      <c r="AK35" t="s">
        <v>254</v>
      </c>
    </row>
    <row r="36" spans="1:37" x14ac:dyDescent="0.25">
      <c r="A36" t="s">
        <v>192</v>
      </c>
      <c r="B36" t="s">
        <v>224</v>
      </c>
      <c r="C36" t="s">
        <v>856</v>
      </c>
      <c r="D36" t="s">
        <v>378</v>
      </c>
      <c r="E36">
        <v>11</v>
      </c>
      <c r="F36">
        <v>0</v>
      </c>
      <c r="G36" s="33">
        <v>0</v>
      </c>
      <c r="H36">
        <v>599</v>
      </c>
      <c r="I36" s="33">
        <v>0.52180000000000004</v>
      </c>
      <c r="J36">
        <v>31</v>
      </c>
      <c r="K36" s="33">
        <v>6.6100000000000006E-2</v>
      </c>
      <c r="M36" t="s">
        <v>192</v>
      </c>
      <c r="N36" t="str">
        <f t="shared" si="0"/>
        <v>G</v>
      </c>
      <c r="O36">
        <f t="shared" si="1"/>
        <v>14</v>
      </c>
      <c r="P36">
        <f t="shared" si="2"/>
        <v>866</v>
      </c>
      <c r="Q36" s="33">
        <f t="shared" si="3"/>
        <v>0.81540000000000001</v>
      </c>
      <c r="R36">
        <f t="shared" si="4"/>
        <v>0</v>
      </c>
      <c r="S36" s="33">
        <f t="shared" si="5"/>
        <v>0</v>
      </c>
      <c r="T36">
        <f t="shared" si="6"/>
        <v>48</v>
      </c>
      <c r="U36" s="33">
        <f t="shared" si="7"/>
        <v>0.1053</v>
      </c>
      <c r="AK36" t="s">
        <v>823</v>
      </c>
    </row>
    <row r="37" spans="1:37" x14ac:dyDescent="0.25">
      <c r="A37" t="s">
        <v>413</v>
      </c>
      <c r="B37" t="s">
        <v>436</v>
      </c>
      <c r="C37" t="s">
        <v>856</v>
      </c>
      <c r="D37" t="s">
        <v>279</v>
      </c>
      <c r="E37">
        <v>15</v>
      </c>
      <c r="F37">
        <v>899</v>
      </c>
      <c r="G37" s="33">
        <v>0.86360000000000003</v>
      </c>
      <c r="H37">
        <v>0</v>
      </c>
      <c r="I37" s="33">
        <v>0</v>
      </c>
      <c r="J37">
        <v>2</v>
      </c>
      <c r="K37" s="33">
        <v>4.4999999999999997E-3</v>
      </c>
      <c r="M37" t="s">
        <v>413</v>
      </c>
      <c r="N37" t="str">
        <f t="shared" si="0"/>
        <v>CB</v>
      </c>
      <c r="O37">
        <f t="shared" si="1"/>
        <v>16</v>
      </c>
      <c r="P37">
        <f t="shared" si="2"/>
        <v>0</v>
      </c>
      <c r="Q37" s="33">
        <f t="shared" si="3"/>
        <v>0</v>
      </c>
      <c r="R37">
        <f t="shared" si="4"/>
        <v>620</v>
      </c>
      <c r="S37" s="33">
        <f t="shared" si="5"/>
        <v>0.53820000000000001</v>
      </c>
      <c r="T37">
        <f t="shared" si="6"/>
        <v>215</v>
      </c>
      <c r="U37" s="33">
        <f t="shared" si="7"/>
        <v>0.46239999999999998</v>
      </c>
      <c r="AK37" t="s">
        <v>823</v>
      </c>
    </row>
    <row r="38" spans="1:37" x14ac:dyDescent="0.25">
      <c r="A38" t="s">
        <v>326</v>
      </c>
      <c r="B38" t="s">
        <v>340</v>
      </c>
      <c r="C38" t="s">
        <v>216</v>
      </c>
      <c r="D38" t="s">
        <v>806</v>
      </c>
      <c r="E38">
        <v>16</v>
      </c>
      <c r="F38">
        <v>1044</v>
      </c>
      <c r="G38" s="33">
        <v>0.9849</v>
      </c>
      <c r="H38">
        <v>0</v>
      </c>
      <c r="I38" s="33">
        <v>0</v>
      </c>
      <c r="J38">
        <v>70</v>
      </c>
      <c r="K38" s="33">
        <v>0.15770000000000001</v>
      </c>
      <c r="M38" t="s">
        <v>326</v>
      </c>
      <c r="N38" t="str">
        <f t="shared" si="0"/>
        <v/>
      </c>
      <c r="O38" t="str">
        <f t="shared" si="1"/>
        <v/>
      </c>
      <c r="P38" t="str">
        <f t="shared" si="2"/>
        <v/>
      </c>
      <c r="Q38" s="33" t="str">
        <f t="shared" si="3"/>
        <v/>
      </c>
      <c r="R38" t="str">
        <f t="shared" si="4"/>
        <v/>
      </c>
      <c r="S38" s="33" t="str">
        <f t="shared" si="5"/>
        <v/>
      </c>
      <c r="T38" t="str">
        <f t="shared" si="6"/>
        <v/>
      </c>
      <c r="U38" s="33" t="str">
        <f t="shared" si="7"/>
        <v/>
      </c>
      <c r="AK38" t="s">
        <v>831</v>
      </c>
    </row>
    <row r="39" spans="1:37" x14ac:dyDescent="0.25">
      <c r="A39" t="s">
        <v>100</v>
      </c>
      <c r="B39" t="s">
        <v>125</v>
      </c>
      <c r="C39" t="s">
        <v>504</v>
      </c>
      <c r="D39" t="s">
        <v>470</v>
      </c>
      <c r="E39">
        <v>13</v>
      </c>
      <c r="F39">
        <v>0</v>
      </c>
      <c r="G39" s="33">
        <v>0</v>
      </c>
      <c r="H39">
        <v>240</v>
      </c>
      <c r="I39" s="33">
        <v>0.2233</v>
      </c>
      <c r="J39">
        <v>149</v>
      </c>
      <c r="K39" s="33">
        <v>0.31169999999999998</v>
      </c>
      <c r="M39" t="s">
        <v>100</v>
      </c>
      <c r="N39" t="str">
        <f t="shared" si="0"/>
        <v/>
      </c>
      <c r="O39" t="str">
        <f t="shared" si="1"/>
        <v/>
      </c>
      <c r="P39" t="str">
        <f t="shared" si="2"/>
        <v/>
      </c>
      <c r="Q39" s="33" t="str">
        <f t="shared" si="3"/>
        <v/>
      </c>
      <c r="R39" t="str">
        <f t="shared" si="4"/>
        <v/>
      </c>
      <c r="S39" s="33" t="str">
        <f t="shared" si="5"/>
        <v/>
      </c>
      <c r="T39" t="str">
        <f t="shared" si="6"/>
        <v/>
      </c>
      <c r="U39" s="33" t="str">
        <f t="shared" si="7"/>
        <v/>
      </c>
      <c r="AK39" t="s">
        <v>831</v>
      </c>
    </row>
    <row r="40" spans="1:37" x14ac:dyDescent="0.25">
      <c r="A40" t="s">
        <v>216</v>
      </c>
      <c r="B40" t="s">
        <v>224</v>
      </c>
      <c r="C40" t="s">
        <v>504</v>
      </c>
      <c r="D40" t="s">
        <v>807</v>
      </c>
      <c r="E40">
        <v>16</v>
      </c>
      <c r="F40">
        <v>0</v>
      </c>
      <c r="G40" s="33">
        <v>0</v>
      </c>
      <c r="H40">
        <v>636</v>
      </c>
      <c r="I40" s="33">
        <v>0.60740000000000005</v>
      </c>
      <c r="J40">
        <v>68</v>
      </c>
      <c r="K40" s="33">
        <v>0.14749999999999999</v>
      </c>
      <c r="M40" t="s">
        <v>216</v>
      </c>
      <c r="N40" t="str">
        <f t="shared" si="0"/>
        <v>G</v>
      </c>
      <c r="O40">
        <f t="shared" si="1"/>
        <v>16</v>
      </c>
      <c r="P40">
        <f t="shared" si="2"/>
        <v>1044</v>
      </c>
      <c r="Q40" s="33">
        <f t="shared" si="3"/>
        <v>0.9849</v>
      </c>
      <c r="R40">
        <f t="shared" si="4"/>
        <v>0</v>
      </c>
      <c r="S40" s="33">
        <f t="shared" si="5"/>
        <v>0</v>
      </c>
      <c r="T40">
        <f t="shared" si="6"/>
        <v>70</v>
      </c>
      <c r="U40" s="33">
        <f t="shared" si="7"/>
        <v>0.15770000000000001</v>
      </c>
      <c r="AK40" t="s">
        <v>864</v>
      </c>
    </row>
    <row r="41" spans="1:37" x14ac:dyDescent="0.25">
      <c r="A41" t="s">
        <v>62</v>
      </c>
      <c r="B41" t="s">
        <v>95</v>
      </c>
      <c r="C41" t="s">
        <v>504</v>
      </c>
      <c r="D41" t="s">
        <v>150</v>
      </c>
      <c r="E41">
        <v>16</v>
      </c>
      <c r="F41">
        <v>146</v>
      </c>
      <c r="G41" s="33">
        <v>0.13789999999999999</v>
      </c>
      <c r="H41">
        <v>0</v>
      </c>
      <c r="I41" s="33">
        <v>0</v>
      </c>
      <c r="J41">
        <v>335</v>
      </c>
      <c r="K41" s="33">
        <v>0.7631</v>
      </c>
      <c r="M41" t="s">
        <v>62</v>
      </c>
      <c r="N41" t="str">
        <f t="shared" si="0"/>
        <v/>
      </c>
      <c r="O41" t="str">
        <f t="shared" si="1"/>
        <v/>
      </c>
      <c r="P41" t="str">
        <f t="shared" si="2"/>
        <v/>
      </c>
      <c r="Q41" s="33" t="str">
        <f t="shared" si="3"/>
        <v/>
      </c>
      <c r="R41" t="str">
        <f t="shared" si="4"/>
        <v/>
      </c>
      <c r="S41" s="33" t="str">
        <f t="shared" si="5"/>
        <v/>
      </c>
      <c r="T41" t="str">
        <f t="shared" si="6"/>
        <v/>
      </c>
      <c r="U41" s="33" t="str">
        <f t="shared" si="7"/>
        <v/>
      </c>
      <c r="AK41" t="s">
        <v>864</v>
      </c>
    </row>
    <row r="42" spans="1:37" x14ac:dyDescent="0.25">
      <c r="A42" t="s">
        <v>267</v>
      </c>
      <c r="B42" t="s">
        <v>279</v>
      </c>
      <c r="C42" t="s">
        <v>267</v>
      </c>
      <c r="D42" t="s">
        <v>279</v>
      </c>
      <c r="E42">
        <v>16</v>
      </c>
      <c r="F42">
        <v>485</v>
      </c>
      <c r="G42" s="33">
        <v>0.42770000000000002</v>
      </c>
      <c r="H42">
        <v>0</v>
      </c>
      <c r="I42" s="33">
        <v>0</v>
      </c>
      <c r="J42">
        <v>0</v>
      </c>
      <c r="K42" s="33">
        <v>0</v>
      </c>
      <c r="M42" t="s">
        <v>267</v>
      </c>
      <c r="N42" t="str">
        <f t="shared" si="0"/>
        <v>WR</v>
      </c>
      <c r="O42">
        <f t="shared" si="1"/>
        <v>16</v>
      </c>
      <c r="P42">
        <f t="shared" si="2"/>
        <v>485</v>
      </c>
      <c r="Q42" s="33">
        <f t="shared" si="3"/>
        <v>0.42770000000000002</v>
      </c>
      <c r="R42">
        <f t="shared" si="4"/>
        <v>0</v>
      </c>
      <c r="S42" s="33">
        <f t="shared" si="5"/>
        <v>0</v>
      </c>
      <c r="T42">
        <f t="shared" si="6"/>
        <v>0</v>
      </c>
      <c r="U42" s="33">
        <f t="shared" si="7"/>
        <v>0</v>
      </c>
      <c r="AK42" t="s">
        <v>860</v>
      </c>
    </row>
    <row r="43" spans="1:37" x14ac:dyDescent="0.25">
      <c r="A43" t="s">
        <v>154</v>
      </c>
      <c r="B43" t="s">
        <v>224</v>
      </c>
      <c r="C43" t="s">
        <v>110</v>
      </c>
      <c r="D43" t="s">
        <v>125</v>
      </c>
      <c r="E43">
        <v>4</v>
      </c>
      <c r="F43">
        <v>22</v>
      </c>
      <c r="G43" s="33">
        <v>2.0299999999999999E-2</v>
      </c>
      <c r="H43">
        <v>0</v>
      </c>
      <c r="I43" s="33">
        <v>0</v>
      </c>
      <c r="J43">
        <v>0</v>
      </c>
      <c r="K43" s="33">
        <v>0</v>
      </c>
      <c r="M43" t="s">
        <v>154</v>
      </c>
      <c r="N43" t="str">
        <f t="shared" si="0"/>
        <v/>
      </c>
      <c r="O43" t="str">
        <f t="shared" si="1"/>
        <v/>
      </c>
      <c r="P43" t="str">
        <f t="shared" si="2"/>
        <v/>
      </c>
      <c r="Q43" s="33" t="str">
        <f t="shared" si="3"/>
        <v/>
      </c>
      <c r="R43" t="str">
        <f t="shared" si="4"/>
        <v/>
      </c>
      <c r="S43" s="33" t="str">
        <f t="shared" si="5"/>
        <v/>
      </c>
      <c r="T43" t="str">
        <f t="shared" si="6"/>
        <v/>
      </c>
      <c r="U43" s="33" t="str">
        <f t="shared" si="7"/>
        <v/>
      </c>
      <c r="AK43" t="s">
        <v>860</v>
      </c>
    </row>
    <row r="44" spans="1:37" x14ac:dyDescent="0.25">
      <c r="A44" t="s">
        <v>110</v>
      </c>
      <c r="B44" t="s">
        <v>125</v>
      </c>
      <c r="C44" t="s">
        <v>355</v>
      </c>
      <c r="D44" t="s">
        <v>378</v>
      </c>
      <c r="E44">
        <v>16</v>
      </c>
      <c r="F44">
        <v>0</v>
      </c>
      <c r="G44" s="33">
        <v>0</v>
      </c>
      <c r="H44">
        <v>11</v>
      </c>
      <c r="I44" s="33">
        <v>1.01E-2</v>
      </c>
      <c r="J44">
        <v>338</v>
      </c>
      <c r="K44" s="33">
        <v>0.75109999999999999</v>
      </c>
      <c r="M44" t="s">
        <v>110</v>
      </c>
      <c r="N44" t="str">
        <f t="shared" si="0"/>
        <v>QB</v>
      </c>
      <c r="O44">
        <f t="shared" si="1"/>
        <v>4</v>
      </c>
      <c r="P44">
        <f t="shared" si="2"/>
        <v>22</v>
      </c>
      <c r="Q44" s="33">
        <f t="shared" si="3"/>
        <v>2.0299999999999999E-2</v>
      </c>
      <c r="R44">
        <f t="shared" si="4"/>
        <v>0</v>
      </c>
      <c r="S44" s="33">
        <f t="shared" si="5"/>
        <v>0</v>
      </c>
      <c r="T44">
        <f t="shared" si="6"/>
        <v>0</v>
      </c>
      <c r="U44" s="33">
        <f t="shared" si="7"/>
        <v>0</v>
      </c>
      <c r="AK44" t="s">
        <v>848</v>
      </c>
    </row>
    <row r="45" spans="1:37" x14ac:dyDescent="0.25">
      <c r="A45" t="s">
        <v>96</v>
      </c>
      <c r="B45" t="s">
        <v>125</v>
      </c>
      <c r="C45" t="s">
        <v>120</v>
      </c>
      <c r="D45" t="s">
        <v>125</v>
      </c>
      <c r="E45">
        <v>6</v>
      </c>
      <c r="F45">
        <v>245</v>
      </c>
      <c r="G45" s="33">
        <v>0.2354</v>
      </c>
      <c r="H45">
        <v>0</v>
      </c>
      <c r="I45" s="33">
        <v>0</v>
      </c>
      <c r="J45">
        <v>0</v>
      </c>
      <c r="K45" s="33">
        <v>0</v>
      </c>
      <c r="M45" t="s">
        <v>96</v>
      </c>
      <c r="N45" t="str">
        <f t="shared" si="0"/>
        <v/>
      </c>
      <c r="O45" t="str">
        <f t="shared" si="1"/>
        <v/>
      </c>
      <c r="P45" t="str">
        <f t="shared" si="2"/>
        <v/>
      </c>
      <c r="Q45" s="33" t="str">
        <f t="shared" si="3"/>
        <v/>
      </c>
      <c r="R45" t="str">
        <f t="shared" si="4"/>
        <v/>
      </c>
      <c r="S45" s="33" t="str">
        <f t="shared" si="5"/>
        <v/>
      </c>
      <c r="T45" t="str">
        <f t="shared" si="6"/>
        <v/>
      </c>
      <c r="U45" s="33" t="str">
        <f t="shared" si="7"/>
        <v/>
      </c>
      <c r="AK45" t="s">
        <v>848</v>
      </c>
    </row>
    <row r="46" spans="1:37" x14ac:dyDescent="0.25">
      <c r="A46" t="s">
        <v>355</v>
      </c>
      <c r="B46" t="s">
        <v>378</v>
      </c>
      <c r="C46" t="s">
        <v>408</v>
      </c>
      <c r="D46" t="s">
        <v>578</v>
      </c>
      <c r="E46">
        <v>16</v>
      </c>
      <c r="F46">
        <v>0</v>
      </c>
      <c r="G46" s="33">
        <v>0</v>
      </c>
      <c r="H46">
        <v>982</v>
      </c>
      <c r="I46" s="33">
        <v>0.93259999999999998</v>
      </c>
      <c r="J46">
        <v>227</v>
      </c>
      <c r="K46" s="33">
        <v>0.51590000000000003</v>
      </c>
      <c r="M46" t="s">
        <v>355</v>
      </c>
      <c r="N46" t="str">
        <f t="shared" si="0"/>
        <v>LB</v>
      </c>
      <c r="O46">
        <f t="shared" si="1"/>
        <v>16</v>
      </c>
      <c r="P46">
        <f t="shared" si="2"/>
        <v>0</v>
      </c>
      <c r="Q46" s="33">
        <f t="shared" si="3"/>
        <v>0</v>
      </c>
      <c r="R46">
        <f t="shared" si="4"/>
        <v>11</v>
      </c>
      <c r="S46" s="33">
        <f t="shared" si="5"/>
        <v>1.01E-2</v>
      </c>
      <c r="T46">
        <f t="shared" si="6"/>
        <v>338</v>
      </c>
      <c r="U46" s="33">
        <f t="shared" si="7"/>
        <v>0.75109999999999999</v>
      </c>
      <c r="AK46" t="s">
        <v>886</v>
      </c>
    </row>
    <row r="47" spans="1:37" x14ac:dyDescent="0.25">
      <c r="A47" t="s">
        <v>120</v>
      </c>
      <c r="B47" t="s">
        <v>125</v>
      </c>
      <c r="C47" t="s">
        <v>900</v>
      </c>
      <c r="D47" t="s">
        <v>95</v>
      </c>
      <c r="E47">
        <v>4</v>
      </c>
      <c r="F47">
        <v>31</v>
      </c>
      <c r="G47" s="33">
        <v>2.98E-2</v>
      </c>
      <c r="H47">
        <v>0</v>
      </c>
      <c r="I47" s="33">
        <v>0</v>
      </c>
      <c r="J47">
        <v>15</v>
      </c>
      <c r="K47" s="33">
        <v>3.3700000000000001E-2</v>
      </c>
      <c r="M47" t="s">
        <v>120</v>
      </c>
      <c r="N47" t="str">
        <f t="shared" si="0"/>
        <v>QB</v>
      </c>
      <c r="O47">
        <f t="shared" si="1"/>
        <v>6</v>
      </c>
      <c r="P47">
        <f t="shared" si="2"/>
        <v>245</v>
      </c>
      <c r="Q47" s="33">
        <f t="shared" si="3"/>
        <v>0.2354</v>
      </c>
      <c r="R47">
        <f t="shared" si="4"/>
        <v>0</v>
      </c>
      <c r="S47" s="33">
        <f t="shared" si="5"/>
        <v>0</v>
      </c>
      <c r="T47">
        <f t="shared" si="6"/>
        <v>0</v>
      </c>
      <c r="U47" s="33">
        <f t="shared" si="7"/>
        <v>0</v>
      </c>
      <c r="AK47" t="s">
        <v>886</v>
      </c>
    </row>
    <row r="48" spans="1:37" x14ac:dyDescent="0.25">
      <c r="A48" t="s">
        <v>408</v>
      </c>
      <c r="B48" t="s">
        <v>436</v>
      </c>
      <c r="C48" t="s">
        <v>900</v>
      </c>
      <c r="D48" t="s">
        <v>95</v>
      </c>
      <c r="E48">
        <v>2</v>
      </c>
      <c r="F48">
        <v>24</v>
      </c>
      <c r="G48" s="33">
        <v>2.2700000000000001E-2</v>
      </c>
      <c r="H48">
        <v>0</v>
      </c>
      <c r="I48" s="33">
        <v>0</v>
      </c>
      <c r="J48">
        <v>5</v>
      </c>
      <c r="K48" s="33">
        <v>1.14E-2</v>
      </c>
      <c r="M48" t="s">
        <v>408</v>
      </c>
      <c r="N48" t="str">
        <f t="shared" si="0"/>
        <v>FS</v>
      </c>
      <c r="O48">
        <f t="shared" si="1"/>
        <v>16</v>
      </c>
      <c r="P48">
        <f t="shared" si="2"/>
        <v>0</v>
      </c>
      <c r="Q48" s="33">
        <f t="shared" si="3"/>
        <v>0</v>
      </c>
      <c r="R48">
        <f t="shared" si="4"/>
        <v>982</v>
      </c>
      <c r="S48" s="33">
        <f t="shared" si="5"/>
        <v>0.93259999999999998</v>
      </c>
      <c r="T48">
        <f t="shared" si="6"/>
        <v>227</v>
      </c>
      <c r="U48" s="33">
        <f t="shared" si="7"/>
        <v>0.51590000000000003</v>
      </c>
      <c r="AK48" t="s">
        <v>824</v>
      </c>
    </row>
    <row r="49" spans="1:37" x14ac:dyDescent="0.25">
      <c r="A49" t="s">
        <v>278</v>
      </c>
      <c r="B49" t="s">
        <v>279</v>
      </c>
      <c r="C49" t="s">
        <v>22</v>
      </c>
      <c r="D49" t="s">
        <v>95</v>
      </c>
      <c r="E49">
        <v>3</v>
      </c>
      <c r="F49">
        <v>84</v>
      </c>
      <c r="G49" s="33">
        <v>7.5700000000000003E-2</v>
      </c>
      <c r="H49">
        <v>0</v>
      </c>
      <c r="I49" s="33">
        <v>0</v>
      </c>
      <c r="J49">
        <v>11</v>
      </c>
      <c r="K49" s="33">
        <v>2.29E-2</v>
      </c>
      <c r="M49" t="s">
        <v>278</v>
      </c>
      <c r="N49" t="str">
        <f t="shared" si="0"/>
        <v/>
      </c>
      <c r="O49" t="str">
        <f t="shared" si="1"/>
        <v/>
      </c>
      <c r="P49" t="str">
        <f t="shared" si="2"/>
        <v/>
      </c>
      <c r="Q49" s="33" t="str">
        <f t="shared" si="3"/>
        <v/>
      </c>
      <c r="R49" t="str">
        <f t="shared" si="4"/>
        <v/>
      </c>
      <c r="S49" s="33" t="str">
        <f t="shared" si="5"/>
        <v/>
      </c>
      <c r="T49" t="str">
        <f t="shared" si="6"/>
        <v/>
      </c>
      <c r="U49" s="33" t="str">
        <f t="shared" si="7"/>
        <v/>
      </c>
      <c r="AK49" t="s">
        <v>824</v>
      </c>
    </row>
    <row r="50" spans="1:37" x14ac:dyDescent="0.25">
      <c r="A50" t="s">
        <v>22</v>
      </c>
      <c r="B50" t="s">
        <v>95</v>
      </c>
      <c r="C50" t="s">
        <v>174</v>
      </c>
      <c r="D50" t="s">
        <v>802</v>
      </c>
      <c r="E50">
        <v>13</v>
      </c>
      <c r="F50">
        <v>700</v>
      </c>
      <c r="G50" s="33">
        <v>0.67959999999999998</v>
      </c>
      <c r="H50">
        <v>0</v>
      </c>
      <c r="I50" s="33">
        <v>0</v>
      </c>
      <c r="J50">
        <v>28</v>
      </c>
      <c r="K50" s="33">
        <v>6.2899999999999998E-2</v>
      </c>
      <c r="M50" t="s">
        <v>22</v>
      </c>
      <c r="N50" t="str">
        <f t="shared" si="0"/>
        <v>RB</v>
      </c>
      <c r="O50">
        <f t="shared" si="1"/>
        <v>3</v>
      </c>
      <c r="P50">
        <f t="shared" si="2"/>
        <v>84</v>
      </c>
      <c r="Q50" s="33">
        <f t="shared" si="3"/>
        <v>7.5700000000000003E-2</v>
      </c>
      <c r="R50">
        <f t="shared" si="4"/>
        <v>0</v>
      </c>
      <c r="S50" s="33">
        <f t="shared" si="5"/>
        <v>0</v>
      </c>
      <c r="T50">
        <f t="shared" si="6"/>
        <v>11</v>
      </c>
      <c r="U50" s="33">
        <f t="shared" si="7"/>
        <v>2.29E-2</v>
      </c>
      <c r="AK50" t="s">
        <v>70</v>
      </c>
    </row>
    <row r="51" spans="1:37" x14ac:dyDescent="0.25">
      <c r="A51" t="s">
        <v>133</v>
      </c>
      <c r="B51" t="s">
        <v>150</v>
      </c>
      <c r="C51" t="s">
        <v>862</v>
      </c>
      <c r="D51" t="s">
        <v>378</v>
      </c>
      <c r="E51">
        <v>4</v>
      </c>
      <c r="F51">
        <v>0</v>
      </c>
      <c r="G51" s="33">
        <v>0</v>
      </c>
      <c r="H51">
        <v>10</v>
      </c>
      <c r="I51" s="33">
        <v>9.7000000000000003E-3</v>
      </c>
      <c r="J51">
        <v>70</v>
      </c>
      <c r="K51" s="33">
        <v>0.158</v>
      </c>
      <c r="M51" t="s">
        <v>133</v>
      </c>
      <c r="N51" t="str">
        <f t="shared" si="0"/>
        <v/>
      </c>
      <c r="O51" t="str">
        <f t="shared" si="1"/>
        <v/>
      </c>
      <c r="P51" t="str">
        <f t="shared" si="2"/>
        <v/>
      </c>
      <c r="Q51" s="33" t="str">
        <f t="shared" si="3"/>
        <v/>
      </c>
      <c r="R51" t="str">
        <f t="shared" si="4"/>
        <v/>
      </c>
      <c r="S51" s="33" t="str">
        <f t="shared" si="5"/>
        <v/>
      </c>
      <c r="T51" t="str">
        <f t="shared" si="6"/>
        <v/>
      </c>
      <c r="U51" s="33" t="str">
        <f t="shared" si="7"/>
        <v/>
      </c>
      <c r="AK51" t="s">
        <v>70</v>
      </c>
    </row>
    <row r="52" spans="1:37" x14ac:dyDescent="0.25">
      <c r="A52" t="s">
        <v>174</v>
      </c>
      <c r="B52" t="s">
        <v>224</v>
      </c>
      <c r="C52" t="s">
        <v>862</v>
      </c>
      <c r="D52" t="s">
        <v>378</v>
      </c>
      <c r="E52">
        <v>2</v>
      </c>
      <c r="F52">
        <v>0</v>
      </c>
      <c r="G52" s="33">
        <v>0</v>
      </c>
      <c r="H52">
        <v>22</v>
      </c>
      <c r="I52" s="33">
        <v>1.9099999999999999E-2</v>
      </c>
      <c r="J52">
        <v>54</v>
      </c>
      <c r="K52" s="33">
        <v>0.10929999999999999</v>
      </c>
      <c r="M52" t="s">
        <v>174</v>
      </c>
      <c r="N52" t="str">
        <f t="shared" si="0"/>
        <v>C</v>
      </c>
      <c r="O52">
        <f t="shared" si="1"/>
        <v>13</v>
      </c>
      <c r="P52">
        <f t="shared" si="2"/>
        <v>700</v>
      </c>
      <c r="Q52" s="33">
        <f t="shared" si="3"/>
        <v>0.67959999999999998</v>
      </c>
      <c r="R52">
        <f t="shared" si="4"/>
        <v>0</v>
      </c>
      <c r="S52" s="33">
        <f t="shared" si="5"/>
        <v>0</v>
      </c>
      <c r="T52">
        <f t="shared" si="6"/>
        <v>28</v>
      </c>
      <c r="U52" s="33">
        <f t="shared" si="7"/>
        <v>6.2899999999999998E-2</v>
      </c>
      <c r="AK52" t="s">
        <v>872</v>
      </c>
    </row>
    <row r="53" spans="1:37" x14ac:dyDescent="0.25">
      <c r="A53" t="s">
        <v>293</v>
      </c>
      <c r="B53" t="s">
        <v>340</v>
      </c>
      <c r="C53" t="s">
        <v>209</v>
      </c>
      <c r="D53" t="s">
        <v>808</v>
      </c>
      <c r="E53">
        <v>14</v>
      </c>
      <c r="F53">
        <v>677</v>
      </c>
      <c r="G53" s="33">
        <v>0.62280000000000002</v>
      </c>
      <c r="H53">
        <v>0</v>
      </c>
      <c r="I53" s="33">
        <v>0</v>
      </c>
      <c r="J53">
        <v>21</v>
      </c>
      <c r="K53" s="33">
        <v>4.7500000000000001E-2</v>
      </c>
      <c r="M53" t="s">
        <v>293</v>
      </c>
      <c r="N53" t="str">
        <f t="shared" si="0"/>
        <v/>
      </c>
      <c r="O53" t="str">
        <f t="shared" si="1"/>
        <v/>
      </c>
      <c r="P53" t="str">
        <f t="shared" si="2"/>
        <v/>
      </c>
      <c r="Q53" s="33" t="str">
        <f t="shared" si="3"/>
        <v/>
      </c>
      <c r="R53" t="str">
        <f t="shared" si="4"/>
        <v/>
      </c>
      <c r="S53" s="33" t="str">
        <f t="shared" si="5"/>
        <v/>
      </c>
      <c r="T53" t="str">
        <f t="shared" si="6"/>
        <v/>
      </c>
      <c r="U53" s="33" t="str">
        <f t="shared" si="7"/>
        <v/>
      </c>
      <c r="AK53" t="s">
        <v>872</v>
      </c>
    </row>
    <row r="54" spans="1:37" x14ac:dyDescent="0.25">
      <c r="A54" t="s">
        <v>209</v>
      </c>
      <c r="B54" t="s">
        <v>224</v>
      </c>
      <c r="C54" t="s">
        <v>869</v>
      </c>
      <c r="D54" t="s">
        <v>470</v>
      </c>
      <c r="E54">
        <v>12</v>
      </c>
      <c r="F54">
        <v>0</v>
      </c>
      <c r="G54" s="33">
        <v>0</v>
      </c>
      <c r="H54">
        <v>154</v>
      </c>
      <c r="I54" s="33">
        <v>0.1525</v>
      </c>
      <c r="J54">
        <v>156</v>
      </c>
      <c r="K54" s="33">
        <v>0.34899999999999998</v>
      </c>
      <c r="M54" t="s">
        <v>209</v>
      </c>
      <c r="N54" t="str">
        <f t="shared" si="0"/>
        <v>T</v>
      </c>
      <c r="O54">
        <f t="shared" si="1"/>
        <v>14</v>
      </c>
      <c r="P54">
        <f t="shared" si="2"/>
        <v>677</v>
      </c>
      <c r="Q54" s="33">
        <f t="shared" si="3"/>
        <v>0.62280000000000002</v>
      </c>
      <c r="R54">
        <f t="shared" si="4"/>
        <v>0</v>
      </c>
      <c r="S54" s="33">
        <f t="shared" si="5"/>
        <v>0</v>
      </c>
      <c r="T54">
        <f t="shared" si="6"/>
        <v>21</v>
      </c>
      <c r="U54" s="33">
        <f t="shared" si="7"/>
        <v>4.7500000000000001E-2</v>
      </c>
      <c r="AK54" t="s">
        <v>849</v>
      </c>
    </row>
    <row r="55" spans="1:37" x14ac:dyDescent="0.25">
      <c r="A55" t="s">
        <v>325</v>
      </c>
      <c r="B55" t="s">
        <v>340</v>
      </c>
      <c r="C55" t="s">
        <v>869</v>
      </c>
      <c r="D55" t="s">
        <v>470</v>
      </c>
      <c r="E55">
        <v>1</v>
      </c>
      <c r="F55">
        <v>0</v>
      </c>
      <c r="G55" s="33">
        <v>0</v>
      </c>
      <c r="H55">
        <v>11</v>
      </c>
      <c r="I55" s="33">
        <v>1.0200000000000001E-2</v>
      </c>
      <c r="J55">
        <v>6</v>
      </c>
      <c r="K55" s="33">
        <v>1.29E-2</v>
      </c>
      <c r="M55" t="s">
        <v>325</v>
      </c>
      <c r="N55" t="str">
        <f t="shared" si="0"/>
        <v/>
      </c>
      <c r="O55" t="str">
        <f t="shared" si="1"/>
        <v/>
      </c>
      <c r="P55" t="str">
        <f t="shared" si="2"/>
        <v/>
      </c>
      <c r="Q55" s="33" t="str">
        <f t="shared" si="3"/>
        <v/>
      </c>
      <c r="R55" t="str">
        <f t="shared" si="4"/>
        <v/>
      </c>
      <c r="S55" s="33" t="str">
        <f t="shared" si="5"/>
        <v/>
      </c>
      <c r="T55" t="str">
        <f t="shared" si="6"/>
        <v/>
      </c>
      <c r="U55" s="33" t="str">
        <f t="shared" si="7"/>
        <v/>
      </c>
      <c r="AK55" t="s">
        <v>849</v>
      </c>
    </row>
    <row r="56" spans="1:37" x14ac:dyDescent="0.25">
      <c r="A56" t="s">
        <v>189</v>
      </c>
      <c r="B56" t="s">
        <v>224</v>
      </c>
      <c r="C56" t="s">
        <v>830</v>
      </c>
      <c r="D56" t="s">
        <v>508</v>
      </c>
      <c r="E56">
        <v>13</v>
      </c>
      <c r="F56">
        <v>0</v>
      </c>
      <c r="G56" s="33">
        <v>0</v>
      </c>
      <c r="H56">
        <v>543</v>
      </c>
      <c r="I56" s="33">
        <v>0.50749999999999995</v>
      </c>
      <c r="J56">
        <v>11</v>
      </c>
      <c r="K56" s="33">
        <v>2.29E-2</v>
      </c>
      <c r="M56" t="s">
        <v>189</v>
      </c>
      <c r="N56" t="str">
        <f t="shared" si="0"/>
        <v/>
      </c>
      <c r="O56" t="str">
        <f t="shared" si="1"/>
        <v/>
      </c>
      <c r="P56" t="str">
        <f t="shared" si="2"/>
        <v/>
      </c>
      <c r="Q56" s="33" t="str">
        <f t="shared" si="3"/>
        <v/>
      </c>
      <c r="R56" t="str">
        <f t="shared" si="4"/>
        <v/>
      </c>
      <c r="S56" s="33" t="str">
        <f t="shared" si="5"/>
        <v/>
      </c>
      <c r="T56" t="str">
        <f t="shared" si="6"/>
        <v/>
      </c>
      <c r="U56" s="33" t="str">
        <f t="shared" si="7"/>
        <v/>
      </c>
      <c r="AK56" t="s">
        <v>826</v>
      </c>
    </row>
    <row r="57" spans="1:37" x14ac:dyDescent="0.25">
      <c r="A57" t="s">
        <v>395</v>
      </c>
      <c r="B57" t="s">
        <v>436</v>
      </c>
      <c r="C57" t="s">
        <v>830</v>
      </c>
      <c r="D57" t="s">
        <v>279</v>
      </c>
      <c r="E57">
        <v>16</v>
      </c>
      <c r="F57">
        <v>406</v>
      </c>
      <c r="G57" s="33">
        <v>0.3856</v>
      </c>
      <c r="H57">
        <v>0</v>
      </c>
      <c r="I57" s="33">
        <v>0</v>
      </c>
      <c r="J57">
        <v>129</v>
      </c>
      <c r="K57" s="33">
        <v>0.30070000000000002</v>
      </c>
      <c r="M57" t="s">
        <v>395</v>
      </c>
      <c r="N57" t="str">
        <f t="shared" si="0"/>
        <v/>
      </c>
      <c r="O57" t="str">
        <f t="shared" si="1"/>
        <v/>
      </c>
      <c r="P57" t="str">
        <f t="shared" si="2"/>
        <v/>
      </c>
      <c r="Q57" s="33" t="str">
        <f t="shared" si="3"/>
        <v/>
      </c>
      <c r="R57" t="str">
        <f t="shared" si="4"/>
        <v/>
      </c>
      <c r="S57" s="33" t="str">
        <f t="shared" si="5"/>
        <v/>
      </c>
      <c r="T57" t="str">
        <f t="shared" si="6"/>
        <v/>
      </c>
      <c r="U57" s="33" t="str">
        <f t="shared" si="7"/>
        <v/>
      </c>
      <c r="AK57" t="s">
        <v>826</v>
      </c>
    </row>
    <row r="58" spans="1:37" x14ac:dyDescent="0.25">
      <c r="A58" t="s">
        <v>187</v>
      </c>
      <c r="B58" t="s">
        <v>224</v>
      </c>
      <c r="C58" t="s">
        <v>187</v>
      </c>
      <c r="D58" t="s">
        <v>808</v>
      </c>
      <c r="E58">
        <v>4</v>
      </c>
      <c r="F58">
        <v>150</v>
      </c>
      <c r="G58" s="33">
        <v>0.14180000000000001</v>
      </c>
      <c r="H58">
        <v>0</v>
      </c>
      <c r="I58" s="33">
        <v>0</v>
      </c>
      <c r="J58">
        <v>22</v>
      </c>
      <c r="K58" s="33">
        <v>0.05</v>
      </c>
      <c r="M58" t="s">
        <v>187</v>
      </c>
      <c r="N58" t="str">
        <f t="shared" si="0"/>
        <v>T</v>
      </c>
      <c r="O58">
        <f t="shared" si="1"/>
        <v>4</v>
      </c>
      <c r="P58">
        <f t="shared" si="2"/>
        <v>150</v>
      </c>
      <c r="Q58" s="33">
        <f t="shared" si="3"/>
        <v>0.14180000000000001</v>
      </c>
      <c r="R58">
        <f t="shared" si="4"/>
        <v>0</v>
      </c>
      <c r="S58" s="33">
        <f t="shared" si="5"/>
        <v>0</v>
      </c>
      <c r="T58">
        <f t="shared" si="6"/>
        <v>22</v>
      </c>
      <c r="U58" s="33">
        <f t="shared" si="7"/>
        <v>0.05</v>
      </c>
      <c r="AK58" t="s">
        <v>874</v>
      </c>
    </row>
    <row r="59" spans="1:37" x14ac:dyDescent="0.25">
      <c r="A59" t="s">
        <v>234</v>
      </c>
      <c r="B59" t="s">
        <v>279</v>
      </c>
      <c r="C59" t="s">
        <v>863</v>
      </c>
      <c r="D59" t="s">
        <v>578</v>
      </c>
      <c r="E59">
        <v>2</v>
      </c>
      <c r="F59">
        <v>0</v>
      </c>
      <c r="G59" s="33">
        <v>0</v>
      </c>
      <c r="H59">
        <v>2</v>
      </c>
      <c r="I59" s="33">
        <v>1.9E-3</v>
      </c>
      <c r="J59">
        <v>23</v>
      </c>
      <c r="K59" s="33">
        <v>5.1900000000000002E-2</v>
      </c>
      <c r="M59" t="s">
        <v>234</v>
      </c>
      <c r="N59" t="str">
        <f t="shared" si="0"/>
        <v>WR</v>
      </c>
      <c r="O59">
        <f t="shared" si="1"/>
        <v>16</v>
      </c>
      <c r="P59">
        <f t="shared" si="2"/>
        <v>816</v>
      </c>
      <c r="Q59" s="33">
        <f t="shared" si="3"/>
        <v>0.7984</v>
      </c>
      <c r="R59">
        <f t="shared" si="4"/>
        <v>0</v>
      </c>
      <c r="S59" s="33">
        <f t="shared" si="5"/>
        <v>0</v>
      </c>
      <c r="T59">
        <f t="shared" si="6"/>
        <v>10</v>
      </c>
      <c r="U59" s="33">
        <f t="shared" si="7"/>
        <v>2.23E-2</v>
      </c>
      <c r="AK59" t="s">
        <v>874</v>
      </c>
    </row>
    <row r="60" spans="1:37" x14ac:dyDescent="0.25">
      <c r="A60" t="s">
        <v>401</v>
      </c>
      <c r="B60" t="s">
        <v>436</v>
      </c>
      <c r="C60" t="s">
        <v>863</v>
      </c>
      <c r="D60" t="s">
        <v>578</v>
      </c>
      <c r="E60">
        <v>7</v>
      </c>
      <c r="F60">
        <v>0</v>
      </c>
      <c r="G60" s="33">
        <v>0</v>
      </c>
      <c r="H60">
        <v>0</v>
      </c>
      <c r="I60" s="33">
        <v>0</v>
      </c>
      <c r="J60">
        <v>120</v>
      </c>
      <c r="K60" s="33">
        <v>0.25159999999999999</v>
      </c>
      <c r="M60" t="s">
        <v>401</v>
      </c>
      <c r="N60" t="str">
        <f t="shared" si="0"/>
        <v/>
      </c>
      <c r="O60" t="str">
        <f t="shared" si="1"/>
        <v/>
      </c>
      <c r="P60" t="str">
        <f t="shared" si="2"/>
        <v/>
      </c>
      <c r="Q60" s="33" t="str">
        <f t="shared" si="3"/>
        <v/>
      </c>
      <c r="R60" t="str">
        <f t="shared" si="4"/>
        <v/>
      </c>
      <c r="S60" s="33" t="str">
        <f t="shared" si="5"/>
        <v/>
      </c>
      <c r="T60" t="str">
        <f t="shared" si="6"/>
        <v/>
      </c>
      <c r="U60" s="33" t="str">
        <f t="shared" si="7"/>
        <v/>
      </c>
      <c r="AK60" t="s">
        <v>850</v>
      </c>
    </row>
    <row r="61" spans="1:37" x14ac:dyDescent="0.25">
      <c r="A61" t="s">
        <v>254</v>
      </c>
      <c r="B61" t="s">
        <v>279</v>
      </c>
      <c r="C61" t="s">
        <v>822</v>
      </c>
      <c r="D61" t="s">
        <v>378</v>
      </c>
      <c r="E61">
        <v>5</v>
      </c>
      <c r="F61">
        <v>0</v>
      </c>
      <c r="G61" s="33">
        <v>0</v>
      </c>
      <c r="H61">
        <v>0</v>
      </c>
      <c r="I61" s="33">
        <v>0</v>
      </c>
      <c r="J61">
        <v>119</v>
      </c>
      <c r="K61" s="33">
        <v>0.2581</v>
      </c>
      <c r="M61" s="34" t="s">
        <v>254</v>
      </c>
      <c r="N61" s="34" t="str">
        <f t="shared" si="0"/>
        <v>P</v>
      </c>
      <c r="O61" s="34">
        <f t="shared" si="1"/>
        <v>16</v>
      </c>
      <c r="P61" s="34">
        <f t="shared" si="2"/>
        <v>0</v>
      </c>
      <c r="Q61" s="35">
        <f t="shared" si="3"/>
        <v>0</v>
      </c>
      <c r="R61" s="34">
        <f t="shared" si="4"/>
        <v>0</v>
      </c>
      <c r="S61" s="35">
        <f t="shared" si="5"/>
        <v>0</v>
      </c>
      <c r="T61" s="34">
        <f t="shared" si="6"/>
        <v>140</v>
      </c>
      <c r="U61" s="35">
        <f t="shared" si="7"/>
        <v>0.31819999999999998</v>
      </c>
      <c r="V61" s="34" t="s">
        <v>254</v>
      </c>
      <c r="W61" s="34" t="s">
        <v>809</v>
      </c>
      <c r="X61" s="34">
        <v>16</v>
      </c>
      <c r="Y61" s="34">
        <v>0</v>
      </c>
      <c r="Z61" s="35">
        <v>0</v>
      </c>
      <c r="AA61" s="34">
        <v>0</v>
      </c>
      <c r="AB61" s="35">
        <v>0</v>
      </c>
      <c r="AC61" s="34">
        <v>140</v>
      </c>
      <c r="AD61" s="35">
        <v>0.31819999999999998</v>
      </c>
      <c r="AK61" t="s">
        <v>850</v>
      </c>
    </row>
    <row r="62" spans="1:37" x14ac:dyDescent="0.25">
      <c r="A62" t="s">
        <v>291</v>
      </c>
      <c r="B62" t="s">
        <v>340</v>
      </c>
      <c r="C62" t="s">
        <v>822</v>
      </c>
      <c r="D62" t="s">
        <v>378</v>
      </c>
      <c r="E62">
        <v>9</v>
      </c>
      <c r="F62">
        <v>0</v>
      </c>
      <c r="G62" s="33">
        <v>0</v>
      </c>
      <c r="H62">
        <v>4</v>
      </c>
      <c r="I62" s="33">
        <v>3.7000000000000002E-3</v>
      </c>
      <c r="J62">
        <v>154</v>
      </c>
      <c r="K62" s="33">
        <v>0.33050000000000002</v>
      </c>
      <c r="M62" t="s">
        <v>291</v>
      </c>
      <c r="N62" t="str">
        <f t="shared" si="0"/>
        <v>DE</v>
      </c>
      <c r="O62">
        <f t="shared" si="1"/>
        <v>16</v>
      </c>
      <c r="P62">
        <f t="shared" si="2"/>
        <v>0</v>
      </c>
      <c r="Q62" s="33">
        <f t="shared" si="3"/>
        <v>0</v>
      </c>
      <c r="R62">
        <f t="shared" si="4"/>
        <v>415</v>
      </c>
      <c r="S62" s="33">
        <f t="shared" si="5"/>
        <v>0.41089999999999999</v>
      </c>
      <c r="T62">
        <f t="shared" si="6"/>
        <v>106</v>
      </c>
      <c r="U62" s="33">
        <f t="shared" si="7"/>
        <v>0.23710000000000001</v>
      </c>
      <c r="V62" s="34" t="s">
        <v>254</v>
      </c>
      <c r="W62" s="34" t="s">
        <v>508</v>
      </c>
      <c r="X62" s="34">
        <v>16</v>
      </c>
      <c r="Y62" s="34">
        <v>0</v>
      </c>
      <c r="Z62" s="35">
        <v>0</v>
      </c>
      <c r="AA62" s="34">
        <v>573</v>
      </c>
      <c r="AB62" s="35">
        <v>0.51390000000000002</v>
      </c>
      <c r="AC62" s="34">
        <v>67</v>
      </c>
      <c r="AD62" s="35">
        <v>0.14960000000000001</v>
      </c>
      <c r="AK62" t="s">
        <v>876</v>
      </c>
    </row>
    <row r="63" spans="1:37" x14ac:dyDescent="0.25">
      <c r="A63" t="s">
        <v>396</v>
      </c>
      <c r="B63" t="s">
        <v>436</v>
      </c>
      <c r="C63" t="s">
        <v>234</v>
      </c>
      <c r="D63" t="s">
        <v>279</v>
      </c>
      <c r="E63">
        <v>16</v>
      </c>
      <c r="F63">
        <v>816</v>
      </c>
      <c r="G63" s="33">
        <v>0.7984</v>
      </c>
      <c r="H63">
        <v>0</v>
      </c>
      <c r="I63" s="33">
        <v>0</v>
      </c>
      <c r="J63">
        <v>10</v>
      </c>
      <c r="K63" s="33">
        <v>2.23E-2</v>
      </c>
      <c r="M63" t="s">
        <v>396</v>
      </c>
      <c r="N63" t="str">
        <f t="shared" si="0"/>
        <v>FS</v>
      </c>
      <c r="O63">
        <f t="shared" si="1"/>
        <v>9</v>
      </c>
      <c r="P63">
        <f t="shared" si="2"/>
        <v>0</v>
      </c>
      <c r="Q63" s="33">
        <f t="shared" si="3"/>
        <v>0</v>
      </c>
      <c r="R63">
        <f t="shared" si="4"/>
        <v>560</v>
      </c>
      <c r="S63" s="33">
        <f t="shared" si="5"/>
        <v>0.52039999999999997</v>
      </c>
      <c r="T63">
        <f t="shared" si="6"/>
        <v>53</v>
      </c>
      <c r="U63" s="33">
        <f t="shared" si="7"/>
        <v>0.1137</v>
      </c>
      <c r="V63" s="34" t="s">
        <v>254</v>
      </c>
      <c r="W63" s="34" t="s">
        <v>541</v>
      </c>
      <c r="X63" s="34">
        <v>7</v>
      </c>
      <c r="Y63" s="34">
        <v>0</v>
      </c>
      <c r="Z63" s="35">
        <v>0</v>
      </c>
      <c r="AA63" s="34">
        <v>97</v>
      </c>
      <c r="AB63" s="35">
        <v>8.4199999999999997E-2</v>
      </c>
      <c r="AC63" s="34">
        <v>60</v>
      </c>
      <c r="AD63" s="35">
        <v>0.129</v>
      </c>
      <c r="AK63" t="s">
        <v>876</v>
      </c>
    </row>
    <row r="64" spans="1:37" x14ac:dyDescent="0.25">
      <c r="A64" t="s">
        <v>148</v>
      </c>
      <c r="B64" t="s">
        <v>150</v>
      </c>
      <c r="C64" t="s">
        <v>254</v>
      </c>
      <c r="D64" t="s">
        <v>809</v>
      </c>
      <c r="E64">
        <v>16</v>
      </c>
      <c r="F64">
        <v>0</v>
      </c>
      <c r="G64" s="33">
        <v>0</v>
      </c>
      <c r="H64">
        <v>0</v>
      </c>
      <c r="I64" s="33">
        <v>0</v>
      </c>
      <c r="J64">
        <v>140</v>
      </c>
      <c r="K64" s="33">
        <v>0.31819999999999998</v>
      </c>
      <c r="M64" t="s">
        <v>148</v>
      </c>
      <c r="N64" t="str">
        <f t="shared" si="0"/>
        <v>TE</v>
      </c>
      <c r="O64">
        <f t="shared" si="1"/>
        <v>15</v>
      </c>
      <c r="P64">
        <f t="shared" si="2"/>
        <v>702</v>
      </c>
      <c r="Q64" s="33">
        <f t="shared" si="3"/>
        <v>0.62729999999999997</v>
      </c>
      <c r="R64">
        <f t="shared" si="4"/>
        <v>0</v>
      </c>
      <c r="S64" s="33">
        <f t="shared" si="5"/>
        <v>0</v>
      </c>
      <c r="T64">
        <f t="shared" si="6"/>
        <v>112</v>
      </c>
      <c r="U64" s="33">
        <f t="shared" si="7"/>
        <v>0.23680000000000001</v>
      </c>
      <c r="V64" s="34" t="s">
        <v>254</v>
      </c>
      <c r="W64" s="34" t="s">
        <v>541</v>
      </c>
      <c r="X64" s="34">
        <v>6</v>
      </c>
      <c r="Y64" s="34">
        <v>0</v>
      </c>
      <c r="Z64" s="35">
        <v>0</v>
      </c>
      <c r="AA64" s="34">
        <v>205</v>
      </c>
      <c r="AB64" s="35">
        <v>0.17799999999999999</v>
      </c>
      <c r="AC64" s="34">
        <v>62</v>
      </c>
      <c r="AD64" s="35">
        <v>0.1255</v>
      </c>
      <c r="AK64" t="s">
        <v>810</v>
      </c>
    </row>
    <row r="65" spans="1:37" x14ac:dyDescent="0.25">
      <c r="A65" t="s">
        <v>105</v>
      </c>
      <c r="B65" t="s">
        <v>125</v>
      </c>
      <c r="C65" t="s">
        <v>254</v>
      </c>
      <c r="D65" t="s">
        <v>508</v>
      </c>
      <c r="E65">
        <v>16</v>
      </c>
      <c r="F65">
        <v>0</v>
      </c>
      <c r="G65" s="33">
        <v>0</v>
      </c>
      <c r="H65">
        <v>573</v>
      </c>
      <c r="I65" s="33">
        <v>0.51390000000000002</v>
      </c>
      <c r="J65">
        <v>67</v>
      </c>
      <c r="K65" s="33">
        <v>0.14960000000000001</v>
      </c>
      <c r="M65" t="s">
        <v>105</v>
      </c>
      <c r="N65" t="str">
        <f t="shared" si="0"/>
        <v/>
      </c>
      <c r="O65" t="str">
        <f t="shared" si="1"/>
        <v/>
      </c>
      <c r="P65" t="str">
        <f t="shared" si="2"/>
        <v/>
      </c>
      <c r="Q65" s="33" t="str">
        <f t="shared" si="3"/>
        <v/>
      </c>
      <c r="R65" t="str">
        <f t="shared" si="4"/>
        <v/>
      </c>
      <c r="S65" s="33" t="str">
        <f t="shared" si="5"/>
        <v/>
      </c>
      <c r="T65" t="str">
        <f t="shared" si="6"/>
        <v/>
      </c>
      <c r="U65" s="33" t="str">
        <f t="shared" si="7"/>
        <v/>
      </c>
      <c r="AK65" t="s">
        <v>810</v>
      </c>
    </row>
    <row r="66" spans="1:37" x14ac:dyDescent="0.25">
      <c r="A66" t="s">
        <v>418</v>
      </c>
      <c r="B66" t="s">
        <v>436</v>
      </c>
      <c r="C66" t="s">
        <v>254</v>
      </c>
      <c r="D66" t="s">
        <v>541</v>
      </c>
      <c r="E66">
        <v>7</v>
      </c>
      <c r="F66">
        <v>0</v>
      </c>
      <c r="G66" s="33">
        <v>0</v>
      </c>
      <c r="H66">
        <v>97</v>
      </c>
      <c r="I66" s="33">
        <v>8.4199999999999997E-2</v>
      </c>
      <c r="J66">
        <v>60</v>
      </c>
      <c r="K66" s="33">
        <v>0.129</v>
      </c>
      <c r="M66" t="s">
        <v>418</v>
      </c>
      <c r="N66" t="str">
        <f t="shared" si="0"/>
        <v/>
      </c>
      <c r="O66" t="str">
        <f t="shared" si="1"/>
        <v/>
      </c>
      <c r="P66" t="str">
        <f t="shared" si="2"/>
        <v/>
      </c>
      <c r="Q66" s="33" t="str">
        <f t="shared" si="3"/>
        <v/>
      </c>
      <c r="R66" t="str">
        <f t="shared" si="4"/>
        <v/>
      </c>
      <c r="S66" s="33" t="str">
        <f t="shared" si="5"/>
        <v/>
      </c>
      <c r="T66" t="str">
        <f t="shared" si="6"/>
        <v/>
      </c>
      <c r="U66" s="33" t="str">
        <f t="shared" si="7"/>
        <v/>
      </c>
      <c r="AK66" t="s">
        <v>827</v>
      </c>
    </row>
    <row r="67" spans="1:37" x14ac:dyDescent="0.25">
      <c r="A67" t="s">
        <v>108</v>
      </c>
      <c r="B67" t="s">
        <v>125</v>
      </c>
      <c r="C67" t="s">
        <v>254</v>
      </c>
      <c r="D67" t="s">
        <v>541</v>
      </c>
      <c r="E67">
        <v>6</v>
      </c>
      <c r="F67">
        <v>0</v>
      </c>
      <c r="G67" s="33">
        <v>0</v>
      </c>
      <c r="H67">
        <v>205</v>
      </c>
      <c r="I67" s="33">
        <v>0.17799999999999999</v>
      </c>
      <c r="J67">
        <v>62</v>
      </c>
      <c r="K67" s="33">
        <v>0.1255</v>
      </c>
      <c r="M67" t="s">
        <v>108</v>
      </c>
      <c r="N67" t="str">
        <f t="shared" si="0"/>
        <v/>
      </c>
      <c r="O67" t="str">
        <f t="shared" si="1"/>
        <v/>
      </c>
      <c r="P67" t="str">
        <f t="shared" si="2"/>
        <v/>
      </c>
      <c r="Q67" s="33" t="str">
        <f t="shared" si="3"/>
        <v/>
      </c>
      <c r="R67" t="str">
        <f t="shared" si="4"/>
        <v/>
      </c>
      <c r="S67" s="33" t="str">
        <f t="shared" si="5"/>
        <v/>
      </c>
      <c r="T67" t="str">
        <f t="shared" si="6"/>
        <v/>
      </c>
      <c r="U67" s="33" t="str">
        <f t="shared" si="7"/>
        <v/>
      </c>
      <c r="AK67" t="s">
        <v>827</v>
      </c>
    </row>
    <row r="68" spans="1:37" x14ac:dyDescent="0.25">
      <c r="A68" t="s">
        <v>292</v>
      </c>
      <c r="B68" t="s">
        <v>340</v>
      </c>
      <c r="C68" t="s">
        <v>823</v>
      </c>
      <c r="D68" t="s">
        <v>470</v>
      </c>
      <c r="E68">
        <v>7</v>
      </c>
      <c r="F68">
        <v>0</v>
      </c>
      <c r="G68" s="33">
        <v>0</v>
      </c>
      <c r="H68">
        <v>16</v>
      </c>
      <c r="I68" s="33">
        <v>1.5299999999999999E-2</v>
      </c>
      <c r="J68">
        <v>72</v>
      </c>
      <c r="K68" s="33">
        <v>0.15620000000000001</v>
      </c>
      <c r="M68" t="s">
        <v>292</v>
      </c>
      <c r="N68" t="str">
        <f t="shared" ref="N68:N131" si="8">IFERROR(VLOOKUP(A68,C$3:K$433,2,FALSE),"")</f>
        <v/>
      </c>
      <c r="O68" t="str">
        <f t="shared" ref="O68:O131" si="9">IFERROR(VLOOKUP(A68,C$3:K$433,3,FALSE),"")</f>
        <v/>
      </c>
      <c r="P68" t="str">
        <f t="shared" ref="P68:P131" si="10">IFERROR(VLOOKUP(A68,C$3:K$433,4,FALSE),"")</f>
        <v/>
      </c>
      <c r="Q68" s="33" t="str">
        <f t="shared" ref="Q68:Q131" si="11">IFERROR(VLOOKUP(A68,C$3:K$433,5,FALSE),"")</f>
        <v/>
      </c>
      <c r="R68" t="str">
        <f t="shared" ref="R68:R131" si="12">IFERROR(VLOOKUP(A68,C$3:K$433,6,FALSE),"")</f>
        <v/>
      </c>
      <c r="S68" s="33" t="str">
        <f t="shared" ref="S68:S131" si="13">IFERROR(VLOOKUP(A68,C$3:K$433,7,FALSE),"")</f>
        <v/>
      </c>
      <c r="T68" t="str">
        <f t="shared" ref="T68:T131" si="14">IFERROR(VLOOKUP(A68,C$3:K$433,8,FALSE),"")</f>
        <v/>
      </c>
      <c r="U68" s="33" t="str">
        <f t="shared" ref="U68:U131" si="15">IFERROR(VLOOKUP(A68,C$3:K$433,9,FALSE),"")</f>
        <v/>
      </c>
      <c r="AK68" t="s">
        <v>851</v>
      </c>
    </row>
    <row r="69" spans="1:37" x14ac:dyDescent="0.25">
      <c r="A69" t="s">
        <v>214</v>
      </c>
      <c r="B69" t="s">
        <v>224</v>
      </c>
      <c r="C69" t="s">
        <v>823</v>
      </c>
      <c r="D69" t="s">
        <v>470</v>
      </c>
      <c r="E69">
        <v>7</v>
      </c>
      <c r="F69">
        <v>0</v>
      </c>
      <c r="G69" s="33">
        <v>0</v>
      </c>
      <c r="H69">
        <v>36</v>
      </c>
      <c r="I69" s="33">
        <v>3.3099999999999997E-2</v>
      </c>
      <c r="J69">
        <v>72</v>
      </c>
      <c r="K69" s="33">
        <v>0.16289999999999999</v>
      </c>
      <c r="M69" t="s">
        <v>214</v>
      </c>
      <c r="N69" t="str">
        <f t="shared" si="8"/>
        <v>T</v>
      </c>
      <c r="O69">
        <f t="shared" si="9"/>
        <v>14</v>
      </c>
      <c r="P69">
        <f t="shared" si="10"/>
        <v>164</v>
      </c>
      <c r="Q69" s="33">
        <f t="shared" si="11"/>
        <v>0.15809999999999999</v>
      </c>
      <c r="R69">
        <f t="shared" si="12"/>
        <v>0</v>
      </c>
      <c r="S69" s="33">
        <f t="shared" si="13"/>
        <v>0</v>
      </c>
      <c r="T69">
        <f t="shared" si="14"/>
        <v>58</v>
      </c>
      <c r="U69" s="33">
        <f t="shared" si="15"/>
        <v>0.1394</v>
      </c>
      <c r="AK69" t="s">
        <v>851</v>
      </c>
    </row>
    <row r="70" spans="1:37" x14ac:dyDescent="0.25">
      <c r="A70" t="s">
        <v>411</v>
      </c>
      <c r="B70" t="s">
        <v>436</v>
      </c>
      <c r="C70" t="s">
        <v>831</v>
      </c>
      <c r="D70" t="s">
        <v>150</v>
      </c>
      <c r="E70">
        <v>4</v>
      </c>
      <c r="F70">
        <v>12</v>
      </c>
      <c r="G70" s="33">
        <v>1.0800000000000001E-2</v>
      </c>
      <c r="H70">
        <v>0</v>
      </c>
      <c r="I70" s="33">
        <v>0</v>
      </c>
      <c r="J70">
        <v>43</v>
      </c>
      <c r="K70" s="33">
        <v>8.9599999999999999E-2</v>
      </c>
      <c r="M70" t="s">
        <v>411</v>
      </c>
      <c r="N70" t="str">
        <f t="shared" si="8"/>
        <v>CB</v>
      </c>
      <c r="O70">
        <f t="shared" si="9"/>
        <v>11</v>
      </c>
      <c r="P70">
        <f t="shared" si="10"/>
        <v>0</v>
      </c>
      <c r="Q70" s="33">
        <f t="shared" si="11"/>
        <v>0</v>
      </c>
      <c r="R70">
        <f t="shared" si="12"/>
        <v>409</v>
      </c>
      <c r="S70" s="33">
        <f t="shared" si="13"/>
        <v>0.38219999999999998</v>
      </c>
      <c r="T70">
        <f t="shared" si="14"/>
        <v>128</v>
      </c>
      <c r="U70" s="33">
        <f t="shared" si="15"/>
        <v>0.27350000000000002</v>
      </c>
      <c r="AK70" t="s">
        <v>852</v>
      </c>
    </row>
    <row r="71" spans="1:37" x14ac:dyDescent="0.25">
      <c r="A71" t="s">
        <v>383</v>
      </c>
      <c r="B71" t="s">
        <v>436</v>
      </c>
      <c r="C71" t="s">
        <v>831</v>
      </c>
      <c r="D71" t="s">
        <v>150</v>
      </c>
      <c r="E71">
        <v>3</v>
      </c>
      <c r="F71">
        <v>43</v>
      </c>
      <c r="G71" s="33">
        <v>3.73E-2</v>
      </c>
      <c r="H71">
        <v>0</v>
      </c>
      <c r="I71" s="33">
        <v>0</v>
      </c>
      <c r="J71">
        <v>25</v>
      </c>
      <c r="K71" s="33">
        <v>5.2400000000000002E-2</v>
      </c>
      <c r="M71" t="s">
        <v>383</v>
      </c>
      <c r="N71" t="str">
        <f t="shared" si="8"/>
        <v/>
      </c>
      <c r="O71" t="str">
        <f t="shared" si="9"/>
        <v/>
      </c>
      <c r="P71" t="str">
        <f t="shared" si="10"/>
        <v/>
      </c>
      <c r="Q71" s="33" t="str">
        <f t="shared" si="11"/>
        <v/>
      </c>
      <c r="R71" t="str">
        <f t="shared" si="12"/>
        <v/>
      </c>
      <c r="S71" s="33" t="str">
        <f t="shared" si="13"/>
        <v/>
      </c>
      <c r="T71" t="str">
        <f t="shared" si="14"/>
        <v/>
      </c>
      <c r="U71" s="33" t="str">
        <f t="shared" si="15"/>
        <v/>
      </c>
      <c r="AK71" t="s">
        <v>852</v>
      </c>
    </row>
    <row r="72" spans="1:37" x14ac:dyDescent="0.25">
      <c r="A72" t="s">
        <v>195</v>
      </c>
      <c r="B72" t="s">
        <v>224</v>
      </c>
      <c r="C72" t="s">
        <v>291</v>
      </c>
      <c r="D72" t="s">
        <v>508</v>
      </c>
      <c r="E72">
        <v>16</v>
      </c>
      <c r="F72">
        <v>0</v>
      </c>
      <c r="G72" s="33">
        <v>0</v>
      </c>
      <c r="H72">
        <v>415</v>
      </c>
      <c r="I72" s="33">
        <v>0.41089999999999999</v>
      </c>
      <c r="J72">
        <v>106</v>
      </c>
      <c r="K72" s="33">
        <v>0.23710000000000001</v>
      </c>
      <c r="M72" t="s">
        <v>195</v>
      </c>
      <c r="N72" t="str">
        <f t="shared" si="8"/>
        <v>T</v>
      </c>
      <c r="O72">
        <f t="shared" si="9"/>
        <v>13</v>
      </c>
      <c r="P72">
        <f t="shared" si="10"/>
        <v>921</v>
      </c>
      <c r="Q72" s="33">
        <f t="shared" si="11"/>
        <v>0.80020000000000002</v>
      </c>
      <c r="R72">
        <f t="shared" si="12"/>
        <v>0</v>
      </c>
      <c r="S72" s="33">
        <f t="shared" si="13"/>
        <v>0</v>
      </c>
      <c r="T72">
        <f t="shared" si="14"/>
        <v>53</v>
      </c>
      <c r="U72" s="33">
        <f t="shared" si="15"/>
        <v>0.1109</v>
      </c>
      <c r="AK72" t="s">
        <v>896</v>
      </c>
    </row>
    <row r="73" spans="1:37" x14ac:dyDescent="0.25">
      <c r="A73" t="s">
        <v>419</v>
      </c>
      <c r="B73" t="s">
        <v>436</v>
      </c>
      <c r="C73" t="s">
        <v>864</v>
      </c>
      <c r="D73" t="s">
        <v>95</v>
      </c>
      <c r="E73">
        <v>6</v>
      </c>
      <c r="F73">
        <v>58</v>
      </c>
      <c r="G73" s="33">
        <v>5.3400000000000003E-2</v>
      </c>
      <c r="H73">
        <v>0</v>
      </c>
      <c r="I73" s="33">
        <v>0</v>
      </c>
      <c r="J73">
        <v>10</v>
      </c>
      <c r="K73" s="33">
        <v>2.2599999999999999E-2</v>
      </c>
      <c r="M73" t="s">
        <v>419</v>
      </c>
      <c r="N73" t="str">
        <f t="shared" si="8"/>
        <v>CB</v>
      </c>
      <c r="O73">
        <f t="shared" si="9"/>
        <v>10</v>
      </c>
      <c r="P73">
        <f t="shared" si="10"/>
        <v>0</v>
      </c>
      <c r="Q73" s="33">
        <f t="shared" si="11"/>
        <v>0</v>
      </c>
      <c r="R73">
        <f t="shared" si="12"/>
        <v>496</v>
      </c>
      <c r="S73" s="33">
        <f t="shared" si="13"/>
        <v>0.48199999999999998</v>
      </c>
      <c r="T73">
        <f t="shared" si="14"/>
        <v>40</v>
      </c>
      <c r="U73" s="33">
        <f t="shared" si="15"/>
        <v>9.0300000000000005E-2</v>
      </c>
      <c r="AK73" t="s">
        <v>896</v>
      </c>
    </row>
    <row r="74" spans="1:37" x14ac:dyDescent="0.25">
      <c r="A74" t="s">
        <v>429</v>
      </c>
      <c r="B74" t="s">
        <v>436</v>
      </c>
      <c r="C74" t="s">
        <v>864</v>
      </c>
      <c r="D74" t="s">
        <v>95</v>
      </c>
      <c r="E74">
        <v>9</v>
      </c>
      <c r="F74">
        <v>340</v>
      </c>
      <c r="G74" s="33">
        <v>0.3211</v>
      </c>
      <c r="H74">
        <v>0</v>
      </c>
      <c r="I74" s="33">
        <v>0</v>
      </c>
      <c r="J74">
        <v>0</v>
      </c>
      <c r="K74" s="33">
        <v>0</v>
      </c>
      <c r="M74" t="s">
        <v>429</v>
      </c>
      <c r="N74" t="str">
        <f t="shared" si="8"/>
        <v/>
      </c>
      <c r="O74" t="str">
        <f t="shared" si="9"/>
        <v/>
      </c>
      <c r="P74" t="str">
        <f t="shared" si="10"/>
        <v/>
      </c>
      <c r="Q74" s="33" t="str">
        <f t="shared" si="11"/>
        <v/>
      </c>
      <c r="R74" t="str">
        <f t="shared" si="12"/>
        <v/>
      </c>
      <c r="S74" s="33" t="str">
        <f t="shared" si="13"/>
        <v/>
      </c>
      <c r="T74" t="str">
        <f t="shared" si="14"/>
        <v/>
      </c>
      <c r="U74" s="33" t="str">
        <f t="shared" si="15"/>
        <v/>
      </c>
      <c r="AK74" t="s">
        <v>857</v>
      </c>
    </row>
    <row r="75" spans="1:37" x14ac:dyDescent="0.25">
      <c r="A75" t="s">
        <v>376</v>
      </c>
      <c r="B75" t="s">
        <v>378</v>
      </c>
      <c r="C75" t="s">
        <v>860</v>
      </c>
      <c r="D75" t="s">
        <v>150</v>
      </c>
      <c r="E75">
        <v>12</v>
      </c>
      <c r="F75">
        <v>95</v>
      </c>
      <c r="G75" s="33">
        <v>9.1600000000000001E-2</v>
      </c>
      <c r="H75">
        <v>0</v>
      </c>
      <c r="I75" s="33">
        <v>0</v>
      </c>
      <c r="J75">
        <v>137</v>
      </c>
      <c r="K75" s="33">
        <v>0.32929999999999998</v>
      </c>
      <c r="M75" t="s">
        <v>376</v>
      </c>
      <c r="N75" t="str">
        <f t="shared" si="8"/>
        <v>LB</v>
      </c>
      <c r="O75">
        <f t="shared" si="9"/>
        <v>16</v>
      </c>
      <c r="P75">
        <f t="shared" si="10"/>
        <v>0</v>
      </c>
      <c r="Q75" s="33">
        <f t="shared" si="11"/>
        <v>0</v>
      </c>
      <c r="R75">
        <f t="shared" si="12"/>
        <v>283</v>
      </c>
      <c r="S75" s="33">
        <f t="shared" si="13"/>
        <v>0.26879999999999998</v>
      </c>
      <c r="T75">
        <f t="shared" si="14"/>
        <v>340</v>
      </c>
      <c r="U75" s="33">
        <f t="shared" si="15"/>
        <v>0.77270000000000005</v>
      </c>
      <c r="AK75" t="s">
        <v>857</v>
      </c>
    </row>
    <row r="76" spans="1:37" x14ac:dyDescent="0.25">
      <c r="A76" t="s">
        <v>308</v>
      </c>
      <c r="B76" t="s">
        <v>340</v>
      </c>
      <c r="C76" t="s">
        <v>860</v>
      </c>
      <c r="D76" t="s">
        <v>150</v>
      </c>
      <c r="E76">
        <v>3</v>
      </c>
      <c r="F76">
        <v>25</v>
      </c>
      <c r="G76" s="33">
        <v>2.24E-2</v>
      </c>
      <c r="H76">
        <v>0</v>
      </c>
      <c r="I76" s="33">
        <v>0</v>
      </c>
      <c r="J76">
        <v>39</v>
      </c>
      <c r="K76" s="33">
        <v>8.7099999999999997E-2</v>
      </c>
      <c r="M76" t="s">
        <v>308</v>
      </c>
      <c r="N76" t="str">
        <f t="shared" si="8"/>
        <v>DE</v>
      </c>
      <c r="O76">
        <f t="shared" si="9"/>
        <v>16</v>
      </c>
      <c r="P76">
        <f t="shared" si="10"/>
        <v>0</v>
      </c>
      <c r="Q76" s="33">
        <f t="shared" si="11"/>
        <v>0</v>
      </c>
      <c r="R76">
        <f t="shared" si="12"/>
        <v>600</v>
      </c>
      <c r="S76" s="33">
        <f t="shared" si="13"/>
        <v>0.57969999999999999</v>
      </c>
      <c r="T76">
        <f t="shared" si="14"/>
        <v>57</v>
      </c>
      <c r="U76" s="33">
        <f t="shared" si="15"/>
        <v>0.13289999999999999</v>
      </c>
      <c r="AK76" t="s">
        <v>838</v>
      </c>
    </row>
    <row r="77" spans="1:37" x14ac:dyDescent="0.25">
      <c r="A77" t="s">
        <v>328</v>
      </c>
      <c r="B77" t="s">
        <v>340</v>
      </c>
      <c r="C77" t="s">
        <v>396</v>
      </c>
      <c r="D77" t="s">
        <v>578</v>
      </c>
      <c r="E77">
        <v>9</v>
      </c>
      <c r="F77">
        <v>0</v>
      </c>
      <c r="G77" s="33">
        <v>0</v>
      </c>
      <c r="H77">
        <v>560</v>
      </c>
      <c r="I77" s="33">
        <v>0.52039999999999997</v>
      </c>
      <c r="J77">
        <v>53</v>
      </c>
      <c r="K77" s="33">
        <v>0.1137</v>
      </c>
      <c r="M77" t="s">
        <v>328</v>
      </c>
      <c r="N77" t="str">
        <f t="shared" si="8"/>
        <v>NT</v>
      </c>
      <c r="O77">
        <f t="shared" si="9"/>
        <v>16</v>
      </c>
      <c r="P77">
        <f t="shared" si="10"/>
        <v>0</v>
      </c>
      <c r="Q77" s="33">
        <f t="shared" si="11"/>
        <v>0</v>
      </c>
      <c r="R77">
        <f t="shared" si="12"/>
        <v>745</v>
      </c>
      <c r="S77" s="33">
        <f t="shared" si="13"/>
        <v>0.6694</v>
      </c>
      <c r="T77">
        <f t="shared" si="14"/>
        <v>7</v>
      </c>
      <c r="U77" s="33">
        <f t="shared" si="15"/>
        <v>1.5699999999999999E-2</v>
      </c>
      <c r="AK77" t="s">
        <v>838</v>
      </c>
    </row>
    <row r="78" spans="1:37" x14ac:dyDescent="0.25">
      <c r="A78" t="s">
        <v>301</v>
      </c>
      <c r="B78" t="s">
        <v>340</v>
      </c>
      <c r="C78" t="s">
        <v>148</v>
      </c>
      <c r="D78" t="s">
        <v>150</v>
      </c>
      <c r="E78">
        <v>15</v>
      </c>
      <c r="F78">
        <v>702</v>
      </c>
      <c r="G78" s="33">
        <v>0.62729999999999997</v>
      </c>
      <c r="H78">
        <v>0</v>
      </c>
      <c r="I78" s="33">
        <v>0</v>
      </c>
      <c r="J78">
        <v>112</v>
      </c>
      <c r="K78" s="33">
        <v>0.23680000000000001</v>
      </c>
      <c r="M78" t="s">
        <v>301</v>
      </c>
      <c r="N78" t="str">
        <f t="shared" si="8"/>
        <v>DE</v>
      </c>
      <c r="O78">
        <f t="shared" si="9"/>
        <v>16</v>
      </c>
      <c r="P78">
        <f t="shared" si="10"/>
        <v>0</v>
      </c>
      <c r="Q78" s="33">
        <f t="shared" si="11"/>
        <v>0</v>
      </c>
      <c r="R78">
        <f t="shared" si="12"/>
        <v>570</v>
      </c>
      <c r="S78" s="33">
        <f t="shared" si="13"/>
        <v>0.52969999999999995</v>
      </c>
      <c r="T78">
        <f t="shared" si="14"/>
        <v>1</v>
      </c>
      <c r="U78" s="33">
        <f t="shared" si="15"/>
        <v>2.0999999999999999E-3</v>
      </c>
      <c r="AK78" t="s">
        <v>838</v>
      </c>
    </row>
    <row r="79" spans="1:37" x14ac:dyDescent="0.25">
      <c r="A79" t="s">
        <v>323</v>
      </c>
      <c r="B79" t="s">
        <v>340</v>
      </c>
      <c r="C79" t="s">
        <v>848</v>
      </c>
      <c r="D79" t="s">
        <v>378</v>
      </c>
      <c r="E79">
        <v>8</v>
      </c>
      <c r="F79">
        <v>0</v>
      </c>
      <c r="G79" s="33">
        <v>0</v>
      </c>
      <c r="H79">
        <v>119</v>
      </c>
      <c r="I79" s="33">
        <v>0.1069</v>
      </c>
      <c r="J79">
        <v>21</v>
      </c>
      <c r="K79" s="33">
        <v>4.7199999999999999E-2</v>
      </c>
      <c r="M79" t="s">
        <v>323</v>
      </c>
      <c r="N79" t="str">
        <f t="shared" si="8"/>
        <v>DE</v>
      </c>
      <c r="O79">
        <f t="shared" si="9"/>
        <v>14</v>
      </c>
      <c r="P79">
        <f t="shared" si="10"/>
        <v>0</v>
      </c>
      <c r="Q79" s="33">
        <f t="shared" si="11"/>
        <v>0</v>
      </c>
      <c r="R79">
        <f t="shared" si="12"/>
        <v>265</v>
      </c>
      <c r="S79" s="33">
        <f t="shared" si="13"/>
        <v>0.2477</v>
      </c>
      <c r="T79">
        <f t="shared" si="14"/>
        <v>37</v>
      </c>
      <c r="U79" s="33">
        <f t="shared" si="15"/>
        <v>7.9100000000000004E-2</v>
      </c>
      <c r="AK79" t="s">
        <v>839</v>
      </c>
    </row>
    <row r="80" spans="1:37" x14ac:dyDescent="0.25">
      <c r="A80" t="s">
        <v>230</v>
      </c>
      <c r="B80" t="s">
        <v>279</v>
      </c>
      <c r="C80" t="s">
        <v>848</v>
      </c>
      <c r="D80" t="s">
        <v>508</v>
      </c>
      <c r="E80">
        <v>1</v>
      </c>
      <c r="F80">
        <v>0</v>
      </c>
      <c r="G80" s="33">
        <v>0</v>
      </c>
      <c r="H80">
        <v>16</v>
      </c>
      <c r="I80" s="33">
        <v>1.54E-2</v>
      </c>
      <c r="J80">
        <v>2</v>
      </c>
      <c r="K80" s="33">
        <v>4.4999999999999997E-3</v>
      </c>
      <c r="M80" t="s">
        <v>230</v>
      </c>
      <c r="N80" t="str">
        <f t="shared" si="8"/>
        <v/>
      </c>
      <c r="O80" t="str">
        <f t="shared" si="9"/>
        <v/>
      </c>
      <c r="P80" t="str">
        <f t="shared" si="10"/>
        <v/>
      </c>
      <c r="Q80" s="33" t="str">
        <f t="shared" si="11"/>
        <v/>
      </c>
      <c r="R80" t="str">
        <f t="shared" si="12"/>
        <v/>
      </c>
      <c r="S80" s="33" t="str">
        <f t="shared" si="13"/>
        <v/>
      </c>
      <c r="T80" t="str">
        <f t="shared" si="14"/>
        <v/>
      </c>
      <c r="U80" s="33" t="str">
        <f t="shared" si="15"/>
        <v/>
      </c>
      <c r="AK80" t="s">
        <v>839</v>
      </c>
    </row>
    <row r="81" spans="1:37" x14ac:dyDescent="0.25">
      <c r="A81" t="s">
        <v>274</v>
      </c>
      <c r="B81" t="s">
        <v>279</v>
      </c>
      <c r="C81" t="s">
        <v>214</v>
      </c>
      <c r="D81" t="s">
        <v>808</v>
      </c>
      <c r="E81">
        <v>14</v>
      </c>
      <c r="F81">
        <v>164</v>
      </c>
      <c r="G81" s="33">
        <v>0.15809999999999999</v>
      </c>
      <c r="H81">
        <v>0</v>
      </c>
      <c r="I81" s="33">
        <v>0</v>
      </c>
      <c r="J81">
        <v>58</v>
      </c>
      <c r="K81" s="33">
        <v>0.1394</v>
      </c>
      <c r="M81" t="s">
        <v>274</v>
      </c>
      <c r="N81" t="str">
        <f t="shared" si="8"/>
        <v>TE</v>
      </c>
      <c r="O81">
        <f t="shared" si="9"/>
        <v>12</v>
      </c>
      <c r="P81">
        <f t="shared" si="10"/>
        <v>234</v>
      </c>
      <c r="Q81" s="33">
        <f t="shared" si="11"/>
        <v>0.20630000000000001</v>
      </c>
      <c r="R81">
        <f t="shared" si="12"/>
        <v>0</v>
      </c>
      <c r="S81" s="33">
        <f t="shared" si="13"/>
        <v>0</v>
      </c>
      <c r="T81">
        <f t="shared" si="14"/>
        <v>213</v>
      </c>
      <c r="U81" s="33">
        <f t="shared" si="15"/>
        <v>0.46200000000000002</v>
      </c>
      <c r="AK81" t="s">
        <v>866</v>
      </c>
    </row>
    <row r="82" spans="1:37" x14ac:dyDescent="0.25">
      <c r="A82" t="s">
        <v>204</v>
      </c>
      <c r="B82" t="s">
        <v>224</v>
      </c>
      <c r="C82" t="s">
        <v>886</v>
      </c>
      <c r="D82" t="s">
        <v>470</v>
      </c>
      <c r="E82">
        <v>3</v>
      </c>
      <c r="F82">
        <v>0</v>
      </c>
      <c r="G82" s="33">
        <v>0</v>
      </c>
      <c r="H82">
        <v>104</v>
      </c>
      <c r="I82" s="33">
        <v>9.5399999999999999E-2</v>
      </c>
      <c r="J82">
        <v>9</v>
      </c>
      <c r="K82" s="33">
        <v>0.02</v>
      </c>
      <c r="M82" t="s">
        <v>204</v>
      </c>
      <c r="N82" t="str">
        <f t="shared" si="8"/>
        <v/>
      </c>
      <c r="O82" t="str">
        <f t="shared" si="9"/>
        <v/>
      </c>
      <c r="P82" t="str">
        <f t="shared" si="10"/>
        <v/>
      </c>
      <c r="Q82" s="33" t="str">
        <f t="shared" si="11"/>
        <v/>
      </c>
      <c r="R82" t="str">
        <f t="shared" si="12"/>
        <v/>
      </c>
      <c r="S82" s="33" t="str">
        <f t="shared" si="13"/>
        <v/>
      </c>
      <c r="T82" t="str">
        <f t="shared" si="14"/>
        <v/>
      </c>
      <c r="U82" s="33" t="str">
        <f t="shared" si="15"/>
        <v/>
      </c>
      <c r="AK82" t="s">
        <v>866</v>
      </c>
    </row>
    <row r="83" spans="1:37" x14ac:dyDescent="0.25">
      <c r="A83" t="s">
        <v>222</v>
      </c>
      <c r="B83" t="s">
        <v>224</v>
      </c>
      <c r="C83" t="s">
        <v>886</v>
      </c>
      <c r="D83" t="s">
        <v>470</v>
      </c>
      <c r="E83">
        <v>10</v>
      </c>
      <c r="F83">
        <v>0</v>
      </c>
      <c r="G83" s="33">
        <v>0</v>
      </c>
      <c r="H83">
        <v>114</v>
      </c>
      <c r="I83" s="33">
        <v>0.1027</v>
      </c>
      <c r="J83">
        <v>91</v>
      </c>
      <c r="K83" s="33">
        <v>0.1996</v>
      </c>
      <c r="M83" t="s">
        <v>222</v>
      </c>
      <c r="N83" t="str">
        <f t="shared" si="8"/>
        <v>T</v>
      </c>
      <c r="O83">
        <f t="shared" si="9"/>
        <v>13</v>
      </c>
      <c r="P83">
        <f t="shared" si="10"/>
        <v>647</v>
      </c>
      <c r="Q83" s="33">
        <f t="shared" si="11"/>
        <v>0.58340000000000003</v>
      </c>
      <c r="R83">
        <f t="shared" si="12"/>
        <v>0</v>
      </c>
      <c r="S83" s="33">
        <f t="shared" si="13"/>
        <v>0</v>
      </c>
      <c r="T83">
        <f t="shared" si="14"/>
        <v>48</v>
      </c>
      <c r="U83" s="33">
        <f t="shared" si="15"/>
        <v>0.1</v>
      </c>
      <c r="AK83" t="s">
        <v>904</v>
      </c>
    </row>
    <row r="84" spans="1:37" x14ac:dyDescent="0.25">
      <c r="A84" t="s">
        <v>239</v>
      </c>
      <c r="B84" t="s">
        <v>279</v>
      </c>
      <c r="C84" t="s">
        <v>411</v>
      </c>
      <c r="D84" t="s">
        <v>470</v>
      </c>
      <c r="E84">
        <v>11</v>
      </c>
      <c r="F84">
        <v>0</v>
      </c>
      <c r="G84" s="33">
        <v>0</v>
      </c>
      <c r="H84">
        <v>409</v>
      </c>
      <c r="I84" s="33">
        <v>0.38219999999999998</v>
      </c>
      <c r="J84">
        <v>128</v>
      </c>
      <c r="K84" s="33">
        <v>0.27350000000000002</v>
      </c>
      <c r="M84" t="s">
        <v>239</v>
      </c>
      <c r="N84" t="str">
        <f t="shared" si="8"/>
        <v/>
      </c>
      <c r="O84" t="str">
        <f t="shared" si="9"/>
        <v/>
      </c>
      <c r="P84" t="str">
        <f t="shared" si="10"/>
        <v/>
      </c>
      <c r="Q84" s="33" t="str">
        <f t="shared" si="11"/>
        <v/>
      </c>
      <c r="R84" t="str">
        <f t="shared" si="12"/>
        <v/>
      </c>
      <c r="S84" s="33" t="str">
        <f t="shared" si="13"/>
        <v/>
      </c>
      <c r="T84" t="str">
        <f t="shared" si="14"/>
        <v/>
      </c>
      <c r="U84" s="33" t="str">
        <f t="shared" si="15"/>
        <v/>
      </c>
      <c r="AK84" t="s">
        <v>904</v>
      </c>
    </row>
    <row r="85" spans="1:37" x14ac:dyDescent="0.25">
      <c r="A85" t="s">
        <v>39</v>
      </c>
      <c r="B85" t="s">
        <v>95</v>
      </c>
      <c r="C85" t="s">
        <v>195</v>
      </c>
      <c r="D85" t="s">
        <v>808</v>
      </c>
      <c r="E85">
        <v>13</v>
      </c>
      <c r="F85">
        <v>921</v>
      </c>
      <c r="G85" s="33">
        <v>0.80020000000000002</v>
      </c>
      <c r="H85">
        <v>0</v>
      </c>
      <c r="I85" s="33">
        <v>0</v>
      </c>
      <c r="J85">
        <v>53</v>
      </c>
      <c r="K85" s="33">
        <v>0.1109</v>
      </c>
      <c r="M85" t="s">
        <v>39</v>
      </c>
      <c r="N85" t="str">
        <f t="shared" si="8"/>
        <v/>
      </c>
      <c r="O85" t="str">
        <f t="shared" si="9"/>
        <v/>
      </c>
      <c r="P85" t="str">
        <f t="shared" si="10"/>
        <v/>
      </c>
      <c r="Q85" s="33" t="str">
        <f t="shared" si="11"/>
        <v/>
      </c>
      <c r="R85" t="str">
        <f t="shared" si="12"/>
        <v/>
      </c>
      <c r="S85" s="33" t="str">
        <f t="shared" si="13"/>
        <v/>
      </c>
      <c r="T85" t="str">
        <f t="shared" si="14"/>
        <v/>
      </c>
      <c r="U85" s="33" t="str">
        <f t="shared" si="15"/>
        <v/>
      </c>
      <c r="AK85" t="s">
        <v>819</v>
      </c>
    </row>
    <row r="86" spans="1:37" x14ac:dyDescent="0.25">
      <c r="A86" t="s">
        <v>70</v>
      </c>
      <c r="B86" t="s">
        <v>95</v>
      </c>
      <c r="C86" t="s">
        <v>419</v>
      </c>
      <c r="D86" t="s">
        <v>470</v>
      </c>
      <c r="E86">
        <v>10</v>
      </c>
      <c r="F86">
        <v>0</v>
      </c>
      <c r="G86" s="33">
        <v>0</v>
      </c>
      <c r="H86">
        <v>496</v>
      </c>
      <c r="I86" s="33">
        <v>0.48199999999999998</v>
      </c>
      <c r="J86">
        <v>40</v>
      </c>
      <c r="K86" s="33">
        <v>9.0300000000000005E-2</v>
      </c>
      <c r="M86" s="34" t="s">
        <v>70</v>
      </c>
      <c r="N86" s="34" t="str">
        <f t="shared" si="8"/>
        <v>RB</v>
      </c>
      <c r="O86" s="34">
        <f t="shared" si="9"/>
        <v>16</v>
      </c>
      <c r="P86" s="34">
        <f t="shared" si="10"/>
        <v>964</v>
      </c>
      <c r="Q86" s="35">
        <f t="shared" si="11"/>
        <v>0.83750000000000002</v>
      </c>
      <c r="R86" s="34">
        <f t="shared" si="12"/>
        <v>0</v>
      </c>
      <c r="S86" s="35">
        <f t="shared" si="13"/>
        <v>0</v>
      </c>
      <c r="T86" s="34">
        <f t="shared" si="14"/>
        <v>1</v>
      </c>
      <c r="U86" s="35">
        <f t="shared" si="15"/>
        <v>2.0999999999999999E-3</v>
      </c>
      <c r="V86" s="34" t="s">
        <v>150</v>
      </c>
      <c r="W86" s="34">
        <v>16</v>
      </c>
      <c r="X86" s="34">
        <v>259</v>
      </c>
      <c r="Y86" s="35">
        <v>0.2392</v>
      </c>
      <c r="Z86" s="34">
        <v>0</v>
      </c>
      <c r="AA86" s="35">
        <v>0</v>
      </c>
      <c r="AB86" s="34">
        <v>84</v>
      </c>
      <c r="AC86" s="35">
        <v>0.1888</v>
      </c>
      <c r="AK86" t="s">
        <v>819</v>
      </c>
    </row>
    <row r="87" spans="1:37" x14ac:dyDescent="0.25">
      <c r="A87" t="s">
        <v>321</v>
      </c>
      <c r="B87" t="s">
        <v>340</v>
      </c>
      <c r="C87" t="s">
        <v>376</v>
      </c>
      <c r="D87" t="s">
        <v>378</v>
      </c>
      <c r="E87">
        <v>16</v>
      </c>
      <c r="F87">
        <v>0</v>
      </c>
      <c r="G87" s="33">
        <v>0</v>
      </c>
      <c r="H87">
        <v>283</v>
      </c>
      <c r="I87" s="33">
        <v>0.26879999999999998</v>
      </c>
      <c r="J87">
        <v>340</v>
      </c>
      <c r="K87" s="33">
        <v>0.77270000000000005</v>
      </c>
      <c r="M87" t="s">
        <v>321</v>
      </c>
      <c r="N87" t="str">
        <f t="shared" si="8"/>
        <v>NT</v>
      </c>
      <c r="O87">
        <f t="shared" si="9"/>
        <v>16</v>
      </c>
      <c r="P87">
        <f t="shared" si="10"/>
        <v>1</v>
      </c>
      <c r="Q87" s="33">
        <f t="shared" si="11"/>
        <v>8.9999999999999998E-4</v>
      </c>
      <c r="R87">
        <f t="shared" si="12"/>
        <v>643</v>
      </c>
      <c r="S87" s="33">
        <f t="shared" si="13"/>
        <v>0.59760000000000002</v>
      </c>
      <c r="T87">
        <f t="shared" si="14"/>
        <v>98</v>
      </c>
      <c r="U87" s="33">
        <f t="shared" si="15"/>
        <v>0.21029999999999999</v>
      </c>
      <c r="AK87" t="s">
        <v>825</v>
      </c>
    </row>
    <row r="88" spans="1:37" x14ac:dyDescent="0.25">
      <c r="A88" t="s">
        <v>335</v>
      </c>
      <c r="B88" t="s">
        <v>340</v>
      </c>
      <c r="C88" t="s">
        <v>824</v>
      </c>
      <c r="D88" t="s">
        <v>279</v>
      </c>
      <c r="E88">
        <v>2</v>
      </c>
      <c r="F88">
        <v>0</v>
      </c>
      <c r="G88" s="33">
        <v>0</v>
      </c>
      <c r="H88">
        <v>0</v>
      </c>
      <c r="I88" s="33">
        <v>0</v>
      </c>
      <c r="J88">
        <v>30</v>
      </c>
      <c r="K88" s="33">
        <v>6.5100000000000005E-2</v>
      </c>
      <c r="M88" t="s">
        <v>335</v>
      </c>
      <c r="N88" t="str">
        <f t="shared" si="8"/>
        <v/>
      </c>
      <c r="O88" t="str">
        <f t="shared" si="9"/>
        <v/>
      </c>
      <c r="P88" t="str">
        <f t="shared" si="10"/>
        <v/>
      </c>
      <c r="Q88" s="33" t="str">
        <f t="shared" si="11"/>
        <v/>
      </c>
      <c r="R88" t="str">
        <f t="shared" si="12"/>
        <v/>
      </c>
      <c r="S88" s="33" t="str">
        <f t="shared" si="13"/>
        <v/>
      </c>
      <c r="T88" t="str">
        <f t="shared" si="14"/>
        <v/>
      </c>
      <c r="U88" s="33" t="str">
        <f t="shared" si="15"/>
        <v/>
      </c>
      <c r="AK88" t="s">
        <v>825</v>
      </c>
    </row>
    <row r="89" spans="1:37" x14ac:dyDescent="0.25">
      <c r="A89" t="s">
        <v>412</v>
      </c>
      <c r="B89" t="s">
        <v>436</v>
      </c>
      <c r="C89" t="s">
        <v>824</v>
      </c>
      <c r="D89" t="s">
        <v>150</v>
      </c>
      <c r="E89">
        <v>6</v>
      </c>
      <c r="F89">
        <v>261</v>
      </c>
      <c r="G89" s="33">
        <v>0.25840000000000002</v>
      </c>
      <c r="H89">
        <v>0</v>
      </c>
      <c r="I89" s="33">
        <v>0</v>
      </c>
      <c r="J89">
        <v>39</v>
      </c>
      <c r="K89" s="33">
        <v>9.11E-2</v>
      </c>
      <c r="M89" t="s">
        <v>412</v>
      </c>
      <c r="N89" t="str">
        <f t="shared" si="8"/>
        <v>SS</v>
      </c>
      <c r="O89">
        <f t="shared" si="9"/>
        <v>1</v>
      </c>
      <c r="P89">
        <f t="shared" si="10"/>
        <v>0</v>
      </c>
      <c r="Q89" s="33">
        <f t="shared" si="11"/>
        <v>0</v>
      </c>
      <c r="R89">
        <f t="shared" si="12"/>
        <v>3</v>
      </c>
      <c r="S89" s="33">
        <f t="shared" si="13"/>
        <v>2.8E-3</v>
      </c>
      <c r="T89">
        <f t="shared" si="14"/>
        <v>13</v>
      </c>
      <c r="U89" s="33">
        <f t="shared" si="15"/>
        <v>2.7099999999999999E-2</v>
      </c>
      <c r="AK89" t="s">
        <v>825</v>
      </c>
    </row>
    <row r="90" spans="1:37" x14ac:dyDescent="0.25">
      <c r="A90" t="s">
        <v>269</v>
      </c>
      <c r="B90" t="s">
        <v>279</v>
      </c>
      <c r="C90" t="s">
        <v>308</v>
      </c>
      <c r="D90" t="s">
        <v>508</v>
      </c>
      <c r="E90">
        <v>16</v>
      </c>
      <c r="F90">
        <v>0</v>
      </c>
      <c r="G90" s="33">
        <v>0</v>
      </c>
      <c r="H90">
        <v>600</v>
      </c>
      <c r="I90" s="33">
        <v>0.57969999999999999</v>
      </c>
      <c r="J90">
        <v>57</v>
      </c>
      <c r="K90" s="33">
        <v>0.13289999999999999</v>
      </c>
      <c r="M90" t="s">
        <v>269</v>
      </c>
      <c r="N90" t="str">
        <f t="shared" si="8"/>
        <v>WR</v>
      </c>
      <c r="O90">
        <f t="shared" si="9"/>
        <v>2</v>
      </c>
      <c r="P90">
        <f t="shared" si="10"/>
        <v>51</v>
      </c>
      <c r="Q90" s="33">
        <f t="shared" si="11"/>
        <v>4.9200000000000001E-2</v>
      </c>
      <c r="R90">
        <f t="shared" si="12"/>
        <v>0</v>
      </c>
      <c r="S90" s="33">
        <f t="shared" si="13"/>
        <v>0</v>
      </c>
      <c r="T90">
        <f t="shared" si="14"/>
        <v>8</v>
      </c>
      <c r="U90" s="33">
        <f t="shared" si="15"/>
        <v>1.6199999999999999E-2</v>
      </c>
      <c r="AK90" t="s">
        <v>828</v>
      </c>
    </row>
    <row r="91" spans="1:37" x14ac:dyDescent="0.25">
      <c r="A91" t="s">
        <v>275</v>
      </c>
      <c r="B91" t="s">
        <v>279</v>
      </c>
      <c r="C91" t="s">
        <v>328</v>
      </c>
      <c r="D91" t="s">
        <v>807</v>
      </c>
      <c r="E91">
        <v>16</v>
      </c>
      <c r="F91">
        <v>0</v>
      </c>
      <c r="G91" s="33">
        <v>0</v>
      </c>
      <c r="H91">
        <v>745</v>
      </c>
      <c r="I91" s="33">
        <v>0.6694</v>
      </c>
      <c r="J91">
        <v>7</v>
      </c>
      <c r="K91" s="33">
        <v>1.5699999999999999E-2</v>
      </c>
      <c r="M91" t="s">
        <v>275</v>
      </c>
      <c r="N91" t="str">
        <f t="shared" si="8"/>
        <v/>
      </c>
      <c r="O91" t="str">
        <f t="shared" si="9"/>
        <v/>
      </c>
      <c r="P91" t="str">
        <f t="shared" si="10"/>
        <v/>
      </c>
      <c r="Q91" s="33" t="str">
        <f t="shared" si="11"/>
        <v/>
      </c>
      <c r="R91" t="str">
        <f t="shared" si="12"/>
        <v/>
      </c>
      <c r="S91" s="33" t="str">
        <f t="shared" si="13"/>
        <v/>
      </c>
      <c r="T91" t="str">
        <f t="shared" si="14"/>
        <v/>
      </c>
      <c r="U91" s="33" t="str">
        <f t="shared" si="15"/>
        <v/>
      </c>
      <c r="AK91" t="s">
        <v>828</v>
      </c>
    </row>
    <row r="92" spans="1:37" x14ac:dyDescent="0.25">
      <c r="A92" t="s">
        <v>60</v>
      </c>
      <c r="B92" t="s">
        <v>95</v>
      </c>
      <c r="C92" t="s">
        <v>301</v>
      </c>
      <c r="D92" t="s">
        <v>508</v>
      </c>
      <c r="E92">
        <v>16</v>
      </c>
      <c r="F92">
        <v>0</v>
      </c>
      <c r="G92" s="33">
        <v>0</v>
      </c>
      <c r="H92">
        <v>570</v>
      </c>
      <c r="I92" s="33">
        <v>0.52969999999999995</v>
      </c>
      <c r="J92">
        <v>1</v>
      </c>
      <c r="K92" s="33">
        <v>2.0999999999999999E-3</v>
      </c>
      <c r="M92" t="s">
        <v>60</v>
      </c>
      <c r="N92" t="str">
        <f t="shared" si="8"/>
        <v/>
      </c>
      <c r="O92" t="str">
        <f t="shared" si="9"/>
        <v/>
      </c>
      <c r="P92" t="str">
        <f t="shared" si="10"/>
        <v/>
      </c>
      <c r="Q92" s="33" t="str">
        <f t="shared" si="11"/>
        <v/>
      </c>
      <c r="R92" t="str">
        <f t="shared" si="12"/>
        <v/>
      </c>
      <c r="S92" s="33" t="str">
        <f t="shared" si="13"/>
        <v/>
      </c>
      <c r="T92" t="str">
        <f t="shared" si="14"/>
        <v/>
      </c>
      <c r="U92" s="33" t="str">
        <f t="shared" si="15"/>
        <v/>
      </c>
      <c r="AK92" t="s">
        <v>878</v>
      </c>
    </row>
    <row r="93" spans="1:37" x14ac:dyDescent="0.25">
      <c r="A93" t="s">
        <v>366</v>
      </c>
      <c r="B93" t="s">
        <v>378</v>
      </c>
      <c r="C93" t="s">
        <v>323</v>
      </c>
      <c r="D93" t="s">
        <v>508</v>
      </c>
      <c r="E93">
        <v>14</v>
      </c>
      <c r="F93">
        <v>0</v>
      </c>
      <c r="G93" s="33">
        <v>0</v>
      </c>
      <c r="H93">
        <v>265</v>
      </c>
      <c r="I93" s="33">
        <v>0.2477</v>
      </c>
      <c r="J93">
        <v>37</v>
      </c>
      <c r="K93" s="33">
        <v>7.9100000000000004E-2</v>
      </c>
      <c r="M93" t="s">
        <v>366</v>
      </c>
      <c r="N93" t="str">
        <f t="shared" si="8"/>
        <v>LB</v>
      </c>
      <c r="O93">
        <f t="shared" si="9"/>
        <v>12</v>
      </c>
      <c r="P93">
        <f t="shared" si="10"/>
        <v>0</v>
      </c>
      <c r="Q93" s="33">
        <f t="shared" si="11"/>
        <v>0</v>
      </c>
      <c r="R93">
        <f t="shared" si="12"/>
        <v>483</v>
      </c>
      <c r="S93" s="33">
        <f t="shared" si="13"/>
        <v>0.45140000000000002</v>
      </c>
      <c r="T93">
        <f t="shared" si="14"/>
        <v>1</v>
      </c>
      <c r="U93" s="33">
        <f t="shared" si="15"/>
        <v>2.0999999999999999E-3</v>
      </c>
      <c r="AK93" t="s">
        <v>878</v>
      </c>
    </row>
    <row r="94" spans="1:37" x14ac:dyDescent="0.25">
      <c r="A94" t="s">
        <v>258</v>
      </c>
      <c r="B94" t="s">
        <v>279</v>
      </c>
      <c r="C94" t="s">
        <v>274</v>
      </c>
      <c r="D94" t="s">
        <v>150</v>
      </c>
      <c r="E94">
        <v>12</v>
      </c>
      <c r="F94">
        <v>234</v>
      </c>
      <c r="G94" s="33">
        <v>0.20630000000000001</v>
      </c>
      <c r="H94">
        <v>0</v>
      </c>
      <c r="I94" s="33">
        <v>0</v>
      </c>
      <c r="J94">
        <v>213</v>
      </c>
      <c r="K94" s="33">
        <v>0.46200000000000002</v>
      </c>
      <c r="M94" t="s">
        <v>258</v>
      </c>
      <c r="N94" t="str">
        <f t="shared" si="8"/>
        <v/>
      </c>
      <c r="O94" t="str">
        <f t="shared" si="9"/>
        <v/>
      </c>
      <c r="P94" t="str">
        <f t="shared" si="10"/>
        <v/>
      </c>
      <c r="Q94" s="33" t="str">
        <f t="shared" si="11"/>
        <v/>
      </c>
      <c r="R94" t="str">
        <f t="shared" si="12"/>
        <v/>
      </c>
      <c r="S94" s="33" t="str">
        <f t="shared" si="13"/>
        <v/>
      </c>
      <c r="T94" t="str">
        <f t="shared" si="14"/>
        <v/>
      </c>
      <c r="U94" s="33" t="str">
        <f t="shared" si="15"/>
        <v/>
      </c>
      <c r="AK94" t="s">
        <v>867</v>
      </c>
    </row>
    <row r="95" spans="1:37" x14ac:dyDescent="0.25">
      <c r="A95" t="s">
        <v>329</v>
      </c>
      <c r="B95" t="s">
        <v>340</v>
      </c>
      <c r="C95" t="s">
        <v>222</v>
      </c>
      <c r="D95" t="s">
        <v>808</v>
      </c>
      <c r="E95">
        <v>13</v>
      </c>
      <c r="F95">
        <v>647</v>
      </c>
      <c r="G95" s="33">
        <v>0.58340000000000003</v>
      </c>
      <c r="H95">
        <v>0</v>
      </c>
      <c r="I95" s="33">
        <v>0</v>
      </c>
      <c r="J95">
        <v>48</v>
      </c>
      <c r="K95" s="33">
        <v>0.1</v>
      </c>
      <c r="M95" t="s">
        <v>329</v>
      </c>
      <c r="N95" t="str">
        <f t="shared" si="8"/>
        <v>NT</v>
      </c>
      <c r="O95">
        <f t="shared" si="9"/>
        <v>16</v>
      </c>
      <c r="P95">
        <f t="shared" si="10"/>
        <v>0</v>
      </c>
      <c r="Q95" s="33">
        <f t="shared" si="11"/>
        <v>0</v>
      </c>
      <c r="R95">
        <f t="shared" si="12"/>
        <v>204</v>
      </c>
      <c r="S95" s="33">
        <f t="shared" si="13"/>
        <v>0.19689999999999999</v>
      </c>
      <c r="T95">
        <f t="shared" si="14"/>
        <v>108</v>
      </c>
      <c r="U95" s="33">
        <f t="shared" si="15"/>
        <v>0.2427</v>
      </c>
      <c r="AK95" t="s">
        <v>867</v>
      </c>
    </row>
    <row r="96" spans="1:37" x14ac:dyDescent="0.25">
      <c r="A96" t="s">
        <v>311</v>
      </c>
      <c r="B96" t="s">
        <v>340</v>
      </c>
      <c r="C96" t="s">
        <v>70</v>
      </c>
      <c r="D96" t="s">
        <v>95</v>
      </c>
      <c r="E96">
        <v>16</v>
      </c>
      <c r="F96">
        <v>964</v>
      </c>
      <c r="G96" s="33">
        <v>0.83750000000000002</v>
      </c>
      <c r="H96">
        <v>0</v>
      </c>
      <c r="I96" s="33">
        <v>0</v>
      </c>
      <c r="J96">
        <v>1</v>
      </c>
      <c r="K96" s="33">
        <v>2.0999999999999999E-3</v>
      </c>
      <c r="M96" t="s">
        <v>311</v>
      </c>
      <c r="N96" t="str">
        <f t="shared" si="8"/>
        <v/>
      </c>
      <c r="O96" t="str">
        <f t="shared" si="9"/>
        <v/>
      </c>
      <c r="P96" t="str">
        <f t="shared" si="10"/>
        <v/>
      </c>
      <c r="Q96" s="33" t="str">
        <f t="shared" si="11"/>
        <v/>
      </c>
      <c r="R96" t="str">
        <f t="shared" si="12"/>
        <v/>
      </c>
      <c r="S96" s="33" t="str">
        <f t="shared" si="13"/>
        <v/>
      </c>
      <c r="T96" t="str">
        <f t="shared" si="14"/>
        <v/>
      </c>
      <c r="U96" s="33" t="str">
        <f t="shared" si="15"/>
        <v/>
      </c>
      <c r="AK96" t="s">
        <v>861</v>
      </c>
    </row>
    <row r="97" spans="1:37" x14ac:dyDescent="0.25">
      <c r="A97" t="s">
        <v>427</v>
      </c>
      <c r="B97" t="s">
        <v>436</v>
      </c>
      <c r="C97" t="s">
        <v>70</v>
      </c>
      <c r="D97" t="s">
        <v>150</v>
      </c>
      <c r="E97">
        <v>16</v>
      </c>
      <c r="F97">
        <v>259</v>
      </c>
      <c r="G97" s="33">
        <v>0.2392</v>
      </c>
      <c r="H97">
        <v>0</v>
      </c>
      <c r="I97" s="33">
        <v>0</v>
      </c>
      <c r="J97">
        <v>84</v>
      </c>
      <c r="K97" s="33">
        <v>0.1888</v>
      </c>
      <c r="M97" t="s">
        <v>427</v>
      </c>
      <c r="N97" t="str">
        <f t="shared" si="8"/>
        <v>FS</v>
      </c>
      <c r="O97">
        <f t="shared" si="9"/>
        <v>12</v>
      </c>
      <c r="P97">
        <f t="shared" si="10"/>
        <v>0</v>
      </c>
      <c r="Q97" s="33">
        <f t="shared" si="11"/>
        <v>0</v>
      </c>
      <c r="R97">
        <f t="shared" si="12"/>
        <v>102</v>
      </c>
      <c r="S97" s="33">
        <f t="shared" si="13"/>
        <v>9.3799999999999994E-2</v>
      </c>
      <c r="T97">
        <f t="shared" si="14"/>
        <v>211</v>
      </c>
      <c r="U97" s="33">
        <f t="shared" si="15"/>
        <v>0.47739999999999999</v>
      </c>
      <c r="AK97" t="s">
        <v>861</v>
      </c>
    </row>
    <row r="98" spans="1:37" x14ac:dyDescent="0.25">
      <c r="A98" t="s">
        <v>380</v>
      </c>
      <c r="B98" t="s">
        <v>436</v>
      </c>
      <c r="C98" t="s">
        <v>321</v>
      </c>
      <c r="D98" t="s">
        <v>807</v>
      </c>
      <c r="E98">
        <v>16</v>
      </c>
      <c r="F98">
        <v>1</v>
      </c>
      <c r="G98" s="33">
        <v>8.9999999999999998E-4</v>
      </c>
      <c r="H98">
        <v>643</v>
      </c>
      <c r="I98" s="33">
        <v>0.59760000000000002</v>
      </c>
      <c r="J98">
        <v>98</v>
      </c>
      <c r="K98" s="33">
        <v>0.21029999999999999</v>
      </c>
      <c r="M98" t="s">
        <v>380</v>
      </c>
      <c r="N98" t="str">
        <f t="shared" si="8"/>
        <v/>
      </c>
      <c r="O98" t="str">
        <f t="shared" si="9"/>
        <v/>
      </c>
      <c r="P98" t="str">
        <f t="shared" si="10"/>
        <v/>
      </c>
      <c r="Q98" s="33" t="str">
        <f t="shared" si="11"/>
        <v/>
      </c>
      <c r="R98" t="str">
        <f t="shared" si="12"/>
        <v/>
      </c>
      <c r="S98" s="33" t="str">
        <f t="shared" si="13"/>
        <v/>
      </c>
      <c r="T98" t="str">
        <f t="shared" si="14"/>
        <v/>
      </c>
      <c r="U98" s="33" t="str">
        <f t="shared" si="15"/>
        <v/>
      </c>
      <c r="AK98" t="s">
        <v>833</v>
      </c>
    </row>
    <row r="99" spans="1:37" x14ac:dyDescent="0.25">
      <c r="A99" t="s">
        <v>241</v>
      </c>
      <c r="B99" t="s">
        <v>279</v>
      </c>
      <c r="C99" t="s">
        <v>412</v>
      </c>
      <c r="D99" t="s">
        <v>726</v>
      </c>
      <c r="E99">
        <v>1</v>
      </c>
      <c r="F99">
        <v>0</v>
      </c>
      <c r="G99" s="33">
        <v>0</v>
      </c>
      <c r="H99">
        <v>3</v>
      </c>
      <c r="I99" s="33">
        <v>2.8E-3</v>
      </c>
      <c r="J99">
        <v>13</v>
      </c>
      <c r="K99" s="33">
        <v>2.7099999999999999E-2</v>
      </c>
      <c r="M99" t="s">
        <v>241</v>
      </c>
      <c r="N99" t="str">
        <f t="shared" si="8"/>
        <v/>
      </c>
      <c r="O99" t="str">
        <f t="shared" si="9"/>
        <v/>
      </c>
      <c r="P99" t="str">
        <f t="shared" si="10"/>
        <v/>
      </c>
      <c r="Q99" s="33" t="str">
        <f t="shared" si="11"/>
        <v/>
      </c>
      <c r="R99" t="str">
        <f t="shared" si="12"/>
        <v/>
      </c>
      <c r="S99" s="33" t="str">
        <f t="shared" si="13"/>
        <v/>
      </c>
      <c r="T99" t="str">
        <f t="shared" si="14"/>
        <v/>
      </c>
      <c r="U99" s="33" t="str">
        <f t="shared" si="15"/>
        <v/>
      </c>
      <c r="AK99" t="s">
        <v>833</v>
      </c>
    </row>
    <row r="100" spans="1:37" x14ac:dyDescent="0.25">
      <c r="A100" t="s">
        <v>266</v>
      </c>
      <c r="B100" t="s">
        <v>279</v>
      </c>
      <c r="C100" t="s">
        <v>269</v>
      </c>
      <c r="D100" t="s">
        <v>279</v>
      </c>
      <c r="E100">
        <v>2</v>
      </c>
      <c r="F100">
        <v>51</v>
      </c>
      <c r="G100" s="33">
        <v>4.9200000000000001E-2</v>
      </c>
      <c r="H100">
        <v>0</v>
      </c>
      <c r="I100" s="33">
        <v>0</v>
      </c>
      <c r="J100">
        <v>8</v>
      </c>
      <c r="K100" s="33">
        <v>1.6199999999999999E-2</v>
      </c>
      <c r="M100" t="s">
        <v>266</v>
      </c>
      <c r="N100" t="str">
        <f t="shared" si="8"/>
        <v>WR</v>
      </c>
      <c r="O100">
        <f t="shared" si="9"/>
        <v>15</v>
      </c>
      <c r="P100">
        <f t="shared" si="10"/>
        <v>735</v>
      </c>
      <c r="Q100" s="33">
        <f t="shared" si="11"/>
        <v>0.77529999999999999</v>
      </c>
      <c r="R100">
        <f t="shared" si="12"/>
        <v>1</v>
      </c>
      <c r="S100" s="33">
        <f t="shared" si="13"/>
        <v>8.9999999999999998E-4</v>
      </c>
      <c r="T100">
        <f t="shared" si="14"/>
        <v>0</v>
      </c>
      <c r="U100" s="33">
        <f t="shared" si="15"/>
        <v>0</v>
      </c>
      <c r="AK100" t="s">
        <v>820</v>
      </c>
    </row>
    <row r="101" spans="1:37" x14ac:dyDescent="0.25">
      <c r="A101" t="s">
        <v>246</v>
      </c>
      <c r="B101" t="s">
        <v>279</v>
      </c>
      <c r="C101" t="s">
        <v>366</v>
      </c>
      <c r="D101" t="s">
        <v>378</v>
      </c>
      <c r="E101">
        <v>12</v>
      </c>
      <c r="F101">
        <v>0</v>
      </c>
      <c r="G101" s="33">
        <v>0</v>
      </c>
      <c r="H101">
        <v>483</v>
      </c>
      <c r="I101" s="33">
        <v>0.45140000000000002</v>
      </c>
      <c r="J101">
        <v>1</v>
      </c>
      <c r="K101" s="33">
        <v>2.0999999999999999E-3</v>
      </c>
      <c r="M101" t="s">
        <v>246</v>
      </c>
      <c r="N101" t="str">
        <f t="shared" si="8"/>
        <v>WR</v>
      </c>
      <c r="O101">
        <f t="shared" si="9"/>
        <v>15</v>
      </c>
      <c r="P101">
        <f t="shared" si="10"/>
        <v>493</v>
      </c>
      <c r="Q101" s="33">
        <f t="shared" si="11"/>
        <v>0.44450000000000001</v>
      </c>
      <c r="R101">
        <f t="shared" si="12"/>
        <v>0</v>
      </c>
      <c r="S101" s="33">
        <f t="shared" si="13"/>
        <v>0</v>
      </c>
      <c r="T101">
        <f t="shared" si="14"/>
        <v>0</v>
      </c>
      <c r="U101" s="33">
        <f t="shared" si="15"/>
        <v>0</v>
      </c>
      <c r="AK101" t="s">
        <v>820</v>
      </c>
    </row>
    <row r="102" spans="1:37" x14ac:dyDescent="0.25">
      <c r="A102" t="s">
        <v>270</v>
      </c>
      <c r="B102" t="s">
        <v>279</v>
      </c>
      <c r="C102" t="s">
        <v>872</v>
      </c>
      <c r="D102" t="s">
        <v>378</v>
      </c>
      <c r="E102">
        <v>4</v>
      </c>
      <c r="F102">
        <v>0</v>
      </c>
      <c r="G102" s="33">
        <v>0</v>
      </c>
      <c r="H102">
        <v>0</v>
      </c>
      <c r="I102" s="33">
        <v>0</v>
      </c>
      <c r="J102">
        <v>44</v>
      </c>
      <c r="K102" s="33">
        <v>9.4399999999999998E-2</v>
      </c>
      <c r="M102" t="s">
        <v>270</v>
      </c>
      <c r="N102" t="str">
        <f t="shared" si="8"/>
        <v>WR</v>
      </c>
      <c r="O102">
        <f t="shared" si="9"/>
        <v>4</v>
      </c>
      <c r="P102">
        <f t="shared" si="10"/>
        <v>35</v>
      </c>
      <c r="Q102" s="33">
        <f t="shared" si="11"/>
        <v>3.3599999999999998E-2</v>
      </c>
      <c r="R102">
        <f t="shared" si="12"/>
        <v>0</v>
      </c>
      <c r="S102" s="33">
        <f t="shared" si="13"/>
        <v>0</v>
      </c>
      <c r="T102">
        <f t="shared" si="14"/>
        <v>14</v>
      </c>
      <c r="U102" s="33">
        <f t="shared" si="15"/>
        <v>3.15E-2</v>
      </c>
      <c r="AK102" t="s">
        <v>834</v>
      </c>
    </row>
    <row r="103" spans="1:37" x14ac:dyDescent="0.25">
      <c r="A103" t="s">
        <v>255</v>
      </c>
      <c r="B103" t="s">
        <v>279</v>
      </c>
      <c r="C103" t="s">
        <v>872</v>
      </c>
      <c r="D103" t="s">
        <v>378</v>
      </c>
      <c r="E103">
        <v>2</v>
      </c>
      <c r="F103">
        <v>0</v>
      </c>
      <c r="G103" s="33">
        <v>0</v>
      </c>
      <c r="H103">
        <v>10</v>
      </c>
      <c r="I103" s="33">
        <v>9.2999999999999992E-3</v>
      </c>
      <c r="J103">
        <v>29</v>
      </c>
      <c r="K103" s="33">
        <v>6.2E-2</v>
      </c>
      <c r="M103" t="s">
        <v>255</v>
      </c>
      <c r="N103" t="str">
        <f t="shared" si="8"/>
        <v>WR</v>
      </c>
      <c r="O103">
        <f t="shared" si="9"/>
        <v>1</v>
      </c>
      <c r="P103">
        <f t="shared" si="10"/>
        <v>14</v>
      </c>
      <c r="Q103" s="33">
        <f t="shared" si="11"/>
        <v>1.32E-2</v>
      </c>
      <c r="R103">
        <f t="shared" si="12"/>
        <v>0</v>
      </c>
      <c r="S103" s="33">
        <f t="shared" si="13"/>
        <v>0</v>
      </c>
      <c r="T103">
        <f t="shared" si="14"/>
        <v>4</v>
      </c>
      <c r="U103" s="33">
        <f t="shared" si="15"/>
        <v>8.6E-3</v>
      </c>
      <c r="AK103" t="s">
        <v>834</v>
      </c>
    </row>
    <row r="104" spans="1:37" x14ac:dyDescent="0.25">
      <c r="A104" t="s">
        <v>426</v>
      </c>
      <c r="B104" t="s">
        <v>436</v>
      </c>
      <c r="C104" t="s">
        <v>329</v>
      </c>
      <c r="D104" t="s">
        <v>807</v>
      </c>
      <c r="E104">
        <v>16</v>
      </c>
      <c r="F104">
        <v>0</v>
      </c>
      <c r="G104" s="33">
        <v>0</v>
      </c>
      <c r="H104">
        <v>204</v>
      </c>
      <c r="I104" s="33">
        <v>0.19689999999999999</v>
      </c>
      <c r="J104">
        <v>108</v>
      </c>
      <c r="K104" s="33">
        <v>0.2427</v>
      </c>
      <c r="M104" t="s">
        <v>426</v>
      </c>
      <c r="N104" t="str">
        <f t="shared" si="8"/>
        <v>CB</v>
      </c>
      <c r="O104">
        <f t="shared" si="9"/>
        <v>1</v>
      </c>
      <c r="P104">
        <f t="shared" si="10"/>
        <v>0</v>
      </c>
      <c r="Q104" s="33">
        <f t="shared" si="11"/>
        <v>0</v>
      </c>
      <c r="R104">
        <f t="shared" si="12"/>
        <v>0</v>
      </c>
      <c r="S104" s="33">
        <f t="shared" si="13"/>
        <v>0</v>
      </c>
      <c r="T104">
        <f t="shared" si="14"/>
        <v>16</v>
      </c>
      <c r="U104" s="33">
        <f t="shared" si="15"/>
        <v>3.4799999999999998E-2</v>
      </c>
      <c r="AK104" t="s">
        <v>841</v>
      </c>
    </row>
    <row r="105" spans="1:37" x14ac:dyDescent="0.25">
      <c r="A105" t="s">
        <v>26</v>
      </c>
      <c r="B105" t="s">
        <v>95</v>
      </c>
      <c r="C105" t="s">
        <v>427</v>
      </c>
      <c r="D105" t="s">
        <v>578</v>
      </c>
      <c r="E105">
        <v>12</v>
      </c>
      <c r="F105">
        <v>0</v>
      </c>
      <c r="G105" s="33">
        <v>0</v>
      </c>
      <c r="H105">
        <v>102</v>
      </c>
      <c r="I105" s="33">
        <v>9.3799999999999994E-2</v>
      </c>
      <c r="J105">
        <v>211</v>
      </c>
      <c r="K105" s="33">
        <v>0.47739999999999999</v>
      </c>
      <c r="M105" t="s">
        <v>26</v>
      </c>
      <c r="N105" t="str">
        <f t="shared" si="8"/>
        <v/>
      </c>
      <c r="O105" t="str">
        <f t="shared" si="9"/>
        <v/>
      </c>
      <c r="P105" t="str">
        <f t="shared" si="10"/>
        <v/>
      </c>
      <c r="Q105" s="33" t="str">
        <f t="shared" si="11"/>
        <v/>
      </c>
      <c r="R105" t="str">
        <f t="shared" si="12"/>
        <v/>
      </c>
      <c r="S105" s="33" t="str">
        <f t="shared" si="13"/>
        <v/>
      </c>
      <c r="T105" t="str">
        <f t="shared" si="14"/>
        <v/>
      </c>
      <c r="U105" s="33" t="str">
        <f t="shared" si="15"/>
        <v/>
      </c>
      <c r="AK105" t="s">
        <v>841</v>
      </c>
    </row>
    <row r="106" spans="1:37" x14ac:dyDescent="0.25">
      <c r="A106" t="s">
        <v>219</v>
      </c>
      <c r="B106" t="s">
        <v>224</v>
      </c>
      <c r="C106" t="s">
        <v>266</v>
      </c>
      <c r="D106" t="s">
        <v>279</v>
      </c>
      <c r="E106">
        <v>15</v>
      </c>
      <c r="F106">
        <v>735</v>
      </c>
      <c r="G106" s="33">
        <v>0.77529999999999999</v>
      </c>
      <c r="H106">
        <v>1</v>
      </c>
      <c r="I106" s="33">
        <v>8.9999999999999998E-4</v>
      </c>
      <c r="J106">
        <v>0</v>
      </c>
      <c r="K106" s="33">
        <v>0</v>
      </c>
      <c r="M106" t="s">
        <v>219</v>
      </c>
      <c r="N106" t="str">
        <f t="shared" si="8"/>
        <v>T</v>
      </c>
      <c r="O106">
        <f t="shared" si="9"/>
        <v>16</v>
      </c>
      <c r="P106">
        <f t="shared" si="10"/>
        <v>1134</v>
      </c>
      <c r="Q106" s="33">
        <f t="shared" si="11"/>
        <v>1</v>
      </c>
      <c r="R106">
        <f t="shared" si="12"/>
        <v>0</v>
      </c>
      <c r="S106" s="33">
        <f t="shared" si="13"/>
        <v>0</v>
      </c>
      <c r="T106">
        <f t="shared" si="14"/>
        <v>41</v>
      </c>
      <c r="U106" s="33">
        <f t="shared" si="15"/>
        <v>9.3399999999999997E-2</v>
      </c>
      <c r="AK106" t="s">
        <v>811</v>
      </c>
    </row>
    <row r="107" spans="1:37" x14ac:dyDescent="0.25">
      <c r="A107" t="s">
        <v>399</v>
      </c>
      <c r="B107" t="s">
        <v>436</v>
      </c>
      <c r="C107" t="s">
        <v>246</v>
      </c>
      <c r="D107" t="s">
        <v>279</v>
      </c>
      <c r="E107">
        <v>15</v>
      </c>
      <c r="F107">
        <v>493</v>
      </c>
      <c r="G107" s="33">
        <v>0.44450000000000001</v>
      </c>
      <c r="H107">
        <v>0</v>
      </c>
      <c r="I107" s="33">
        <v>0</v>
      </c>
      <c r="J107">
        <v>0</v>
      </c>
      <c r="K107" s="33">
        <v>0</v>
      </c>
      <c r="M107" t="s">
        <v>399</v>
      </c>
      <c r="N107" t="str">
        <f t="shared" si="8"/>
        <v/>
      </c>
      <c r="O107" t="str">
        <f t="shared" si="9"/>
        <v/>
      </c>
      <c r="P107" t="str">
        <f t="shared" si="10"/>
        <v/>
      </c>
      <c r="Q107" s="33" t="str">
        <f t="shared" si="11"/>
        <v/>
      </c>
      <c r="R107" t="str">
        <f t="shared" si="12"/>
        <v/>
      </c>
      <c r="S107" s="33" t="str">
        <f t="shared" si="13"/>
        <v/>
      </c>
      <c r="T107" t="str">
        <f t="shared" si="14"/>
        <v/>
      </c>
      <c r="U107" s="33" t="str">
        <f t="shared" si="15"/>
        <v/>
      </c>
      <c r="AK107" t="s">
        <v>811</v>
      </c>
    </row>
    <row r="108" spans="1:37" x14ac:dyDescent="0.25">
      <c r="A108" t="s">
        <v>248</v>
      </c>
      <c r="B108" t="s">
        <v>279</v>
      </c>
      <c r="C108" t="s">
        <v>270</v>
      </c>
      <c r="D108" t="s">
        <v>279</v>
      </c>
      <c r="E108">
        <v>4</v>
      </c>
      <c r="F108">
        <v>35</v>
      </c>
      <c r="G108" s="33">
        <v>3.3599999999999998E-2</v>
      </c>
      <c r="H108">
        <v>0</v>
      </c>
      <c r="I108" s="33">
        <v>0</v>
      </c>
      <c r="J108">
        <v>14</v>
      </c>
      <c r="K108" s="33">
        <v>3.15E-2</v>
      </c>
      <c r="M108" t="s">
        <v>248</v>
      </c>
      <c r="N108" t="str">
        <f t="shared" si="8"/>
        <v>WR</v>
      </c>
      <c r="O108">
        <f t="shared" si="9"/>
        <v>15</v>
      </c>
      <c r="P108">
        <f t="shared" si="10"/>
        <v>639</v>
      </c>
      <c r="Q108" s="33">
        <f t="shared" si="11"/>
        <v>0.56499999999999995</v>
      </c>
      <c r="R108">
        <f t="shared" si="12"/>
        <v>2</v>
      </c>
      <c r="S108" s="33">
        <f t="shared" si="13"/>
        <v>2E-3</v>
      </c>
      <c r="T108">
        <f t="shared" si="14"/>
        <v>0</v>
      </c>
      <c r="U108" s="33">
        <f t="shared" si="15"/>
        <v>0</v>
      </c>
      <c r="AK108" t="s">
        <v>812</v>
      </c>
    </row>
    <row r="109" spans="1:37" x14ac:dyDescent="0.25">
      <c r="A109" t="s">
        <v>227</v>
      </c>
      <c r="B109" t="s">
        <v>279</v>
      </c>
      <c r="C109" t="s">
        <v>255</v>
      </c>
      <c r="D109" t="s">
        <v>279</v>
      </c>
      <c r="E109">
        <v>1</v>
      </c>
      <c r="F109">
        <v>14</v>
      </c>
      <c r="G109" s="33">
        <v>1.32E-2</v>
      </c>
      <c r="H109">
        <v>0</v>
      </c>
      <c r="I109" s="33">
        <v>0</v>
      </c>
      <c r="J109">
        <v>4</v>
      </c>
      <c r="K109" s="33">
        <v>8.6E-3</v>
      </c>
      <c r="M109" t="s">
        <v>227</v>
      </c>
      <c r="N109" t="str">
        <f t="shared" si="8"/>
        <v/>
      </c>
      <c r="O109" t="str">
        <f t="shared" si="9"/>
        <v/>
      </c>
      <c r="P109" t="str">
        <f t="shared" si="10"/>
        <v/>
      </c>
      <c r="Q109" s="33" t="str">
        <f t="shared" si="11"/>
        <v/>
      </c>
      <c r="R109" t="str">
        <f t="shared" si="12"/>
        <v/>
      </c>
      <c r="S109" s="33" t="str">
        <f t="shared" si="13"/>
        <v/>
      </c>
      <c r="T109" t="str">
        <f t="shared" si="14"/>
        <v/>
      </c>
      <c r="U109" s="33" t="str">
        <f t="shared" si="15"/>
        <v/>
      </c>
      <c r="AK109" t="s">
        <v>812</v>
      </c>
    </row>
    <row r="110" spans="1:37" x14ac:dyDescent="0.25">
      <c r="A110" t="s">
        <v>73</v>
      </c>
      <c r="B110" t="s">
        <v>95</v>
      </c>
      <c r="C110" t="s">
        <v>919</v>
      </c>
      <c r="D110" t="s">
        <v>470</v>
      </c>
      <c r="E110">
        <v>1</v>
      </c>
      <c r="F110">
        <v>0</v>
      </c>
      <c r="G110" s="33">
        <v>0</v>
      </c>
      <c r="H110">
        <v>0</v>
      </c>
      <c r="I110" s="33">
        <v>0</v>
      </c>
      <c r="J110">
        <v>16</v>
      </c>
      <c r="K110" s="33">
        <v>3.4799999999999998E-2</v>
      </c>
      <c r="M110" t="s">
        <v>73</v>
      </c>
      <c r="N110" t="str">
        <f t="shared" si="8"/>
        <v>RB</v>
      </c>
      <c r="O110">
        <f t="shared" si="9"/>
        <v>16</v>
      </c>
      <c r="P110">
        <f t="shared" si="10"/>
        <v>457</v>
      </c>
      <c r="Q110" s="33">
        <f t="shared" si="11"/>
        <v>0.44369999999999998</v>
      </c>
      <c r="R110">
        <f t="shared" si="12"/>
        <v>0</v>
      </c>
      <c r="S110" s="33">
        <f t="shared" si="13"/>
        <v>0</v>
      </c>
      <c r="T110">
        <f t="shared" si="14"/>
        <v>33</v>
      </c>
      <c r="U110" s="33">
        <f t="shared" si="15"/>
        <v>7.4200000000000002E-2</v>
      </c>
      <c r="AK110" t="s">
        <v>793</v>
      </c>
    </row>
    <row r="111" spans="1:37" x14ac:dyDescent="0.25">
      <c r="A111" t="s">
        <v>394</v>
      </c>
      <c r="B111" t="s">
        <v>436</v>
      </c>
      <c r="C111" t="s">
        <v>849</v>
      </c>
      <c r="D111" t="s">
        <v>578</v>
      </c>
      <c r="E111">
        <v>4</v>
      </c>
      <c r="F111">
        <v>1</v>
      </c>
      <c r="G111" s="33">
        <v>1E-3</v>
      </c>
      <c r="H111">
        <v>0</v>
      </c>
      <c r="I111" s="33">
        <v>0</v>
      </c>
      <c r="J111">
        <v>73</v>
      </c>
      <c r="K111" s="33">
        <v>0.16400000000000001</v>
      </c>
      <c r="M111" t="s">
        <v>394</v>
      </c>
      <c r="N111" t="str">
        <f t="shared" si="8"/>
        <v/>
      </c>
      <c r="O111" t="str">
        <f t="shared" si="9"/>
        <v/>
      </c>
      <c r="P111" t="str">
        <f t="shared" si="10"/>
        <v/>
      </c>
      <c r="Q111" s="33" t="str">
        <f t="shared" si="11"/>
        <v/>
      </c>
      <c r="R111" t="str">
        <f t="shared" si="12"/>
        <v/>
      </c>
      <c r="S111" s="33" t="str">
        <f t="shared" si="13"/>
        <v/>
      </c>
      <c r="T111" t="str">
        <f t="shared" si="14"/>
        <v/>
      </c>
      <c r="U111" s="33" t="str">
        <f t="shared" si="15"/>
        <v/>
      </c>
      <c r="AK111" t="s">
        <v>793</v>
      </c>
    </row>
    <row r="112" spans="1:37" x14ac:dyDescent="0.25">
      <c r="A112" t="s">
        <v>129</v>
      </c>
      <c r="B112" t="s">
        <v>150</v>
      </c>
      <c r="C112" t="s">
        <v>849</v>
      </c>
      <c r="D112" t="s">
        <v>578</v>
      </c>
      <c r="E112">
        <v>9</v>
      </c>
      <c r="F112">
        <v>0</v>
      </c>
      <c r="G112" s="33">
        <v>0</v>
      </c>
      <c r="H112">
        <v>0</v>
      </c>
      <c r="I112" s="33">
        <v>0</v>
      </c>
      <c r="J112">
        <v>176</v>
      </c>
      <c r="K112" s="33">
        <v>0.39369999999999999</v>
      </c>
      <c r="M112" t="s">
        <v>129</v>
      </c>
      <c r="N112" t="str">
        <f t="shared" si="8"/>
        <v/>
      </c>
      <c r="O112" t="str">
        <f t="shared" si="9"/>
        <v/>
      </c>
      <c r="P112" t="str">
        <f t="shared" si="10"/>
        <v/>
      </c>
      <c r="Q112" s="33" t="str">
        <f t="shared" si="11"/>
        <v/>
      </c>
      <c r="R112" t="str">
        <f t="shared" si="12"/>
        <v/>
      </c>
      <c r="S112" s="33" t="str">
        <f t="shared" si="13"/>
        <v/>
      </c>
      <c r="T112" t="str">
        <f t="shared" si="14"/>
        <v/>
      </c>
      <c r="U112" s="33" t="str">
        <f t="shared" si="15"/>
        <v/>
      </c>
      <c r="AK112" t="s">
        <v>842</v>
      </c>
    </row>
    <row r="113" spans="1:37" x14ac:dyDescent="0.25">
      <c r="A113" t="s">
        <v>303</v>
      </c>
      <c r="B113" t="s">
        <v>340</v>
      </c>
      <c r="C113" t="s">
        <v>219</v>
      </c>
      <c r="D113" t="s">
        <v>808</v>
      </c>
      <c r="E113">
        <v>16</v>
      </c>
      <c r="F113">
        <v>1134</v>
      </c>
      <c r="G113" s="33">
        <v>1</v>
      </c>
      <c r="H113">
        <v>0</v>
      </c>
      <c r="I113" s="33">
        <v>0</v>
      </c>
      <c r="J113">
        <v>41</v>
      </c>
      <c r="K113" s="33">
        <v>9.3399999999999997E-2</v>
      </c>
      <c r="M113" t="s">
        <v>303</v>
      </c>
      <c r="N113" t="str">
        <f t="shared" si="8"/>
        <v>NT</v>
      </c>
      <c r="O113">
        <f t="shared" si="9"/>
        <v>6</v>
      </c>
      <c r="P113">
        <f t="shared" si="10"/>
        <v>0</v>
      </c>
      <c r="Q113" s="33">
        <f t="shared" si="11"/>
        <v>0</v>
      </c>
      <c r="R113">
        <f t="shared" si="12"/>
        <v>198</v>
      </c>
      <c r="S113" s="33">
        <f t="shared" si="13"/>
        <v>0.1842</v>
      </c>
      <c r="T113">
        <f t="shared" si="14"/>
        <v>15</v>
      </c>
      <c r="U113" s="33">
        <f t="shared" si="15"/>
        <v>3.5000000000000003E-2</v>
      </c>
      <c r="AK113" t="s">
        <v>842</v>
      </c>
    </row>
    <row r="114" spans="1:37" x14ac:dyDescent="0.25">
      <c r="A114" t="s">
        <v>369</v>
      </c>
      <c r="B114" t="s">
        <v>378</v>
      </c>
      <c r="C114" t="s">
        <v>248</v>
      </c>
      <c r="D114" t="s">
        <v>279</v>
      </c>
      <c r="E114">
        <v>15</v>
      </c>
      <c r="F114">
        <v>639</v>
      </c>
      <c r="G114" s="33">
        <v>0.56499999999999995</v>
      </c>
      <c r="H114">
        <v>2</v>
      </c>
      <c r="I114" s="33">
        <v>2E-3</v>
      </c>
      <c r="J114">
        <v>0</v>
      </c>
      <c r="K114" s="33">
        <v>0</v>
      </c>
      <c r="M114" t="s">
        <v>369</v>
      </c>
      <c r="N114" t="str">
        <f t="shared" si="8"/>
        <v>LB</v>
      </c>
      <c r="O114">
        <f t="shared" si="9"/>
        <v>12</v>
      </c>
      <c r="P114">
        <f t="shared" si="10"/>
        <v>0</v>
      </c>
      <c r="Q114" s="33">
        <f t="shared" si="11"/>
        <v>0</v>
      </c>
      <c r="R114">
        <f t="shared" si="12"/>
        <v>0</v>
      </c>
      <c r="S114" s="33">
        <f t="shared" si="13"/>
        <v>0</v>
      </c>
      <c r="T114">
        <f t="shared" si="14"/>
        <v>160</v>
      </c>
      <c r="U114" s="33">
        <f t="shared" si="15"/>
        <v>0.373</v>
      </c>
      <c r="AK114" t="s">
        <v>843</v>
      </c>
    </row>
    <row r="115" spans="1:37" x14ac:dyDescent="0.25">
      <c r="A115" t="s">
        <v>306</v>
      </c>
      <c r="B115" t="s">
        <v>340</v>
      </c>
      <c r="C115" t="s">
        <v>73</v>
      </c>
      <c r="D115" t="s">
        <v>95</v>
      </c>
      <c r="E115">
        <v>16</v>
      </c>
      <c r="F115">
        <v>457</v>
      </c>
      <c r="G115" s="33">
        <v>0.44369999999999998</v>
      </c>
      <c r="H115">
        <v>0</v>
      </c>
      <c r="I115" s="33">
        <v>0</v>
      </c>
      <c r="J115">
        <v>33</v>
      </c>
      <c r="K115" s="33">
        <v>7.4200000000000002E-2</v>
      </c>
      <c r="M115" t="s">
        <v>306</v>
      </c>
      <c r="N115" t="str">
        <f t="shared" si="8"/>
        <v>LB</v>
      </c>
      <c r="O115">
        <f t="shared" si="9"/>
        <v>16</v>
      </c>
      <c r="P115">
        <f t="shared" si="10"/>
        <v>0</v>
      </c>
      <c r="Q115" s="33">
        <f t="shared" si="11"/>
        <v>0</v>
      </c>
      <c r="R115">
        <f t="shared" si="12"/>
        <v>690</v>
      </c>
      <c r="S115" s="33">
        <f t="shared" si="13"/>
        <v>0.59899999999999998</v>
      </c>
      <c r="T115">
        <f t="shared" si="14"/>
        <v>43</v>
      </c>
      <c r="U115" s="33">
        <f t="shared" si="15"/>
        <v>8.6999999999999994E-2</v>
      </c>
      <c r="AK115" t="s">
        <v>843</v>
      </c>
    </row>
    <row r="116" spans="1:37" x14ac:dyDescent="0.25">
      <c r="A116" t="s">
        <v>315</v>
      </c>
      <c r="B116" t="s">
        <v>340</v>
      </c>
      <c r="C116" t="s">
        <v>826</v>
      </c>
      <c r="D116" t="s">
        <v>821</v>
      </c>
      <c r="E116">
        <v>9</v>
      </c>
      <c r="F116">
        <v>0</v>
      </c>
      <c r="G116" s="33">
        <v>0</v>
      </c>
      <c r="H116">
        <v>91</v>
      </c>
      <c r="I116" s="33">
        <v>8.5000000000000006E-2</v>
      </c>
      <c r="J116">
        <v>132</v>
      </c>
      <c r="K116" s="33">
        <v>0.28449999999999998</v>
      </c>
      <c r="M116" t="s">
        <v>315</v>
      </c>
      <c r="N116" t="str">
        <f t="shared" si="8"/>
        <v/>
      </c>
      <c r="O116" t="str">
        <f t="shared" si="9"/>
        <v/>
      </c>
      <c r="P116" t="str">
        <f t="shared" si="10"/>
        <v/>
      </c>
      <c r="Q116" s="33" t="str">
        <f t="shared" si="11"/>
        <v/>
      </c>
      <c r="R116" t="str">
        <f t="shared" si="12"/>
        <v/>
      </c>
      <c r="S116" s="33" t="str">
        <f t="shared" si="13"/>
        <v/>
      </c>
      <c r="T116" t="str">
        <f t="shared" si="14"/>
        <v/>
      </c>
      <c r="U116" s="33" t="str">
        <f t="shared" si="15"/>
        <v/>
      </c>
      <c r="AK116" t="s">
        <v>879</v>
      </c>
    </row>
    <row r="117" spans="1:37" x14ac:dyDescent="0.25">
      <c r="A117" t="s">
        <v>180</v>
      </c>
      <c r="B117" t="s">
        <v>224</v>
      </c>
      <c r="C117" t="s">
        <v>826</v>
      </c>
      <c r="D117" t="s">
        <v>726</v>
      </c>
      <c r="E117">
        <v>1</v>
      </c>
      <c r="F117">
        <v>0</v>
      </c>
      <c r="G117" s="33">
        <v>0</v>
      </c>
      <c r="H117">
        <v>0</v>
      </c>
      <c r="I117" s="33">
        <v>0</v>
      </c>
      <c r="J117">
        <v>12</v>
      </c>
      <c r="K117" s="33">
        <v>2.58E-2</v>
      </c>
      <c r="M117" t="s">
        <v>180</v>
      </c>
      <c r="N117" t="str">
        <f t="shared" si="8"/>
        <v>T</v>
      </c>
      <c r="O117">
        <f t="shared" si="9"/>
        <v>16</v>
      </c>
      <c r="P117">
        <f t="shared" si="10"/>
        <v>1062</v>
      </c>
      <c r="Q117" s="33">
        <f t="shared" si="11"/>
        <v>1</v>
      </c>
      <c r="R117">
        <f t="shared" si="12"/>
        <v>0</v>
      </c>
      <c r="S117" s="33">
        <f t="shared" si="13"/>
        <v>0</v>
      </c>
      <c r="T117">
        <f t="shared" si="14"/>
        <v>58</v>
      </c>
      <c r="U117" s="33">
        <f t="shared" si="15"/>
        <v>0.12720000000000001</v>
      </c>
      <c r="AK117" t="s">
        <v>879</v>
      </c>
    </row>
    <row r="118" spans="1:37" x14ac:dyDescent="0.25">
      <c r="A118" t="s">
        <v>361</v>
      </c>
      <c r="B118" t="s">
        <v>378</v>
      </c>
      <c r="C118" t="s">
        <v>874</v>
      </c>
      <c r="D118" t="s">
        <v>470</v>
      </c>
      <c r="E118">
        <v>3</v>
      </c>
      <c r="F118">
        <v>0</v>
      </c>
      <c r="G118" s="33">
        <v>0</v>
      </c>
      <c r="H118">
        <v>84</v>
      </c>
      <c r="I118" s="33">
        <v>7.8100000000000003E-2</v>
      </c>
      <c r="J118">
        <v>33</v>
      </c>
      <c r="K118" s="33">
        <v>6.7799999999999999E-2</v>
      </c>
      <c r="M118" t="s">
        <v>361</v>
      </c>
      <c r="N118" t="str">
        <f t="shared" si="8"/>
        <v>LB</v>
      </c>
      <c r="O118">
        <f t="shared" si="9"/>
        <v>15</v>
      </c>
      <c r="P118">
        <f t="shared" si="10"/>
        <v>0</v>
      </c>
      <c r="Q118" s="33">
        <f t="shared" si="11"/>
        <v>0</v>
      </c>
      <c r="R118">
        <f t="shared" si="12"/>
        <v>869</v>
      </c>
      <c r="S118" s="33">
        <f t="shared" si="13"/>
        <v>0.83960000000000001</v>
      </c>
      <c r="T118">
        <f t="shared" si="14"/>
        <v>55</v>
      </c>
      <c r="U118" s="33">
        <f t="shared" si="15"/>
        <v>0.12820000000000001</v>
      </c>
      <c r="AK118" t="s">
        <v>844</v>
      </c>
    </row>
    <row r="119" spans="1:37" x14ac:dyDescent="0.25">
      <c r="A119" t="s">
        <v>422</v>
      </c>
      <c r="B119" t="s">
        <v>436</v>
      </c>
      <c r="C119" t="s">
        <v>874</v>
      </c>
      <c r="D119" t="s">
        <v>470</v>
      </c>
      <c r="E119">
        <v>3</v>
      </c>
      <c r="F119">
        <v>0</v>
      </c>
      <c r="G119" s="33">
        <v>0</v>
      </c>
      <c r="H119">
        <v>2</v>
      </c>
      <c r="I119" s="33">
        <v>1.8E-3</v>
      </c>
      <c r="J119">
        <v>20</v>
      </c>
      <c r="K119" s="33">
        <v>4.4400000000000002E-2</v>
      </c>
      <c r="M119" t="s">
        <v>422</v>
      </c>
      <c r="N119" t="str">
        <f t="shared" si="8"/>
        <v>CB</v>
      </c>
      <c r="O119">
        <f t="shared" si="9"/>
        <v>9</v>
      </c>
      <c r="P119">
        <f t="shared" si="10"/>
        <v>0</v>
      </c>
      <c r="Q119" s="33">
        <f t="shared" si="11"/>
        <v>0</v>
      </c>
      <c r="R119">
        <f t="shared" si="12"/>
        <v>452</v>
      </c>
      <c r="S119" s="33">
        <f t="shared" si="13"/>
        <v>0.43340000000000001</v>
      </c>
      <c r="T119">
        <f t="shared" si="14"/>
        <v>7</v>
      </c>
      <c r="U119" s="33">
        <f t="shared" si="15"/>
        <v>1.5599999999999999E-2</v>
      </c>
      <c r="AK119" t="s">
        <v>844</v>
      </c>
    </row>
    <row r="120" spans="1:37" x14ac:dyDescent="0.25">
      <c r="A120" t="s">
        <v>147</v>
      </c>
      <c r="B120" t="s">
        <v>150</v>
      </c>
      <c r="C120" t="s">
        <v>303</v>
      </c>
      <c r="D120" t="s">
        <v>807</v>
      </c>
      <c r="E120">
        <v>6</v>
      </c>
      <c r="F120">
        <v>0</v>
      </c>
      <c r="G120" s="33">
        <v>0</v>
      </c>
      <c r="H120">
        <v>198</v>
      </c>
      <c r="I120" s="33">
        <v>0.1842</v>
      </c>
      <c r="J120">
        <v>15</v>
      </c>
      <c r="K120" s="33">
        <v>3.5000000000000003E-2</v>
      </c>
      <c r="M120" t="s">
        <v>147</v>
      </c>
      <c r="N120" t="str">
        <f t="shared" si="8"/>
        <v>TE</v>
      </c>
      <c r="O120">
        <f t="shared" si="9"/>
        <v>7</v>
      </c>
      <c r="P120">
        <f t="shared" si="10"/>
        <v>135</v>
      </c>
      <c r="Q120" s="33">
        <f t="shared" si="11"/>
        <v>0.12970000000000001</v>
      </c>
      <c r="R120">
        <f t="shared" si="12"/>
        <v>0</v>
      </c>
      <c r="S120" s="33">
        <f t="shared" si="13"/>
        <v>0</v>
      </c>
      <c r="T120">
        <f t="shared" si="14"/>
        <v>68</v>
      </c>
      <c r="U120" s="33">
        <f t="shared" si="15"/>
        <v>0.15279999999999999</v>
      </c>
      <c r="AK120" t="s">
        <v>846</v>
      </c>
    </row>
    <row r="121" spans="1:37" x14ac:dyDescent="0.25">
      <c r="A121" t="s">
        <v>268</v>
      </c>
      <c r="B121" t="s">
        <v>279</v>
      </c>
      <c r="C121" t="s">
        <v>369</v>
      </c>
      <c r="D121" t="s">
        <v>378</v>
      </c>
      <c r="E121">
        <v>12</v>
      </c>
      <c r="F121">
        <v>0</v>
      </c>
      <c r="G121" s="33">
        <v>0</v>
      </c>
      <c r="H121">
        <v>0</v>
      </c>
      <c r="I121" s="33">
        <v>0</v>
      </c>
      <c r="J121">
        <v>160</v>
      </c>
      <c r="K121" s="33">
        <v>0.373</v>
      </c>
      <c r="M121" t="s">
        <v>268</v>
      </c>
      <c r="N121" t="str">
        <f t="shared" si="8"/>
        <v/>
      </c>
      <c r="O121" t="str">
        <f t="shared" si="9"/>
        <v/>
      </c>
      <c r="P121" t="str">
        <f t="shared" si="10"/>
        <v/>
      </c>
      <c r="Q121" s="33" t="str">
        <f t="shared" si="11"/>
        <v/>
      </c>
      <c r="R121" t="str">
        <f t="shared" si="12"/>
        <v/>
      </c>
      <c r="S121" s="33" t="str">
        <f t="shared" si="13"/>
        <v/>
      </c>
      <c r="T121" t="str">
        <f t="shared" si="14"/>
        <v/>
      </c>
      <c r="U121" s="33" t="str">
        <f t="shared" si="15"/>
        <v/>
      </c>
      <c r="AK121" t="s">
        <v>846</v>
      </c>
    </row>
    <row r="122" spans="1:37" x14ac:dyDescent="0.25">
      <c r="A122" t="s">
        <v>289</v>
      </c>
      <c r="B122" t="s">
        <v>340</v>
      </c>
      <c r="C122" t="s">
        <v>306</v>
      </c>
      <c r="D122" t="s">
        <v>378</v>
      </c>
      <c r="E122">
        <v>16</v>
      </c>
      <c r="F122">
        <v>0</v>
      </c>
      <c r="G122" s="33">
        <v>0</v>
      </c>
      <c r="H122">
        <v>690</v>
      </c>
      <c r="I122" s="33">
        <v>0.59899999999999998</v>
      </c>
      <c r="J122">
        <v>43</v>
      </c>
      <c r="K122" s="33">
        <v>8.6999999999999994E-2</v>
      </c>
      <c r="M122" t="s">
        <v>289</v>
      </c>
      <c r="N122" t="str">
        <f t="shared" si="8"/>
        <v>DE</v>
      </c>
      <c r="O122">
        <f t="shared" si="9"/>
        <v>15</v>
      </c>
      <c r="P122">
        <f t="shared" si="10"/>
        <v>0</v>
      </c>
      <c r="Q122" s="33">
        <f t="shared" si="11"/>
        <v>0</v>
      </c>
      <c r="R122">
        <f t="shared" si="12"/>
        <v>682</v>
      </c>
      <c r="S122" s="33">
        <f t="shared" si="13"/>
        <v>0.63149999999999995</v>
      </c>
      <c r="T122">
        <f t="shared" si="14"/>
        <v>23</v>
      </c>
      <c r="U122" s="33">
        <f t="shared" si="15"/>
        <v>5.2400000000000002E-2</v>
      </c>
      <c r="AK122" t="s">
        <v>846</v>
      </c>
    </row>
    <row r="123" spans="1:37" x14ac:dyDescent="0.25">
      <c r="A123" t="s">
        <v>339</v>
      </c>
      <c r="B123" t="s">
        <v>340</v>
      </c>
      <c r="C123" t="s">
        <v>180</v>
      </c>
      <c r="D123" t="s">
        <v>808</v>
      </c>
      <c r="E123">
        <v>16</v>
      </c>
      <c r="F123">
        <v>1062</v>
      </c>
      <c r="G123" s="33">
        <v>1</v>
      </c>
      <c r="H123">
        <v>0</v>
      </c>
      <c r="I123" s="33">
        <v>0</v>
      </c>
      <c r="J123">
        <v>58</v>
      </c>
      <c r="K123" s="33">
        <v>0.12720000000000001</v>
      </c>
      <c r="M123" t="s">
        <v>339</v>
      </c>
      <c r="N123" t="str">
        <f t="shared" si="8"/>
        <v>DT</v>
      </c>
      <c r="O123">
        <f t="shared" si="9"/>
        <v>5</v>
      </c>
      <c r="P123">
        <f t="shared" si="10"/>
        <v>0</v>
      </c>
      <c r="Q123" s="33">
        <f t="shared" si="11"/>
        <v>0</v>
      </c>
      <c r="R123">
        <f t="shared" si="12"/>
        <v>78</v>
      </c>
      <c r="S123" s="33">
        <f t="shared" si="13"/>
        <v>7.0099999999999996E-2</v>
      </c>
      <c r="T123">
        <f t="shared" si="14"/>
        <v>12</v>
      </c>
      <c r="U123" s="33">
        <f t="shared" si="15"/>
        <v>2.7E-2</v>
      </c>
      <c r="AK123" t="s">
        <v>853</v>
      </c>
    </row>
    <row r="124" spans="1:37" x14ac:dyDescent="0.25">
      <c r="A124" t="s">
        <v>107</v>
      </c>
      <c r="B124" t="s">
        <v>125</v>
      </c>
      <c r="C124" t="s">
        <v>361</v>
      </c>
      <c r="D124" t="s">
        <v>378</v>
      </c>
      <c r="E124">
        <v>15</v>
      </c>
      <c r="F124">
        <v>0</v>
      </c>
      <c r="G124" s="33">
        <v>0</v>
      </c>
      <c r="H124">
        <v>869</v>
      </c>
      <c r="I124" s="33">
        <v>0.83960000000000001</v>
      </c>
      <c r="J124">
        <v>55</v>
      </c>
      <c r="K124" s="33">
        <v>0.12820000000000001</v>
      </c>
      <c r="M124" t="s">
        <v>107</v>
      </c>
      <c r="N124" t="str">
        <f t="shared" si="8"/>
        <v/>
      </c>
      <c r="O124" t="str">
        <f t="shared" si="9"/>
        <v/>
      </c>
      <c r="P124" t="str">
        <f t="shared" si="10"/>
        <v/>
      </c>
      <c r="Q124" s="33" t="str">
        <f t="shared" si="11"/>
        <v/>
      </c>
      <c r="R124" t="str">
        <f t="shared" si="12"/>
        <v/>
      </c>
      <c r="S124" s="33" t="str">
        <f t="shared" si="13"/>
        <v/>
      </c>
      <c r="T124" t="str">
        <f t="shared" si="14"/>
        <v/>
      </c>
      <c r="U124" s="33" t="str">
        <f t="shared" si="15"/>
        <v/>
      </c>
      <c r="AK124" t="s">
        <v>853</v>
      </c>
    </row>
    <row r="125" spans="1:37" x14ac:dyDescent="0.25">
      <c r="A125" t="s">
        <v>416</v>
      </c>
      <c r="B125" t="s">
        <v>436</v>
      </c>
      <c r="C125" t="s">
        <v>422</v>
      </c>
      <c r="D125" t="s">
        <v>470</v>
      </c>
      <c r="E125">
        <v>9</v>
      </c>
      <c r="F125">
        <v>0</v>
      </c>
      <c r="G125" s="33">
        <v>0</v>
      </c>
      <c r="H125">
        <v>452</v>
      </c>
      <c r="I125" s="33">
        <v>0.43340000000000001</v>
      </c>
      <c r="J125">
        <v>7</v>
      </c>
      <c r="K125" s="33">
        <v>1.5599999999999999E-2</v>
      </c>
      <c r="M125" t="s">
        <v>416</v>
      </c>
      <c r="N125" t="str">
        <f t="shared" si="8"/>
        <v/>
      </c>
      <c r="O125" t="str">
        <f t="shared" si="9"/>
        <v/>
      </c>
      <c r="P125" t="str">
        <f t="shared" si="10"/>
        <v/>
      </c>
      <c r="Q125" s="33" t="str">
        <f t="shared" si="11"/>
        <v/>
      </c>
      <c r="R125" t="str">
        <f t="shared" si="12"/>
        <v/>
      </c>
      <c r="S125" s="33" t="str">
        <f t="shared" si="13"/>
        <v/>
      </c>
      <c r="T125" t="str">
        <f t="shared" si="14"/>
        <v/>
      </c>
      <c r="U125" s="33" t="str">
        <f t="shared" si="15"/>
        <v/>
      </c>
      <c r="AK125" t="s">
        <v>905</v>
      </c>
    </row>
    <row r="126" spans="1:37" x14ac:dyDescent="0.25">
      <c r="A126" t="s">
        <v>353</v>
      </c>
      <c r="B126" t="s">
        <v>378</v>
      </c>
      <c r="C126" t="s">
        <v>147</v>
      </c>
      <c r="D126" t="s">
        <v>150</v>
      </c>
      <c r="E126">
        <v>7</v>
      </c>
      <c r="F126">
        <v>135</v>
      </c>
      <c r="G126" s="33">
        <v>0.12970000000000001</v>
      </c>
      <c r="H126">
        <v>0</v>
      </c>
      <c r="I126" s="33">
        <v>0</v>
      </c>
      <c r="J126">
        <v>68</v>
      </c>
      <c r="K126" s="33">
        <v>0.15279999999999999</v>
      </c>
      <c r="M126" t="s">
        <v>353</v>
      </c>
      <c r="N126" t="str">
        <f t="shared" si="8"/>
        <v>DE</v>
      </c>
      <c r="O126">
        <f t="shared" si="9"/>
        <v>11</v>
      </c>
      <c r="P126">
        <f t="shared" si="10"/>
        <v>0</v>
      </c>
      <c r="Q126" s="33">
        <f t="shared" si="11"/>
        <v>0</v>
      </c>
      <c r="R126">
        <f t="shared" si="12"/>
        <v>11</v>
      </c>
      <c r="S126" s="33">
        <f t="shared" si="13"/>
        <v>1.0500000000000001E-2</v>
      </c>
      <c r="T126">
        <f t="shared" si="14"/>
        <v>250</v>
      </c>
      <c r="U126" s="33">
        <f t="shared" si="15"/>
        <v>0.55800000000000005</v>
      </c>
      <c r="AK126" t="s">
        <v>905</v>
      </c>
    </row>
    <row r="127" spans="1:37" x14ac:dyDescent="0.25">
      <c r="A127" t="s">
        <v>132</v>
      </c>
      <c r="B127" t="s">
        <v>150</v>
      </c>
      <c r="C127" t="s">
        <v>289</v>
      </c>
      <c r="D127" t="s">
        <v>508</v>
      </c>
      <c r="E127">
        <v>15</v>
      </c>
      <c r="F127">
        <v>0</v>
      </c>
      <c r="G127" s="33">
        <v>0</v>
      </c>
      <c r="H127">
        <v>682</v>
      </c>
      <c r="I127" s="33">
        <v>0.63149999999999995</v>
      </c>
      <c r="J127">
        <v>23</v>
      </c>
      <c r="K127" s="33">
        <v>5.2400000000000002E-2</v>
      </c>
      <c r="M127" t="s">
        <v>132</v>
      </c>
      <c r="N127" t="str">
        <f t="shared" si="8"/>
        <v>TE</v>
      </c>
      <c r="O127">
        <f t="shared" si="9"/>
        <v>3</v>
      </c>
      <c r="P127">
        <f t="shared" si="10"/>
        <v>18</v>
      </c>
      <c r="Q127" s="33">
        <f t="shared" si="11"/>
        <v>1.6899999999999998E-2</v>
      </c>
      <c r="R127">
        <f t="shared" si="12"/>
        <v>0</v>
      </c>
      <c r="S127" s="33">
        <f t="shared" si="13"/>
        <v>0</v>
      </c>
      <c r="T127">
        <f t="shared" si="14"/>
        <v>3</v>
      </c>
      <c r="U127" s="33">
        <f t="shared" si="15"/>
        <v>6.4999999999999997E-3</v>
      </c>
      <c r="AK127" t="s">
        <v>835</v>
      </c>
    </row>
    <row r="128" spans="1:37" x14ac:dyDescent="0.25">
      <c r="A128" t="s">
        <v>242</v>
      </c>
      <c r="B128" t="s">
        <v>279</v>
      </c>
      <c r="C128" t="s">
        <v>339</v>
      </c>
      <c r="D128" t="s">
        <v>541</v>
      </c>
      <c r="E128">
        <v>5</v>
      </c>
      <c r="F128">
        <v>0</v>
      </c>
      <c r="G128" s="33">
        <v>0</v>
      </c>
      <c r="H128">
        <v>78</v>
      </c>
      <c r="I128" s="33">
        <v>7.0099999999999996E-2</v>
      </c>
      <c r="J128">
        <v>12</v>
      </c>
      <c r="K128" s="33">
        <v>2.7E-2</v>
      </c>
      <c r="M128" t="s">
        <v>242</v>
      </c>
      <c r="N128" t="str">
        <f t="shared" si="8"/>
        <v>WR</v>
      </c>
      <c r="O128">
        <f t="shared" si="9"/>
        <v>3</v>
      </c>
      <c r="P128">
        <f t="shared" si="10"/>
        <v>22</v>
      </c>
      <c r="Q128" s="33">
        <f t="shared" si="11"/>
        <v>2.07E-2</v>
      </c>
      <c r="R128">
        <f t="shared" si="12"/>
        <v>0</v>
      </c>
      <c r="S128" s="33">
        <f t="shared" si="13"/>
        <v>0</v>
      </c>
      <c r="T128">
        <f t="shared" si="14"/>
        <v>19</v>
      </c>
      <c r="U128" s="33">
        <f t="shared" si="15"/>
        <v>4.0599999999999997E-2</v>
      </c>
      <c r="AK128" t="s">
        <v>835</v>
      </c>
    </row>
    <row r="129" spans="1:37" x14ac:dyDescent="0.25">
      <c r="A129" t="s">
        <v>404</v>
      </c>
      <c r="B129" t="s">
        <v>436</v>
      </c>
      <c r="C129" t="s">
        <v>353</v>
      </c>
      <c r="D129" t="s">
        <v>508</v>
      </c>
      <c r="E129">
        <v>11</v>
      </c>
      <c r="F129">
        <v>0</v>
      </c>
      <c r="G129" s="33">
        <v>0</v>
      </c>
      <c r="H129">
        <v>11</v>
      </c>
      <c r="I129" s="33">
        <v>1.0500000000000001E-2</v>
      </c>
      <c r="J129">
        <v>250</v>
      </c>
      <c r="K129" s="33">
        <v>0.55800000000000005</v>
      </c>
      <c r="M129" t="s">
        <v>404</v>
      </c>
      <c r="N129" t="str">
        <f t="shared" si="8"/>
        <v/>
      </c>
      <c r="O129" t="str">
        <f t="shared" si="9"/>
        <v/>
      </c>
      <c r="P129" t="str">
        <f t="shared" si="10"/>
        <v/>
      </c>
      <c r="Q129" s="33" t="str">
        <f t="shared" si="11"/>
        <v/>
      </c>
      <c r="R129" t="str">
        <f t="shared" si="12"/>
        <v/>
      </c>
      <c r="S129" s="33" t="str">
        <f t="shared" si="13"/>
        <v/>
      </c>
      <c r="T129" t="str">
        <f t="shared" si="14"/>
        <v/>
      </c>
      <c r="U129" s="33" t="str">
        <f t="shared" si="15"/>
        <v/>
      </c>
      <c r="AK129" t="s">
        <v>884</v>
      </c>
    </row>
    <row r="130" spans="1:37" x14ac:dyDescent="0.25">
      <c r="A130" t="s">
        <v>310</v>
      </c>
      <c r="B130" t="s">
        <v>340</v>
      </c>
      <c r="C130" t="s">
        <v>132</v>
      </c>
      <c r="D130" t="s">
        <v>150</v>
      </c>
      <c r="E130">
        <v>3</v>
      </c>
      <c r="F130">
        <v>18</v>
      </c>
      <c r="G130" s="33">
        <v>1.6899999999999998E-2</v>
      </c>
      <c r="H130">
        <v>0</v>
      </c>
      <c r="I130" s="33">
        <v>0</v>
      </c>
      <c r="J130">
        <v>3</v>
      </c>
      <c r="K130" s="33">
        <v>6.4999999999999997E-3</v>
      </c>
      <c r="M130" t="s">
        <v>310</v>
      </c>
      <c r="N130" t="str">
        <f t="shared" si="8"/>
        <v>DT</v>
      </c>
      <c r="O130">
        <f t="shared" si="9"/>
        <v>16</v>
      </c>
      <c r="P130">
        <f t="shared" si="10"/>
        <v>0</v>
      </c>
      <c r="Q130" s="33">
        <f t="shared" si="11"/>
        <v>0</v>
      </c>
      <c r="R130">
        <f t="shared" si="12"/>
        <v>630</v>
      </c>
      <c r="S130" s="33">
        <f t="shared" si="13"/>
        <v>0.56710000000000005</v>
      </c>
      <c r="T130">
        <f t="shared" si="14"/>
        <v>70</v>
      </c>
      <c r="U130" s="33">
        <f t="shared" si="15"/>
        <v>0.1474</v>
      </c>
      <c r="AK130" t="s">
        <v>884</v>
      </c>
    </row>
    <row r="131" spans="1:37" x14ac:dyDescent="0.25">
      <c r="A131" t="s">
        <v>198</v>
      </c>
      <c r="B131" t="s">
        <v>224</v>
      </c>
      <c r="C131" t="s">
        <v>242</v>
      </c>
      <c r="D131" t="s">
        <v>279</v>
      </c>
      <c r="E131">
        <v>3</v>
      </c>
      <c r="F131">
        <v>22</v>
      </c>
      <c r="G131" s="33">
        <v>2.07E-2</v>
      </c>
      <c r="H131">
        <v>0</v>
      </c>
      <c r="I131" s="33">
        <v>0</v>
      </c>
      <c r="J131">
        <v>19</v>
      </c>
      <c r="K131" s="33">
        <v>4.0599999999999997E-2</v>
      </c>
      <c r="M131" t="s">
        <v>198</v>
      </c>
      <c r="N131" t="str">
        <f t="shared" si="8"/>
        <v>C</v>
      </c>
      <c r="O131">
        <f t="shared" si="9"/>
        <v>16</v>
      </c>
      <c r="P131">
        <f t="shared" si="10"/>
        <v>1120</v>
      </c>
      <c r="Q131" s="33">
        <f t="shared" si="11"/>
        <v>0.99819999999999998</v>
      </c>
      <c r="R131">
        <f t="shared" si="12"/>
        <v>0</v>
      </c>
      <c r="S131" s="33">
        <f t="shared" si="13"/>
        <v>0</v>
      </c>
      <c r="T131">
        <f t="shared" si="14"/>
        <v>0</v>
      </c>
      <c r="U131" s="33">
        <f t="shared" si="15"/>
        <v>0</v>
      </c>
      <c r="AK131" t="s">
        <v>881</v>
      </c>
    </row>
    <row r="132" spans="1:37" x14ac:dyDescent="0.25">
      <c r="A132" t="s">
        <v>74</v>
      </c>
      <c r="B132" t="s">
        <v>95</v>
      </c>
      <c r="C132" t="s">
        <v>310</v>
      </c>
      <c r="D132" t="s">
        <v>541</v>
      </c>
      <c r="E132">
        <v>16</v>
      </c>
      <c r="F132">
        <v>0</v>
      </c>
      <c r="G132" s="33">
        <v>0</v>
      </c>
      <c r="H132">
        <v>630</v>
      </c>
      <c r="I132" s="33">
        <v>0.56710000000000005</v>
      </c>
      <c r="J132">
        <v>70</v>
      </c>
      <c r="K132" s="33">
        <v>0.1474</v>
      </c>
      <c r="M132" t="s">
        <v>74</v>
      </c>
      <c r="N132" t="str">
        <f t="shared" ref="N132:N195" si="16">IFERROR(VLOOKUP(A132,C$3:K$433,2,FALSE),"")</f>
        <v/>
      </c>
      <c r="O132" t="str">
        <f t="shared" ref="O132:O195" si="17">IFERROR(VLOOKUP(A132,C$3:K$433,3,FALSE),"")</f>
        <v/>
      </c>
      <c r="P132" t="str">
        <f t="shared" ref="P132:P195" si="18">IFERROR(VLOOKUP(A132,C$3:K$433,4,FALSE),"")</f>
        <v/>
      </c>
      <c r="Q132" s="33" t="str">
        <f t="shared" ref="Q132:Q195" si="19">IFERROR(VLOOKUP(A132,C$3:K$433,5,FALSE),"")</f>
        <v/>
      </c>
      <c r="R132" t="str">
        <f t="shared" ref="R132:R195" si="20">IFERROR(VLOOKUP(A132,C$3:K$433,6,FALSE),"")</f>
        <v/>
      </c>
      <c r="S132" s="33" t="str">
        <f t="shared" ref="S132:S195" si="21">IFERROR(VLOOKUP(A132,C$3:K$433,7,FALSE),"")</f>
        <v/>
      </c>
      <c r="T132" t="str">
        <f t="shared" ref="T132:T195" si="22">IFERROR(VLOOKUP(A132,C$3:K$433,8,FALSE),"")</f>
        <v/>
      </c>
      <c r="U132" s="33" t="str">
        <f t="shared" ref="U132:U195" si="23">IFERROR(VLOOKUP(A132,C$3:K$433,9,FALSE),"")</f>
        <v/>
      </c>
      <c r="AK132" t="s">
        <v>881</v>
      </c>
    </row>
    <row r="133" spans="1:37" x14ac:dyDescent="0.25">
      <c r="A133" t="s">
        <v>362</v>
      </c>
      <c r="B133" t="s">
        <v>378</v>
      </c>
      <c r="C133" t="s">
        <v>198</v>
      </c>
      <c r="D133" t="s">
        <v>802</v>
      </c>
      <c r="E133">
        <v>16</v>
      </c>
      <c r="F133">
        <v>1120</v>
      </c>
      <c r="G133" s="33">
        <v>0.99819999999999998</v>
      </c>
      <c r="H133">
        <v>0</v>
      </c>
      <c r="I133" s="33">
        <v>0</v>
      </c>
      <c r="J133">
        <v>0</v>
      </c>
      <c r="K133" s="33">
        <v>0</v>
      </c>
      <c r="M133" t="s">
        <v>362</v>
      </c>
      <c r="N133" t="str">
        <f t="shared" si="16"/>
        <v/>
      </c>
      <c r="O133" t="str">
        <f t="shared" si="17"/>
        <v/>
      </c>
      <c r="P133" t="str">
        <f t="shared" si="18"/>
        <v/>
      </c>
      <c r="Q133" s="33" t="str">
        <f t="shared" si="19"/>
        <v/>
      </c>
      <c r="R133" t="str">
        <f t="shared" si="20"/>
        <v/>
      </c>
      <c r="S133" s="33" t="str">
        <f t="shared" si="21"/>
        <v/>
      </c>
      <c r="T133" t="str">
        <f t="shared" si="22"/>
        <v/>
      </c>
      <c r="U133" s="33" t="str">
        <f t="shared" si="23"/>
        <v/>
      </c>
      <c r="AK133" t="s">
        <v>913</v>
      </c>
    </row>
    <row r="134" spans="1:37" x14ac:dyDescent="0.25">
      <c r="A134" t="s">
        <v>367</v>
      </c>
      <c r="B134" t="s">
        <v>378</v>
      </c>
      <c r="C134" t="s">
        <v>367</v>
      </c>
      <c r="D134" t="s">
        <v>378</v>
      </c>
      <c r="E134">
        <v>16</v>
      </c>
      <c r="F134">
        <v>0</v>
      </c>
      <c r="G134" s="33">
        <v>0</v>
      </c>
      <c r="H134">
        <v>28</v>
      </c>
      <c r="I134" s="33">
        <v>2.5999999999999999E-2</v>
      </c>
      <c r="J134">
        <v>330</v>
      </c>
      <c r="K134" s="33">
        <v>0.67759999999999998</v>
      </c>
      <c r="M134" t="s">
        <v>367</v>
      </c>
      <c r="N134" t="str">
        <f t="shared" si="16"/>
        <v>LB</v>
      </c>
      <c r="O134">
        <f t="shared" si="17"/>
        <v>16</v>
      </c>
      <c r="P134">
        <f t="shared" si="18"/>
        <v>0</v>
      </c>
      <c r="Q134" s="33">
        <f t="shared" si="19"/>
        <v>0</v>
      </c>
      <c r="R134">
        <f t="shared" si="20"/>
        <v>28</v>
      </c>
      <c r="S134" s="33">
        <f t="shared" si="21"/>
        <v>2.5999999999999999E-2</v>
      </c>
      <c r="T134">
        <f t="shared" si="22"/>
        <v>330</v>
      </c>
      <c r="U134" s="33">
        <f t="shared" si="23"/>
        <v>0.67759999999999998</v>
      </c>
      <c r="AK134" t="s">
        <v>913</v>
      </c>
    </row>
    <row r="135" spans="1:37" x14ac:dyDescent="0.25">
      <c r="A135" t="s">
        <v>280</v>
      </c>
      <c r="B135" t="s">
        <v>340</v>
      </c>
      <c r="C135" t="s">
        <v>280</v>
      </c>
      <c r="D135" t="s">
        <v>541</v>
      </c>
      <c r="E135">
        <v>11</v>
      </c>
      <c r="F135">
        <v>0</v>
      </c>
      <c r="G135" s="33">
        <v>0</v>
      </c>
      <c r="H135">
        <v>308</v>
      </c>
      <c r="I135" s="33">
        <v>0.28620000000000001</v>
      </c>
      <c r="J135">
        <v>46</v>
      </c>
      <c r="K135" s="33">
        <v>9.8699999999999996E-2</v>
      </c>
      <c r="M135" t="s">
        <v>280</v>
      </c>
      <c r="N135" t="str">
        <f t="shared" si="16"/>
        <v>DT</v>
      </c>
      <c r="O135">
        <f t="shared" si="17"/>
        <v>11</v>
      </c>
      <c r="P135">
        <f t="shared" si="18"/>
        <v>0</v>
      </c>
      <c r="Q135" s="33">
        <f t="shared" si="19"/>
        <v>0</v>
      </c>
      <c r="R135">
        <f t="shared" si="20"/>
        <v>308</v>
      </c>
      <c r="S135" s="33">
        <f t="shared" si="21"/>
        <v>0.28620000000000001</v>
      </c>
      <c r="T135">
        <f t="shared" si="22"/>
        <v>46</v>
      </c>
      <c r="U135" s="33">
        <f t="shared" si="23"/>
        <v>9.8699999999999996E-2</v>
      </c>
      <c r="AK135" t="s">
        <v>859</v>
      </c>
    </row>
    <row r="136" spans="1:37" x14ac:dyDescent="0.25">
      <c r="A136" t="s">
        <v>186</v>
      </c>
      <c r="B136" t="s">
        <v>224</v>
      </c>
      <c r="C136" t="s">
        <v>381</v>
      </c>
      <c r="D136" t="s">
        <v>726</v>
      </c>
      <c r="E136">
        <v>14</v>
      </c>
      <c r="F136">
        <v>0</v>
      </c>
      <c r="G136" s="33">
        <v>0</v>
      </c>
      <c r="H136">
        <v>418</v>
      </c>
      <c r="I136" s="33">
        <v>0.37559999999999999</v>
      </c>
      <c r="J136">
        <v>263</v>
      </c>
      <c r="K136" s="33">
        <v>0.59099999999999997</v>
      </c>
      <c r="M136" t="s">
        <v>186</v>
      </c>
      <c r="N136" t="str">
        <f t="shared" si="16"/>
        <v/>
      </c>
      <c r="O136" t="str">
        <f t="shared" si="17"/>
        <v/>
      </c>
      <c r="P136" t="str">
        <f t="shared" si="18"/>
        <v/>
      </c>
      <c r="Q136" s="33" t="str">
        <f t="shared" si="19"/>
        <v/>
      </c>
      <c r="R136" t="str">
        <f t="shared" si="20"/>
        <v/>
      </c>
      <c r="S136" s="33" t="str">
        <f t="shared" si="21"/>
        <v/>
      </c>
      <c r="T136" t="str">
        <f t="shared" si="22"/>
        <v/>
      </c>
      <c r="U136" s="33" t="str">
        <f t="shared" si="23"/>
        <v/>
      </c>
      <c r="AK136" t="s">
        <v>859</v>
      </c>
    </row>
    <row r="137" spans="1:37" x14ac:dyDescent="0.25">
      <c r="A137" t="s">
        <v>381</v>
      </c>
      <c r="B137" t="s">
        <v>436</v>
      </c>
      <c r="C137" t="s">
        <v>397</v>
      </c>
      <c r="D137" t="s">
        <v>470</v>
      </c>
      <c r="E137">
        <v>7</v>
      </c>
      <c r="F137">
        <v>0</v>
      </c>
      <c r="G137" s="33">
        <v>0</v>
      </c>
      <c r="H137">
        <v>244</v>
      </c>
      <c r="I137" s="33">
        <v>0.22700000000000001</v>
      </c>
      <c r="J137">
        <v>59</v>
      </c>
      <c r="K137" s="33">
        <v>0.13789999999999999</v>
      </c>
      <c r="M137" t="s">
        <v>381</v>
      </c>
      <c r="N137" t="str">
        <f t="shared" si="16"/>
        <v>SS</v>
      </c>
      <c r="O137">
        <f t="shared" si="17"/>
        <v>14</v>
      </c>
      <c r="P137">
        <f t="shared" si="18"/>
        <v>0</v>
      </c>
      <c r="Q137" s="33">
        <f t="shared" si="19"/>
        <v>0</v>
      </c>
      <c r="R137">
        <f t="shared" si="20"/>
        <v>418</v>
      </c>
      <c r="S137" s="33">
        <f t="shared" si="21"/>
        <v>0.37559999999999999</v>
      </c>
      <c r="T137">
        <f t="shared" si="22"/>
        <v>263</v>
      </c>
      <c r="U137" s="33">
        <f t="shared" si="23"/>
        <v>0.59099999999999997</v>
      </c>
      <c r="AK137" t="s">
        <v>813</v>
      </c>
    </row>
    <row r="138" spans="1:37" x14ac:dyDescent="0.25">
      <c r="A138" t="s">
        <v>393</v>
      </c>
      <c r="B138" t="s">
        <v>436</v>
      </c>
      <c r="C138" t="s">
        <v>425</v>
      </c>
      <c r="D138" t="s">
        <v>436</v>
      </c>
      <c r="E138">
        <v>11</v>
      </c>
      <c r="F138">
        <v>0</v>
      </c>
      <c r="G138" s="33">
        <v>0</v>
      </c>
      <c r="H138">
        <v>11</v>
      </c>
      <c r="I138" s="33">
        <v>9.4999999999999998E-3</v>
      </c>
      <c r="J138">
        <v>111</v>
      </c>
      <c r="K138" s="33">
        <v>0.22470000000000001</v>
      </c>
      <c r="M138" t="s">
        <v>393</v>
      </c>
      <c r="N138" t="str">
        <f t="shared" si="16"/>
        <v/>
      </c>
      <c r="O138" t="str">
        <f t="shared" si="17"/>
        <v/>
      </c>
      <c r="P138" t="str">
        <f t="shared" si="18"/>
        <v/>
      </c>
      <c r="Q138" s="33" t="str">
        <f t="shared" si="19"/>
        <v/>
      </c>
      <c r="R138" t="str">
        <f t="shared" si="20"/>
        <v/>
      </c>
      <c r="S138" s="33" t="str">
        <f t="shared" si="21"/>
        <v/>
      </c>
      <c r="T138" t="str">
        <f t="shared" si="22"/>
        <v/>
      </c>
      <c r="U138" s="33" t="str">
        <f t="shared" si="23"/>
        <v/>
      </c>
      <c r="AK138" t="s">
        <v>813</v>
      </c>
    </row>
    <row r="139" spans="1:37" x14ac:dyDescent="0.25">
      <c r="A139" t="s">
        <v>265</v>
      </c>
      <c r="B139" t="s">
        <v>279</v>
      </c>
      <c r="C139" t="s">
        <v>271</v>
      </c>
      <c r="D139" t="s">
        <v>279</v>
      </c>
      <c r="E139">
        <v>8</v>
      </c>
      <c r="F139">
        <v>300</v>
      </c>
      <c r="G139" s="33">
        <v>0.26740000000000003</v>
      </c>
      <c r="H139">
        <v>0</v>
      </c>
      <c r="I139" s="33">
        <v>0</v>
      </c>
      <c r="J139">
        <v>1</v>
      </c>
      <c r="K139" s="33">
        <v>2.2000000000000001E-3</v>
      </c>
      <c r="M139" t="s">
        <v>265</v>
      </c>
      <c r="N139" t="str">
        <f t="shared" si="16"/>
        <v/>
      </c>
      <c r="O139" t="str">
        <f t="shared" si="17"/>
        <v/>
      </c>
      <c r="P139" t="str">
        <f t="shared" si="18"/>
        <v/>
      </c>
      <c r="Q139" s="33" t="str">
        <f t="shared" si="19"/>
        <v/>
      </c>
      <c r="R139" t="str">
        <f t="shared" si="20"/>
        <v/>
      </c>
      <c r="S139" s="33" t="str">
        <f t="shared" si="21"/>
        <v/>
      </c>
      <c r="T139" t="str">
        <f t="shared" si="22"/>
        <v/>
      </c>
      <c r="U139" s="33" t="str">
        <f t="shared" si="23"/>
        <v/>
      </c>
      <c r="AK139" t="s">
        <v>885</v>
      </c>
    </row>
    <row r="140" spans="1:37" x14ac:dyDescent="0.25">
      <c r="A140" t="s">
        <v>372</v>
      </c>
      <c r="B140" t="s">
        <v>378</v>
      </c>
      <c r="C140" t="s">
        <v>179</v>
      </c>
      <c r="D140" t="s">
        <v>808</v>
      </c>
      <c r="E140">
        <v>15</v>
      </c>
      <c r="F140">
        <v>296</v>
      </c>
      <c r="G140" s="33">
        <v>0.27229999999999999</v>
      </c>
      <c r="H140">
        <v>0</v>
      </c>
      <c r="I140" s="33">
        <v>0</v>
      </c>
      <c r="J140">
        <v>19</v>
      </c>
      <c r="K140" s="33">
        <v>4.2999999999999997E-2</v>
      </c>
      <c r="M140" t="s">
        <v>372</v>
      </c>
      <c r="N140" t="str">
        <f t="shared" si="16"/>
        <v/>
      </c>
      <c r="O140" t="str">
        <f t="shared" si="17"/>
        <v/>
      </c>
      <c r="P140" t="str">
        <f t="shared" si="18"/>
        <v/>
      </c>
      <c r="Q140" s="33" t="str">
        <f t="shared" si="19"/>
        <v/>
      </c>
      <c r="R140" t="str">
        <f t="shared" si="20"/>
        <v/>
      </c>
      <c r="S140" s="33" t="str">
        <f t="shared" si="21"/>
        <v/>
      </c>
      <c r="T140" t="str">
        <f t="shared" si="22"/>
        <v/>
      </c>
      <c r="U140" s="33" t="str">
        <f t="shared" si="23"/>
        <v/>
      </c>
      <c r="AK140" t="s">
        <v>885</v>
      </c>
    </row>
    <row r="141" spans="1:37" x14ac:dyDescent="0.25">
      <c r="A141" t="s">
        <v>332</v>
      </c>
      <c r="B141" t="s">
        <v>340</v>
      </c>
      <c r="C141" t="s">
        <v>370</v>
      </c>
      <c r="D141" t="s">
        <v>378</v>
      </c>
      <c r="E141">
        <v>14</v>
      </c>
      <c r="F141">
        <v>0</v>
      </c>
      <c r="G141" s="33">
        <v>0</v>
      </c>
      <c r="H141">
        <v>559</v>
      </c>
      <c r="I141" s="33">
        <v>0.54320000000000002</v>
      </c>
      <c r="J141">
        <v>109</v>
      </c>
      <c r="K141" s="33">
        <v>0.246</v>
      </c>
      <c r="M141" t="s">
        <v>332</v>
      </c>
      <c r="N141" t="str">
        <f t="shared" si="16"/>
        <v/>
      </c>
      <c r="O141" t="str">
        <f t="shared" si="17"/>
        <v/>
      </c>
      <c r="P141" t="str">
        <f t="shared" si="18"/>
        <v/>
      </c>
      <c r="Q141" s="33" t="str">
        <f t="shared" si="19"/>
        <v/>
      </c>
      <c r="R141" t="str">
        <f t="shared" si="20"/>
        <v/>
      </c>
      <c r="S141" s="33" t="str">
        <f t="shared" si="21"/>
        <v/>
      </c>
      <c r="T141" t="str">
        <f t="shared" si="22"/>
        <v/>
      </c>
      <c r="U141" s="33" t="str">
        <f t="shared" si="23"/>
        <v/>
      </c>
      <c r="AK141" t="s">
        <v>360</v>
      </c>
    </row>
    <row r="142" spans="1:37" x14ac:dyDescent="0.25">
      <c r="A142" t="s">
        <v>397</v>
      </c>
      <c r="B142" t="s">
        <v>436</v>
      </c>
      <c r="C142" t="s">
        <v>385</v>
      </c>
      <c r="D142" t="s">
        <v>470</v>
      </c>
      <c r="E142">
        <v>8</v>
      </c>
      <c r="F142">
        <v>0</v>
      </c>
      <c r="G142" s="33">
        <v>0</v>
      </c>
      <c r="H142">
        <v>424</v>
      </c>
      <c r="I142" s="33">
        <v>0.38159999999999999</v>
      </c>
      <c r="J142">
        <v>47</v>
      </c>
      <c r="K142" s="33">
        <v>9.8900000000000002E-2</v>
      </c>
      <c r="M142" t="s">
        <v>397</v>
      </c>
      <c r="N142" t="str">
        <f t="shared" si="16"/>
        <v>CB</v>
      </c>
      <c r="O142">
        <f t="shared" si="17"/>
        <v>7</v>
      </c>
      <c r="P142">
        <f t="shared" si="18"/>
        <v>0</v>
      </c>
      <c r="Q142" s="33">
        <f t="shared" si="19"/>
        <v>0</v>
      </c>
      <c r="R142">
        <f t="shared" si="20"/>
        <v>244</v>
      </c>
      <c r="S142" s="33">
        <f t="shared" si="21"/>
        <v>0.22700000000000001</v>
      </c>
      <c r="T142">
        <f t="shared" si="22"/>
        <v>59</v>
      </c>
      <c r="U142" s="33">
        <f t="shared" si="23"/>
        <v>0.13789999999999999</v>
      </c>
      <c r="AK142" t="s">
        <v>360</v>
      </c>
    </row>
    <row r="143" spans="1:37" x14ac:dyDescent="0.25">
      <c r="A143" t="s">
        <v>425</v>
      </c>
      <c r="B143" t="s">
        <v>436</v>
      </c>
      <c r="C143" t="s">
        <v>53</v>
      </c>
      <c r="D143" t="s">
        <v>572</v>
      </c>
      <c r="E143">
        <v>16</v>
      </c>
      <c r="F143">
        <v>190</v>
      </c>
      <c r="G143" s="33">
        <v>0.17860000000000001</v>
      </c>
      <c r="H143">
        <v>0</v>
      </c>
      <c r="I143" s="33">
        <v>0</v>
      </c>
      <c r="J143">
        <v>85</v>
      </c>
      <c r="K143" s="33">
        <v>0.18479999999999999</v>
      </c>
      <c r="M143" t="s">
        <v>425</v>
      </c>
      <c r="N143" t="str">
        <f t="shared" si="16"/>
        <v>DB</v>
      </c>
      <c r="O143">
        <f t="shared" si="17"/>
        <v>11</v>
      </c>
      <c r="P143">
        <f t="shared" si="18"/>
        <v>0</v>
      </c>
      <c r="Q143" s="33">
        <f t="shared" si="19"/>
        <v>0</v>
      </c>
      <c r="R143">
        <f t="shared" si="20"/>
        <v>11</v>
      </c>
      <c r="S143" s="33">
        <f t="shared" si="21"/>
        <v>9.4999999999999998E-3</v>
      </c>
      <c r="T143">
        <f t="shared" si="22"/>
        <v>111</v>
      </c>
      <c r="U143" s="33">
        <f t="shared" si="23"/>
        <v>0.22470000000000001</v>
      </c>
      <c r="AK143" t="s">
        <v>903</v>
      </c>
    </row>
    <row r="144" spans="1:37" x14ac:dyDescent="0.25">
      <c r="A144" t="s">
        <v>430</v>
      </c>
      <c r="B144" t="s">
        <v>436</v>
      </c>
      <c r="C144" t="s">
        <v>122</v>
      </c>
      <c r="D144" t="s">
        <v>125</v>
      </c>
      <c r="E144">
        <v>16</v>
      </c>
      <c r="F144">
        <v>1119</v>
      </c>
      <c r="G144" s="33">
        <v>0.98680000000000001</v>
      </c>
      <c r="H144">
        <v>0</v>
      </c>
      <c r="I144" s="33">
        <v>0</v>
      </c>
      <c r="J144">
        <v>0</v>
      </c>
      <c r="K144" s="33">
        <v>0</v>
      </c>
      <c r="M144" t="s">
        <v>430</v>
      </c>
      <c r="N144" t="str">
        <f t="shared" si="16"/>
        <v/>
      </c>
      <c r="O144" t="str">
        <f t="shared" si="17"/>
        <v/>
      </c>
      <c r="P144" t="str">
        <f t="shared" si="18"/>
        <v/>
      </c>
      <c r="Q144" s="33" t="str">
        <f t="shared" si="19"/>
        <v/>
      </c>
      <c r="R144" t="str">
        <f t="shared" si="20"/>
        <v/>
      </c>
      <c r="S144" s="33" t="str">
        <f t="shared" si="21"/>
        <v/>
      </c>
      <c r="T144" t="str">
        <f t="shared" si="22"/>
        <v/>
      </c>
      <c r="U144" s="33" t="str">
        <f t="shared" si="23"/>
        <v/>
      </c>
      <c r="AK144" t="s">
        <v>903</v>
      </c>
    </row>
    <row r="145" spans="1:37" x14ac:dyDescent="0.25">
      <c r="A145" t="s">
        <v>271</v>
      </c>
      <c r="B145" t="s">
        <v>279</v>
      </c>
      <c r="C145" t="s">
        <v>850</v>
      </c>
      <c r="D145" t="s">
        <v>378</v>
      </c>
      <c r="E145">
        <v>8</v>
      </c>
      <c r="F145">
        <v>0</v>
      </c>
      <c r="G145" s="33">
        <v>0</v>
      </c>
      <c r="H145">
        <v>542</v>
      </c>
      <c r="I145" s="33">
        <v>0.48699999999999999</v>
      </c>
      <c r="J145">
        <v>6</v>
      </c>
      <c r="K145" s="33">
        <v>1.35E-2</v>
      </c>
      <c r="M145" t="s">
        <v>271</v>
      </c>
      <c r="N145" t="str">
        <f t="shared" si="16"/>
        <v>WR</v>
      </c>
      <c r="O145">
        <f t="shared" si="17"/>
        <v>8</v>
      </c>
      <c r="P145">
        <f t="shared" si="18"/>
        <v>300</v>
      </c>
      <c r="Q145" s="33">
        <f t="shared" si="19"/>
        <v>0.26740000000000003</v>
      </c>
      <c r="R145">
        <f t="shared" si="20"/>
        <v>0</v>
      </c>
      <c r="S145" s="33">
        <f t="shared" si="21"/>
        <v>0</v>
      </c>
      <c r="T145">
        <f t="shared" si="22"/>
        <v>1</v>
      </c>
      <c r="U145" s="33">
        <f t="shared" si="23"/>
        <v>2.2000000000000001E-3</v>
      </c>
      <c r="AK145" t="s">
        <v>847</v>
      </c>
    </row>
    <row r="146" spans="1:37" x14ac:dyDescent="0.25">
      <c r="A146" t="s">
        <v>52</v>
      </c>
      <c r="B146" t="s">
        <v>95</v>
      </c>
      <c r="C146" t="s">
        <v>850</v>
      </c>
      <c r="D146" t="s">
        <v>378</v>
      </c>
      <c r="E146">
        <v>7</v>
      </c>
      <c r="F146">
        <v>0</v>
      </c>
      <c r="G146" s="33">
        <v>0</v>
      </c>
      <c r="H146">
        <v>438</v>
      </c>
      <c r="I146" s="33">
        <v>0.4199</v>
      </c>
      <c r="J146">
        <v>24</v>
      </c>
      <c r="K146" s="33">
        <v>5.3600000000000002E-2</v>
      </c>
      <c r="M146" t="s">
        <v>52</v>
      </c>
      <c r="N146" t="str">
        <f t="shared" si="16"/>
        <v/>
      </c>
      <c r="O146" t="str">
        <f t="shared" si="17"/>
        <v/>
      </c>
      <c r="P146" t="str">
        <f t="shared" si="18"/>
        <v/>
      </c>
      <c r="Q146" s="33" t="str">
        <f t="shared" si="19"/>
        <v/>
      </c>
      <c r="R146" t="str">
        <f t="shared" si="20"/>
        <v/>
      </c>
      <c r="S146" s="33" t="str">
        <f t="shared" si="21"/>
        <v/>
      </c>
      <c r="T146" t="str">
        <f t="shared" si="22"/>
        <v/>
      </c>
      <c r="U146" s="33" t="str">
        <f t="shared" si="23"/>
        <v/>
      </c>
      <c r="AK146" t="s">
        <v>847</v>
      </c>
    </row>
    <row r="147" spans="1:37" x14ac:dyDescent="0.25">
      <c r="A147" t="s">
        <v>179</v>
      </c>
      <c r="B147" t="s">
        <v>224</v>
      </c>
      <c r="C147" t="s">
        <v>172</v>
      </c>
      <c r="D147" t="s">
        <v>806</v>
      </c>
      <c r="E147">
        <v>1</v>
      </c>
      <c r="F147">
        <v>0</v>
      </c>
      <c r="G147" s="33">
        <v>0</v>
      </c>
      <c r="H147">
        <v>0</v>
      </c>
      <c r="I147" s="33">
        <v>0</v>
      </c>
      <c r="J147">
        <v>1</v>
      </c>
      <c r="K147" s="33">
        <v>2.2000000000000001E-3</v>
      </c>
      <c r="M147" t="s">
        <v>179</v>
      </c>
      <c r="N147" t="str">
        <f t="shared" si="16"/>
        <v>T</v>
      </c>
      <c r="O147">
        <f t="shared" si="17"/>
        <v>15</v>
      </c>
      <c r="P147">
        <f t="shared" si="18"/>
        <v>296</v>
      </c>
      <c r="Q147" s="33">
        <f t="shared" si="19"/>
        <v>0.27229999999999999</v>
      </c>
      <c r="R147">
        <f t="shared" si="20"/>
        <v>0</v>
      </c>
      <c r="S147" s="33">
        <f t="shared" si="21"/>
        <v>0</v>
      </c>
      <c r="T147">
        <f t="shared" si="22"/>
        <v>19</v>
      </c>
      <c r="U147" s="33">
        <f t="shared" si="23"/>
        <v>4.2999999999999997E-2</v>
      </c>
      <c r="AK147" t="s">
        <v>891</v>
      </c>
    </row>
    <row r="148" spans="1:37" x14ac:dyDescent="0.25">
      <c r="A148" t="s">
        <v>370</v>
      </c>
      <c r="B148" t="s">
        <v>378</v>
      </c>
      <c r="C148" t="s">
        <v>238</v>
      </c>
      <c r="D148" t="s">
        <v>279</v>
      </c>
      <c r="E148">
        <v>16</v>
      </c>
      <c r="F148">
        <v>781</v>
      </c>
      <c r="G148" s="33">
        <v>0.73680000000000001</v>
      </c>
      <c r="H148">
        <v>0</v>
      </c>
      <c r="I148" s="33">
        <v>0</v>
      </c>
      <c r="J148">
        <v>66</v>
      </c>
      <c r="K148" s="33">
        <v>0.14860000000000001</v>
      </c>
      <c r="M148" t="s">
        <v>370</v>
      </c>
      <c r="N148" t="str">
        <f t="shared" si="16"/>
        <v>LB</v>
      </c>
      <c r="O148">
        <f t="shared" si="17"/>
        <v>14</v>
      </c>
      <c r="P148">
        <f t="shared" si="18"/>
        <v>0</v>
      </c>
      <c r="Q148" s="33">
        <f t="shared" si="19"/>
        <v>0</v>
      </c>
      <c r="R148">
        <f t="shared" si="20"/>
        <v>559</v>
      </c>
      <c r="S148" s="33">
        <f t="shared" si="21"/>
        <v>0.54320000000000002</v>
      </c>
      <c r="T148">
        <f t="shared" si="22"/>
        <v>109</v>
      </c>
      <c r="U148" s="33">
        <f t="shared" si="23"/>
        <v>0.246</v>
      </c>
      <c r="AK148" t="s">
        <v>891</v>
      </c>
    </row>
    <row r="149" spans="1:37" x14ac:dyDescent="0.25">
      <c r="A149" t="s">
        <v>385</v>
      </c>
      <c r="B149" t="s">
        <v>436</v>
      </c>
      <c r="C149" t="s">
        <v>156</v>
      </c>
      <c r="D149" t="s">
        <v>806</v>
      </c>
      <c r="E149">
        <v>11</v>
      </c>
      <c r="F149">
        <v>395</v>
      </c>
      <c r="G149" s="33">
        <v>0.39340000000000003</v>
      </c>
      <c r="H149">
        <v>0</v>
      </c>
      <c r="I149" s="33">
        <v>0</v>
      </c>
      <c r="J149">
        <v>28</v>
      </c>
      <c r="K149" s="33">
        <v>6.2199999999999998E-2</v>
      </c>
      <c r="M149" t="s">
        <v>385</v>
      </c>
      <c r="N149" t="str">
        <f t="shared" si="16"/>
        <v>CB</v>
      </c>
      <c r="O149">
        <f t="shared" si="17"/>
        <v>8</v>
      </c>
      <c r="P149">
        <f t="shared" si="18"/>
        <v>0</v>
      </c>
      <c r="Q149" s="33">
        <f t="shared" si="19"/>
        <v>0</v>
      </c>
      <c r="R149">
        <f t="shared" si="20"/>
        <v>424</v>
      </c>
      <c r="S149" s="33">
        <f t="shared" si="21"/>
        <v>0.38159999999999999</v>
      </c>
      <c r="T149">
        <f t="shared" si="22"/>
        <v>47</v>
      </c>
      <c r="U149" s="33">
        <f t="shared" si="23"/>
        <v>9.8900000000000002E-2</v>
      </c>
      <c r="AK149" t="s">
        <v>814</v>
      </c>
    </row>
    <row r="150" spans="1:37" x14ac:dyDescent="0.25">
      <c r="A150" t="s">
        <v>53</v>
      </c>
      <c r="B150" t="s">
        <v>95</v>
      </c>
      <c r="C150" t="s">
        <v>876</v>
      </c>
      <c r="D150" t="s">
        <v>508</v>
      </c>
      <c r="E150">
        <v>7</v>
      </c>
      <c r="F150">
        <v>0</v>
      </c>
      <c r="G150" s="33">
        <v>0</v>
      </c>
      <c r="H150">
        <v>130</v>
      </c>
      <c r="I150" s="33">
        <v>0.1166</v>
      </c>
      <c r="J150">
        <v>8</v>
      </c>
      <c r="K150" s="33">
        <v>1.7899999999999999E-2</v>
      </c>
      <c r="M150" t="s">
        <v>53</v>
      </c>
      <c r="N150" t="str">
        <f t="shared" si="16"/>
        <v>FB</v>
      </c>
      <c r="O150">
        <f t="shared" si="17"/>
        <v>16</v>
      </c>
      <c r="P150">
        <f t="shared" si="18"/>
        <v>190</v>
      </c>
      <c r="Q150" s="33">
        <f t="shared" si="19"/>
        <v>0.17860000000000001</v>
      </c>
      <c r="R150">
        <f t="shared" si="20"/>
        <v>0</v>
      </c>
      <c r="S150" s="33">
        <f t="shared" si="21"/>
        <v>0</v>
      </c>
      <c r="T150">
        <f t="shared" si="22"/>
        <v>85</v>
      </c>
      <c r="U150" s="33">
        <f t="shared" si="23"/>
        <v>0.18479999999999999</v>
      </c>
      <c r="AK150" t="s">
        <v>814</v>
      </c>
    </row>
    <row r="151" spans="1:37" x14ac:dyDescent="0.25">
      <c r="A151" t="s">
        <v>122</v>
      </c>
      <c r="B151" t="s">
        <v>125</v>
      </c>
      <c r="C151" t="s">
        <v>876</v>
      </c>
      <c r="D151" t="s">
        <v>508</v>
      </c>
      <c r="E151">
        <v>9</v>
      </c>
      <c r="F151">
        <v>0</v>
      </c>
      <c r="G151" s="33">
        <v>0</v>
      </c>
      <c r="H151">
        <v>120</v>
      </c>
      <c r="I151" s="33">
        <v>0.1158</v>
      </c>
      <c r="J151">
        <v>16</v>
      </c>
      <c r="K151" s="33">
        <v>3.5999999999999997E-2</v>
      </c>
      <c r="M151" t="s">
        <v>122</v>
      </c>
      <c r="N151" t="str">
        <f t="shared" si="16"/>
        <v>QB</v>
      </c>
      <c r="O151">
        <f t="shared" si="17"/>
        <v>16</v>
      </c>
      <c r="P151">
        <f t="shared" si="18"/>
        <v>1119</v>
      </c>
      <c r="Q151" s="33">
        <f t="shared" si="19"/>
        <v>0.98680000000000001</v>
      </c>
      <c r="R151">
        <f t="shared" si="20"/>
        <v>0</v>
      </c>
      <c r="S151" s="33">
        <f t="shared" si="21"/>
        <v>0</v>
      </c>
      <c r="T151">
        <f t="shared" si="22"/>
        <v>0</v>
      </c>
      <c r="U151" s="33">
        <f t="shared" si="23"/>
        <v>0</v>
      </c>
    </row>
    <row r="152" spans="1:37" x14ac:dyDescent="0.25">
      <c r="A152" t="s">
        <v>423</v>
      </c>
      <c r="B152" t="s">
        <v>436</v>
      </c>
      <c r="C152" t="s">
        <v>20</v>
      </c>
      <c r="D152" t="s">
        <v>95</v>
      </c>
      <c r="E152">
        <v>8</v>
      </c>
      <c r="F152">
        <v>41</v>
      </c>
      <c r="G152" s="33">
        <v>3.6200000000000003E-2</v>
      </c>
      <c r="H152">
        <v>0</v>
      </c>
      <c r="I152" s="33">
        <v>0</v>
      </c>
      <c r="J152">
        <v>93</v>
      </c>
      <c r="K152" s="33">
        <v>0.20169999999999999</v>
      </c>
      <c r="M152" t="s">
        <v>423</v>
      </c>
      <c r="N152" t="str">
        <f t="shared" si="16"/>
        <v/>
      </c>
      <c r="O152" t="str">
        <f t="shared" si="17"/>
        <v/>
      </c>
      <c r="P152" t="str">
        <f t="shared" si="18"/>
        <v/>
      </c>
      <c r="Q152" s="33" t="str">
        <f t="shared" si="19"/>
        <v/>
      </c>
      <c r="R152" t="str">
        <f t="shared" si="20"/>
        <v/>
      </c>
      <c r="S152" s="33" t="str">
        <f t="shared" si="21"/>
        <v/>
      </c>
      <c r="T152" t="str">
        <f t="shared" si="22"/>
        <v/>
      </c>
      <c r="U152" s="33" t="str">
        <f t="shared" si="23"/>
        <v/>
      </c>
    </row>
    <row r="153" spans="1:37" x14ac:dyDescent="0.25">
      <c r="A153" t="s">
        <v>172</v>
      </c>
      <c r="B153" t="s">
        <v>224</v>
      </c>
      <c r="C153" t="s">
        <v>16</v>
      </c>
      <c r="D153" t="s">
        <v>95</v>
      </c>
      <c r="E153">
        <v>15</v>
      </c>
      <c r="F153">
        <v>581</v>
      </c>
      <c r="G153" s="33">
        <v>0.6129</v>
      </c>
      <c r="H153">
        <v>0</v>
      </c>
      <c r="I153" s="33">
        <v>0</v>
      </c>
      <c r="J153">
        <v>17</v>
      </c>
      <c r="K153" s="33">
        <v>3.6600000000000001E-2</v>
      </c>
      <c r="M153" t="s">
        <v>172</v>
      </c>
      <c r="N153" t="str">
        <f t="shared" si="16"/>
        <v>G</v>
      </c>
      <c r="O153">
        <f t="shared" si="17"/>
        <v>1</v>
      </c>
      <c r="P153">
        <f t="shared" si="18"/>
        <v>0</v>
      </c>
      <c r="Q153" s="33">
        <f t="shared" si="19"/>
        <v>0</v>
      </c>
      <c r="R153">
        <f t="shared" si="20"/>
        <v>0</v>
      </c>
      <c r="S153" s="33">
        <f t="shared" si="21"/>
        <v>0</v>
      </c>
      <c r="T153">
        <f t="shared" si="22"/>
        <v>1</v>
      </c>
      <c r="U153" s="33">
        <f t="shared" si="23"/>
        <v>2.2000000000000001E-3</v>
      </c>
    </row>
    <row r="154" spans="1:37" x14ac:dyDescent="0.25">
      <c r="A154" t="s">
        <v>238</v>
      </c>
      <c r="B154" t="s">
        <v>279</v>
      </c>
      <c r="C154" t="s">
        <v>136</v>
      </c>
      <c r="D154" t="s">
        <v>150</v>
      </c>
      <c r="E154">
        <v>12</v>
      </c>
      <c r="F154">
        <v>234</v>
      </c>
      <c r="G154" s="33">
        <v>0.2177</v>
      </c>
      <c r="H154">
        <v>0</v>
      </c>
      <c r="I154" s="33">
        <v>0</v>
      </c>
      <c r="J154">
        <v>4</v>
      </c>
      <c r="K154" s="33">
        <v>8.5000000000000006E-3</v>
      </c>
      <c r="M154" t="s">
        <v>238</v>
      </c>
      <c r="N154" t="str">
        <f t="shared" si="16"/>
        <v>WR</v>
      </c>
      <c r="O154">
        <f t="shared" si="17"/>
        <v>16</v>
      </c>
      <c r="P154">
        <f t="shared" si="18"/>
        <v>781</v>
      </c>
      <c r="Q154" s="33">
        <f t="shared" si="19"/>
        <v>0.73680000000000001</v>
      </c>
      <c r="R154">
        <f t="shared" si="20"/>
        <v>0</v>
      </c>
      <c r="S154" s="33">
        <f t="shared" si="21"/>
        <v>0</v>
      </c>
      <c r="T154">
        <f t="shared" si="22"/>
        <v>66</v>
      </c>
      <c r="U154" s="33">
        <f t="shared" si="23"/>
        <v>0.14860000000000001</v>
      </c>
    </row>
    <row r="155" spans="1:37" x14ac:dyDescent="0.25">
      <c r="A155" t="s">
        <v>156</v>
      </c>
      <c r="B155" t="s">
        <v>224</v>
      </c>
      <c r="C155" t="s">
        <v>212</v>
      </c>
      <c r="D155" t="s">
        <v>808</v>
      </c>
      <c r="E155">
        <v>1</v>
      </c>
      <c r="F155">
        <v>18</v>
      </c>
      <c r="G155" s="33">
        <v>1.6199999999999999E-2</v>
      </c>
      <c r="H155">
        <v>0</v>
      </c>
      <c r="I155" s="33">
        <v>0</v>
      </c>
      <c r="J155">
        <v>1</v>
      </c>
      <c r="K155" s="33">
        <v>2.0999999999999999E-3</v>
      </c>
      <c r="M155" t="s">
        <v>156</v>
      </c>
      <c r="N155" t="str">
        <f t="shared" si="16"/>
        <v>G</v>
      </c>
      <c r="O155">
        <f t="shared" si="17"/>
        <v>11</v>
      </c>
      <c r="P155">
        <f t="shared" si="18"/>
        <v>395</v>
      </c>
      <c r="Q155" s="33">
        <f t="shared" si="19"/>
        <v>0.39340000000000003</v>
      </c>
      <c r="R155">
        <f t="shared" si="20"/>
        <v>0</v>
      </c>
      <c r="S155" s="33">
        <f t="shared" si="21"/>
        <v>0</v>
      </c>
      <c r="T155">
        <f t="shared" si="22"/>
        <v>28</v>
      </c>
      <c r="U155" s="33">
        <f t="shared" si="23"/>
        <v>6.2199999999999998E-2</v>
      </c>
    </row>
    <row r="156" spans="1:37" x14ac:dyDescent="0.25">
      <c r="A156" t="s">
        <v>190</v>
      </c>
      <c r="B156" t="s">
        <v>224</v>
      </c>
      <c r="C156" t="s">
        <v>77</v>
      </c>
      <c r="D156" t="s">
        <v>95</v>
      </c>
      <c r="E156">
        <v>12</v>
      </c>
      <c r="F156">
        <v>247</v>
      </c>
      <c r="G156" s="33">
        <v>0.24460000000000001</v>
      </c>
      <c r="H156">
        <v>0</v>
      </c>
      <c r="I156" s="33">
        <v>0</v>
      </c>
      <c r="J156">
        <v>0</v>
      </c>
      <c r="K156" s="33">
        <v>0</v>
      </c>
      <c r="M156" t="s">
        <v>190</v>
      </c>
      <c r="N156" t="str">
        <f t="shared" si="16"/>
        <v/>
      </c>
      <c r="O156" t="str">
        <f t="shared" si="17"/>
        <v/>
      </c>
      <c r="P156" t="str">
        <f t="shared" si="18"/>
        <v/>
      </c>
      <c r="Q156" s="33" t="str">
        <f t="shared" si="19"/>
        <v/>
      </c>
      <c r="R156" t="str">
        <f t="shared" si="20"/>
        <v/>
      </c>
      <c r="S156" s="33" t="str">
        <f t="shared" si="21"/>
        <v/>
      </c>
      <c r="T156" t="str">
        <f t="shared" si="22"/>
        <v/>
      </c>
      <c r="U156" s="33" t="str">
        <f t="shared" si="23"/>
        <v/>
      </c>
    </row>
    <row r="157" spans="1:37" x14ac:dyDescent="0.25">
      <c r="A157" t="s">
        <v>20</v>
      </c>
      <c r="B157" t="s">
        <v>95</v>
      </c>
      <c r="C157" t="s">
        <v>810</v>
      </c>
      <c r="D157" t="s">
        <v>279</v>
      </c>
      <c r="E157">
        <v>2</v>
      </c>
      <c r="F157">
        <v>38</v>
      </c>
      <c r="G157" s="33">
        <v>3.3000000000000002E-2</v>
      </c>
      <c r="H157">
        <v>0</v>
      </c>
      <c r="I157" s="33">
        <v>0</v>
      </c>
      <c r="J157">
        <v>1</v>
      </c>
      <c r="K157" s="33">
        <v>2.0999999999999999E-3</v>
      </c>
      <c r="M157" t="s">
        <v>20</v>
      </c>
      <c r="N157" t="str">
        <f t="shared" si="16"/>
        <v>RB</v>
      </c>
      <c r="O157">
        <f t="shared" si="17"/>
        <v>8</v>
      </c>
      <c r="P157">
        <f t="shared" si="18"/>
        <v>41</v>
      </c>
      <c r="Q157" s="33">
        <f t="shared" si="19"/>
        <v>3.6200000000000003E-2</v>
      </c>
      <c r="R157">
        <f t="shared" si="20"/>
        <v>0</v>
      </c>
      <c r="S157" s="33">
        <f t="shared" si="21"/>
        <v>0</v>
      </c>
      <c r="T157">
        <f t="shared" si="22"/>
        <v>93</v>
      </c>
      <c r="U157" s="33">
        <f t="shared" si="23"/>
        <v>0.20169999999999999</v>
      </c>
    </row>
    <row r="158" spans="1:37" x14ac:dyDescent="0.25">
      <c r="A158" t="s">
        <v>16</v>
      </c>
      <c r="B158" t="s">
        <v>95</v>
      </c>
      <c r="C158" t="s">
        <v>810</v>
      </c>
      <c r="D158" t="s">
        <v>279</v>
      </c>
      <c r="E158">
        <v>4</v>
      </c>
      <c r="F158">
        <v>1</v>
      </c>
      <c r="G158" s="33">
        <v>1E-3</v>
      </c>
      <c r="H158">
        <v>0</v>
      </c>
      <c r="I158" s="33">
        <v>0</v>
      </c>
      <c r="J158">
        <v>44</v>
      </c>
      <c r="K158" s="33">
        <v>9.8900000000000002E-2</v>
      </c>
      <c r="M158" t="s">
        <v>16</v>
      </c>
      <c r="N158" t="str">
        <f t="shared" si="16"/>
        <v>RB</v>
      </c>
      <c r="O158">
        <f t="shared" si="17"/>
        <v>15</v>
      </c>
      <c r="P158">
        <f t="shared" si="18"/>
        <v>581</v>
      </c>
      <c r="Q158" s="33">
        <f t="shared" si="19"/>
        <v>0.6129</v>
      </c>
      <c r="R158">
        <f t="shared" si="20"/>
        <v>0</v>
      </c>
      <c r="S158" s="33">
        <f t="shared" si="21"/>
        <v>0</v>
      </c>
      <c r="T158">
        <f t="shared" si="22"/>
        <v>17</v>
      </c>
      <c r="U158" s="33">
        <f t="shared" si="23"/>
        <v>3.6600000000000001E-2</v>
      </c>
    </row>
    <row r="159" spans="1:37" x14ac:dyDescent="0.25">
      <c r="A159" t="s">
        <v>145</v>
      </c>
      <c r="B159" t="s">
        <v>150</v>
      </c>
      <c r="C159" t="s">
        <v>432</v>
      </c>
      <c r="D159" t="s">
        <v>578</v>
      </c>
      <c r="E159">
        <v>2</v>
      </c>
      <c r="F159">
        <v>0</v>
      </c>
      <c r="G159" s="33">
        <v>0</v>
      </c>
      <c r="H159">
        <v>0</v>
      </c>
      <c r="I159" s="33">
        <v>0</v>
      </c>
      <c r="J159">
        <v>13</v>
      </c>
      <c r="K159" s="33">
        <v>2.93E-2</v>
      </c>
      <c r="M159" t="s">
        <v>145</v>
      </c>
      <c r="N159" t="str">
        <f t="shared" si="16"/>
        <v/>
      </c>
      <c r="O159" t="str">
        <f t="shared" si="17"/>
        <v/>
      </c>
      <c r="P159" t="str">
        <f t="shared" si="18"/>
        <v/>
      </c>
      <c r="Q159" s="33" t="str">
        <f t="shared" si="19"/>
        <v/>
      </c>
      <c r="R159" t="str">
        <f t="shared" si="20"/>
        <v/>
      </c>
      <c r="S159" s="33" t="str">
        <f t="shared" si="21"/>
        <v/>
      </c>
      <c r="T159" t="str">
        <f t="shared" si="22"/>
        <v/>
      </c>
      <c r="U159" s="33" t="str">
        <f t="shared" si="23"/>
        <v/>
      </c>
    </row>
    <row r="160" spans="1:37" x14ac:dyDescent="0.25">
      <c r="A160" t="s">
        <v>136</v>
      </c>
      <c r="B160" t="s">
        <v>150</v>
      </c>
      <c r="C160" t="s">
        <v>137</v>
      </c>
      <c r="D160" t="s">
        <v>150</v>
      </c>
      <c r="E160">
        <v>16</v>
      </c>
      <c r="F160">
        <v>855</v>
      </c>
      <c r="G160" s="33">
        <v>0.78949999999999998</v>
      </c>
      <c r="H160">
        <v>0</v>
      </c>
      <c r="I160" s="33">
        <v>0</v>
      </c>
      <c r="J160">
        <v>97</v>
      </c>
      <c r="K160" s="33">
        <v>0.218</v>
      </c>
      <c r="M160" t="s">
        <v>136</v>
      </c>
      <c r="N160" t="str">
        <f t="shared" si="16"/>
        <v>TE</v>
      </c>
      <c r="O160">
        <f t="shared" si="17"/>
        <v>12</v>
      </c>
      <c r="P160">
        <f t="shared" si="18"/>
        <v>234</v>
      </c>
      <c r="Q160" s="33">
        <f t="shared" si="19"/>
        <v>0.2177</v>
      </c>
      <c r="R160">
        <f t="shared" si="20"/>
        <v>0</v>
      </c>
      <c r="S160" s="33">
        <f t="shared" si="21"/>
        <v>0</v>
      </c>
      <c r="T160">
        <f t="shared" si="22"/>
        <v>4</v>
      </c>
      <c r="U160" s="33">
        <f t="shared" si="23"/>
        <v>8.5000000000000006E-3</v>
      </c>
    </row>
    <row r="161" spans="1:21" x14ac:dyDescent="0.25">
      <c r="A161" t="s">
        <v>212</v>
      </c>
      <c r="B161" t="s">
        <v>224</v>
      </c>
      <c r="C161" t="s">
        <v>827</v>
      </c>
      <c r="D161" t="s">
        <v>150</v>
      </c>
      <c r="E161">
        <v>4</v>
      </c>
      <c r="F161">
        <v>30</v>
      </c>
      <c r="G161" s="33">
        <v>2.8199999999999999E-2</v>
      </c>
      <c r="H161">
        <v>0</v>
      </c>
      <c r="I161" s="33">
        <v>0</v>
      </c>
      <c r="J161">
        <v>12</v>
      </c>
      <c r="K161" s="33">
        <v>2.5899999999999999E-2</v>
      </c>
      <c r="M161" t="s">
        <v>212</v>
      </c>
      <c r="N161" t="str">
        <f t="shared" si="16"/>
        <v>T</v>
      </c>
      <c r="O161">
        <f t="shared" si="17"/>
        <v>1</v>
      </c>
      <c r="P161">
        <f t="shared" si="18"/>
        <v>18</v>
      </c>
      <c r="Q161" s="33">
        <f t="shared" si="19"/>
        <v>1.6199999999999999E-2</v>
      </c>
      <c r="R161">
        <f t="shared" si="20"/>
        <v>0</v>
      </c>
      <c r="S161" s="33">
        <f t="shared" si="21"/>
        <v>0</v>
      </c>
      <c r="T161">
        <f t="shared" si="22"/>
        <v>1</v>
      </c>
      <c r="U161" s="33">
        <f t="shared" si="23"/>
        <v>2.0999999999999999E-3</v>
      </c>
    </row>
    <row r="162" spans="1:21" x14ac:dyDescent="0.25">
      <c r="A162" t="s">
        <v>77</v>
      </c>
      <c r="B162" t="s">
        <v>95</v>
      </c>
      <c r="C162" t="s">
        <v>827</v>
      </c>
      <c r="D162" t="s">
        <v>150</v>
      </c>
      <c r="E162">
        <v>2</v>
      </c>
      <c r="F162">
        <v>30</v>
      </c>
      <c r="G162" s="33">
        <v>2.9000000000000001E-2</v>
      </c>
      <c r="H162">
        <v>0</v>
      </c>
      <c r="I162" s="33">
        <v>0</v>
      </c>
      <c r="J162">
        <v>6</v>
      </c>
      <c r="K162" s="33">
        <v>1.21E-2</v>
      </c>
      <c r="M162" t="s">
        <v>77</v>
      </c>
      <c r="N162" t="str">
        <f t="shared" si="16"/>
        <v>RB</v>
      </c>
      <c r="O162">
        <f t="shared" si="17"/>
        <v>12</v>
      </c>
      <c r="P162">
        <f t="shared" si="18"/>
        <v>247</v>
      </c>
      <c r="Q162" s="33">
        <f t="shared" si="19"/>
        <v>0.24460000000000001</v>
      </c>
      <c r="R162">
        <f t="shared" si="20"/>
        <v>0</v>
      </c>
      <c r="S162" s="33">
        <f t="shared" si="21"/>
        <v>0</v>
      </c>
      <c r="T162">
        <f t="shared" si="22"/>
        <v>0</v>
      </c>
      <c r="U162" s="33">
        <f t="shared" si="23"/>
        <v>0</v>
      </c>
    </row>
    <row r="163" spans="1:21" x14ac:dyDescent="0.25">
      <c r="A163" t="s">
        <v>432</v>
      </c>
      <c r="B163" t="s">
        <v>436</v>
      </c>
      <c r="C163" t="s">
        <v>851</v>
      </c>
      <c r="D163" t="s">
        <v>808</v>
      </c>
      <c r="E163">
        <v>16</v>
      </c>
      <c r="F163">
        <v>1030</v>
      </c>
      <c r="G163" s="33">
        <v>1</v>
      </c>
      <c r="H163">
        <v>0</v>
      </c>
      <c r="I163" s="33">
        <v>0</v>
      </c>
      <c r="J163">
        <v>6</v>
      </c>
      <c r="K163" s="33">
        <v>1.35E-2</v>
      </c>
      <c r="M163" t="s">
        <v>432</v>
      </c>
      <c r="N163" t="str">
        <f t="shared" si="16"/>
        <v>FS</v>
      </c>
      <c r="O163">
        <f t="shared" si="17"/>
        <v>2</v>
      </c>
      <c r="P163">
        <f t="shared" si="18"/>
        <v>0</v>
      </c>
      <c r="Q163" s="33">
        <f t="shared" si="19"/>
        <v>0</v>
      </c>
      <c r="R163">
        <f t="shared" si="20"/>
        <v>0</v>
      </c>
      <c r="S163" s="33">
        <f t="shared" si="21"/>
        <v>0</v>
      </c>
      <c r="T163">
        <f t="shared" si="22"/>
        <v>13</v>
      </c>
      <c r="U163" s="33">
        <f t="shared" si="23"/>
        <v>2.93E-2</v>
      </c>
    </row>
    <row r="164" spans="1:21" x14ac:dyDescent="0.25">
      <c r="A164" t="s">
        <v>111</v>
      </c>
      <c r="B164" t="s">
        <v>125</v>
      </c>
      <c r="C164" t="s">
        <v>851</v>
      </c>
      <c r="D164" t="s">
        <v>378</v>
      </c>
      <c r="E164">
        <v>16</v>
      </c>
      <c r="F164">
        <v>0</v>
      </c>
      <c r="G164" s="33">
        <v>0</v>
      </c>
      <c r="H164">
        <v>632</v>
      </c>
      <c r="I164" s="33">
        <v>0.61419999999999997</v>
      </c>
      <c r="J164">
        <v>189</v>
      </c>
      <c r="K164" s="33">
        <v>0.42659999999999998</v>
      </c>
      <c r="M164" t="s">
        <v>111</v>
      </c>
      <c r="N164" t="str">
        <f t="shared" si="16"/>
        <v/>
      </c>
      <c r="O164" t="str">
        <f t="shared" si="17"/>
        <v/>
      </c>
      <c r="P164" t="str">
        <f t="shared" si="18"/>
        <v/>
      </c>
      <c r="Q164" s="33" t="str">
        <f t="shared" si="19"/>
        <v/>
      </c>
      <c r="R164" t="str">
        <f t="shared" si="20"/>
        <v/>
      </c>
      <c r="S164" s="33" t="str">
        <f t="shared" si="21"/>
        <v/>
      </c>
      <c r="T164" t="str">
        <f t="shared" si="22"/>
        <v/>
      </c>
      <c r="U164" s="33" t="str">
        <f t="shared" si="23"/>
        <v/>
      </c>
    </row>
    <row r="165" spans="1:21" x14ac:dyDescent="0.25">
      <c r="A165" t="s">
        <v>137</v>
      </c>
      <c r="B165" t="s">
        <v>150</v>
      </c>
      <c r="C165" t="s">
        <v>852</v>
      </c>
      <c r="D165" t="s">
        <v>508</v>
      </c>
      <c r="E165">
        <v>1</v>
      </c>
      <c r="F165">
        <v>0</v>
      </c>
      <c r="G165" s="33">
        <v>0</v>
      </c>
      <c r="H165">
        <v>22</v>
      </c>
      <c r="I165" s="33">
        <v>1.9800000000000002E-2</v>
      </c>
      <c r="J165">
        <v>0</v>
      </c>
      <c r="K165" s="33">
        <v>0</v>
      </c>
      <c r="M165" t="s">
        <v>137</v>
      </c>
      <c r="N165" t="str">
        <f t="shared" si="16"/>
        <v>TE</v>
      </c>
      <c r="O165">
        <f t="shared" si="17"/>
        <v>16</v>
      </c>
      <c r="P165">
        <f t="shared" si="18"/>
        <v>855</v>
      </c>
      <c r="Q165" s="33">
        <f t="shared" si="19"/>
        <v>0.78949999999999998</v>
      </c>
      <c r="R165">
        <f t="shared" si="20"/>
        <v>0</v>
      </c>
      <c r="S165" s="33">
        <f t="shared" si="21"/>
        <v>0</v>
      </c>
      <c r="T165">
        <f t="shared" si="22"/>
        <v>97</v>
      </c>
      <c r="U165" s="33">
        <f t="shared" si="23"/>
        <v>0.218</v>
      </c>
    </row>
    <row r="166" spans="1:21" x14ac:dyDescent="0.25">
      <c r="A166" t="s">
        <v>67</v>
      </c>
      <c r="B166" t="s">
        <v>95</v>
      </c>
      <c r="C166" t="s">
        <v>852</v>
      </c>
      <c r="D166" t="s">
        <v>541</v>
      </c>
      <c r="E166">
        <v>5</v>
      </c>
      <c r="F166">
        <v>0</v>
      </c>
      <c r="G166" s="33">
        <v>0</v>
      </c>
      <c r="H166">
        <v>62</v>
      </c>
      <c r="I166" s="33">
        <v>5.8400000000000001E-2</v>
      </c>
      <c r="J166">
        <v>4</v>
      </c>
      <c r="K166" s="33">
        <v>9.1000000000000004E-3</v>
      </c>
      <c r="M166" t="s">
        <v>67</v>
      </c>
      <c r="N166" t="str">
        <f t="shared" si="16"/>
        <v/>
      </c>
      <c r="O166" t="str">
        <f t="shared" si="17"/>
        <v/>
      </c>
      <c r="P166" t="str">
        <f t="shared" si="18"/>
        <v/>
      </c>
      <c r="Q166" s="33" t="str">
        <f t="shared" si="19"/>
        <v/>
      </c>
      <c r="R166" t="str">
        <f t="shared" si="20"/>
        <v/>
      </c>
      <c r="S166" s="33" t="str">
        <f t="shared" si="21"/>
        <v/>
      </c>
      <c r="T166" t="str">
        <f t="shared" si="22"/>
        <v/>
      </c>
      <c r="U166" s="33" t="str">
        <f t="shared" si="23"/>
        <v/>
      </c>
    </row>
    <row r="167" spans="1:21" x14ac:dyDescent="0.25">
      <c r="A167" t="s">
        <v>313</v>
      </c>
      <c r="B167" t="s">
        <v>340</v>
      </c>
      <c r="C167" t="s">
        <v>896</v>
      </c>
      <c r="D167" t="s">
        <v>541</v>
      </c>
      <c r="E167">
        <v>7</v>
      </c>
      <c r="F167">
        <v>0</v>
      </c>
      <c r="G167" s="33">
        <v>0</v>
      </c>
      <c r="H167">
        <v>176</v>
      </c>
      <c r="I167" s="33">
        <v>0.1678</v>
      </c>
      <c r="J167">
        <v>13</v>
      </c>
      <c r="K167" s="33">
        <v>2.7300000000000001E-2</v>
      </c>
      <c r="M167" t="s">
        <v>313</v>
      </c>
      <c r="N167" t="str">
        <f t="shared" si="16"/>
        <v/>
      </c>
      <c r="O167" t="str">
        <f t="shared" si="17"/>
        <v/>
      </c>
      <c r="P167" t="str">
        <f t="shared" si="18"/>
        <v/>
      </c>
      <c r="Q167" s="33" t="str">
        <f t="shared" si="19"/>
        <v/>
      </c>
      <c r="R167" t="str">
        <f t="shared" si="20"/>
        <v/>
      </c>
      <c r="S167" s="33" t="str">
        <f t="shared" si="21"/>
        <v/>
      </c>
      <c r="T167" t="str">
        <f t="shared" si="22"/>
        <v/>
      </c>
      <c r="U167" s="33" t="str">
        <f t="shared" si="23"/>
        <v/>
      </c>
    </row>
    <row r="168" spans="1:21" x14ac:dyDescent="0.25">
      <c r="A168" t="s">
        <v>43</v>
      </c>
      <c r="B168" t="s">
        <v>95</v>
      </c>
      <c r="C168" t="s">
        <v>896</v>
      </c>
      <c r="D168" t="s">
        <v>541</v>
      </c>
      <c r="E168">
        <v>2</v>
      </c>
      <c r="F168">
        <v>0</v>
      </c>
      <c r="G168" s="33">
        <v>0</v>
      </c>
      <c r="H168">
        <v>33</v>
      </c>
      <c r="I168" s="33">
        <v>3.0599999999999999E-2</v>
      </c>
      <c r="J168">
        <v>0</v>
      </c>
      <c r="K168" s="33">
        <v>0</v>
      </c>
      <c r="M168" t="s">
        <v>43</v>
      </c>
      <c r="N168" t="str">
        <f t="shared" si="16"/>
        <v/>
      </c>
      <c r="O168" t="str">
        <f t="shared" si="17"/>
        <v/>
      </c>
      <c r="P168" t="str">
        <f t="shared" si="18"/>
        <v/>
      </c>
      <c r="Q168" s="33" t="str">
        <f t="shared" si="19"/>
        <v/>
      </c>
      <c r="R168" t="str">
        <f t="shared" si="20"/>
        <v/>
      </c>
      <c r="S168" s="33" t="str">
        <f t="shared" si="21"/>
        <v/>
      </c>
      <c r="T168" t="str">
        <f t="shared" si="22"/>
        <v/>
      </c>
      <c r="U168" s="33" t="str">
        <f t="shared" si="23"/>
        <v/>
      </c>
    </row>
    <row r="169" spans="1:21" x14ac:dyDescent="0.25">
      <c r="A169" t="s">
        <v>205</v>
      </c>
      <c r="B169" t="s">
        <v>224</v>
      </c>
      <c r="C169" t="s">
        <v>205</v>
      </c>
      <c r="D169" t="s">
        <v>806</v>
      </c>
      <c r="E169">
        <v>16</v>
      </c>
      <c r="F169">
        <v>1047</v>
      </c>
      <c r="G169" s="33">
        <v>0.98399999999999999</v>
      </c>
      <c r="H169">
        <v>0</v>
      </c>
      <c r="I169" s="33">
        <v>0</v>
      </c>
      <c r="J169">
        <v>71</v>
      </c>
      <c r="K169" s="33">
        <v>0.153</v>
      </c>
      <c r="M169" t="s">
        <v>205</v>
      </c>
      <c r="N169" t="str">
        <f t="shared" si="16"/>
        <v>G</v>
      </c>
      <c r="O169">
        <f t="shared" si="17"/>
        <v>16</v>
      </c>
      <c r="P169">
        <f t="shared" si="18"/>
        <v>1047</v>
      </c>
      <c r="Q169" s="33">
        <f t="shared" si="19"/>
        <v>0.98399999999999999</v>
      </c>
      <c r="R169">
        <f t="shared" si="20"/>
        <v>0</v>
      </c>
      <c r="S169" s="33">
        <f t="shared" si="21"/>
        <v>0</v>
      </c>
      <c r="T169">
        <f t="shared" si="22"/>
        <v>71</v>
      </c>
      <c r="U169" s="33">
        <f t="shared" si="23"/>
        <v>0.153</v>
      </c>
    </row>
    <row r="170" spans="1:21" x14ac:dyDescent="0.25">
      <c r="A170" t="s">
        <v>176</v>
      </c>
      <c r="B170" t="s">
        <v>224</v>
      </c>
      <c r="C170" t="s">
        <v>857</v>
      </c>
      <c r="D170" t="s">
        <v>150</v>
      </c>
      <c r="E170">
        <v>8</v>
      </c>
      <c r="F170">
        <v>151</v>
      </c>
      <c r="G170" s="33">
        <v>0.14050000000000001</v>
      </c>
      <c r="H170">
        <v>0</v>
      </c>
      <c r="I170" s="33">
        <v>0</v>
      </c>
      <c r="J170">
        <v>69</v>
      </c>
      <c r="K170" s="33">
        <v>0.14710000000000001</v>
      </c>
      <c r="M170" t="s">
        <v>176</v>
      </c>
      <c r="N170" t="str">
        <f t="shared" si="16"/>
        <v>G</v>
      </c>
      <c r="O170">
        <f t="shared" si="17"/>
        <v>16</v>
      </c>
      <c r="P170">
        <f t="shared" si="18"/>
        <v>38</v>
      </c>
      <c r="Q170" s="33">
        <f t="shared" si="19"/>
        <v>3.4000000000000002E-2</v>
      </c>
      <c r="R170">
        <f t="shared" si="20"/>
        <v>0</v>
      </c>
      <c r="S170" s="33">
        <f t="shared" si="21"/>
        <v>0</v>
      </c>
      <c r="T170">
        <f t="shared" si="22"/>
        <v>136</v>
      </c>
      <c r="U170" s="33">
        <f t="shared" si="23"/>
        <v>0.28749999999999998</v>
      </c>
    </row>
    <row r="171" spans="1:21" x14ac:dyDescent="0.25">
      <c r="A171" t="s">
        <v>358</v>
      </c>
      <c r="B171" t="s">
        <v>378</v>
      </c>
      <c r="C171" t="s">
        <v>857</v>
      </c>
      <c r="D171" t="s">
        <v>150</v>
      </c>
      <c r="E171">
        <v>8</v>
      </c>
      <c r="F171">
        <v>217</v>
      </c>
      <c r="G171" s="33">
        <v>0.188</v>
      </c>
      <c r="H171">
        <v>0</v>
      </c>
      <c r="I171" s="33">
        <v>0</v>
      </c>
      <c r="J171">
        <v>87</v>
      </c>
      <c r="K171" s="33">
        <v>0.18240000000000001</v>
      </c>
      <c r="M171" t="s">
        <v>358</v>
      </c>
      <c r="N171" t="str">
        <f t="shared" si="16"/>
        <v>LB</v>
      </c>
      <c r="O171">
        <f t="shared" si="17"/>
        <v>16</v>
      </c>
      <c r="P171">
        <f t="shared" si="18"/>
        <v>0</v>
      </c>
      <c r="Q171" s="33">
        <f t="shared" si="19"/>
        <v>0</v>
      </c>
      <c r="R171">
        <f t="shared" si="20"/>
        <v>970</v>
      </c>
      <c r="S171" s="33">
        <f t="shared" si="21"/>
        <v>0.95189999999999997</v>
      </c>
      <c r="T171">
        <f t="shared" si="22"/>
        <v>72</v>
      </c>
      <c r="U171" s="33">
        <f t="shared" si="23"/>
        <v>0.16400000000000001</v>
      </c>
    </row>
    <row r="172" spans="1:21" x14ac:dyDescent="0.25">
      <c r="A172" t="s">
        <v>322</v>
      </c>
      <c r="B172" t="s">
        <v>340</v>
      </c>
      <c r="C172" t="s">
        <v>838</v>
      </c>
      <c r="D172" t="s">
        <v>470</v>
      </c>
      <c r="E172">
        <v>2</v>
      </c>
      <c r="F172">
        <v>0</v>
      </c>
      <c r="G172" s="33">
        <v>0</v>
      </c>
      <c r="H172">
        <v>108</v>
      </c>
      <c r="I172" s="33">
        <v>0.10050000000000001</v>
      </c>
      <c r="J172">
        <v>1</v>
      </c>
      <c r="K172" s="33">
        <v>2.3E-3</v>
      </c>
      <c r="M172" t="s">
        <v>322</v>
      </c>
      <c r="N172" t="str">
        <f t="shared" si="16"/>
        <v>DT</v>
      </c>
      <c r="O172">
        <f t="shared" si="17"/>
        <v>16</v>
      </c>
      <c r="P172">
        <f t="shared" si="18"/>
        <v>0</v>
      </c>
      <c r="Q172" s="33">
        <f t="shared" si="19"/>
        <v>0</v>
      </c>
      <c r="R172">
        <f t="shared" si="20"/>
        <v>622</v>
      </c>
      <c r="S172" s="33">
        <f t="shared" si="21"/>
        <v>0.53990000000000005</v>
      </c>
      <c r="T172">
        <f t="shared" si="22"/>
        <v>77</v>
      </c>
      <c r="U172" s="33">
        <f t="shared" si="23"/>
        <v>0.1656</v>
      </c>
    </row>
    <row r="173" spans="1:21" x14ac:dyDescent="0.25">
      <c r="A173" t="s">
        <v>420</v>
      </c>
      <c r="B173" t="s">
        <v>436</v>
      </c>
      <c r="C173" t="s">
        <v>838</v>
      </c>
      <c r="D173" t="s">
        <v>470</v>
      </c>
      <c r="E173">
        <v>2</v>
      </c>
      <c r="F173">
        <v>0</v>
      </c>
      <c r="G173" s="33">
        <v>0</v>
      </c>
      <c r="H173">
        <v>25</v>
      </c>
      <c r="I173" s="33">
        <v>2.4299999999999999E-2</v>
      </c>
      <c r="J173">
        <v>10</v>
      </c>
      <c r="K173" s="33">
        <v>2.4E-2</v>
      </c>
      <c r="M173" t="s">
        <v>420</v>
      </c>
      <c r="N173" t="str">
        <f t="shared" si="16"/>
        <v>SS</v>
      </c>
      <c r="O173">
        <f t="shared" si="17"/>
        <v>11</v>
      </c>
      <c r="P173">
        <f t="shared" si="18"/>
        <v>0</v>
      </c>
      <c r="Q173" s="33">
        <f t="shared" si="19"/>
        <v>0</v>
      </c>
      <c r="R173">
        <f t="shared" si="20"/>
        <v>18</v>
      </c>
      <c r="S173" s="33">
        <f t="shared" si="21"/>
        <v>1.7299999999999999E-2</v>
      </c>
      <c r="T173">
        <f t="shared" si="22"/>
        <v>151</v>
      </c>
      <c r="U173" s="33">
        <f t="shared" si="23"/>
        <v>0.33710000000000001</v>
      </c>
    </row>
    <row r="174" spans="1:21" x14ac:dyDescent="0.25">
      <c r="A174" t="s">
        <v>253</v>
      </c>
      <c r="B174" t="s">
        <v>279</v>
      </c>
      <c r="C174" t="s">
        <v>838</v>
      </c>
      <c r="D174" t="s">
        <v>470</v>
      </c>
      <c r="E174">
        <v>5</v>
      </c>
      <c r="F174">
        <v>0</v>
      </c>
      <c r="G174" s="33">
        <v>0</v>
      </c>
      <c r="H174">
        <v>0</v>
      </c>
      <c r="I174" s="33">
        <v>0</v>
      </c>
      <c r="J174">
        <v>44</v>
      </c>
      <c r="K174" s="33">
        <v>0.1002</v>
      </c>
      <c r="M174" t="s">
        <v>253</v>
      </c>
      <c r="N174" t="str">
        <f t="shared" si="16"/>
        <v/>
      </c>
      <c r="O174" t="str">
        <f t="shared" si="17"/>
        <v/>
      </c>
      <c r="P174" t="str">
        <f t="shared" si="18"/>
        <v/>
      </c>
      <c r="Q174" s="33" t="str">
        <f t="shared" si="19"/>
        <v/>
      </c>
      <c r="R174" t="str">
        <f t="shared" si="20"/>
        <v/>
      </c>
      <c r="S174" s="33" t="str">
        <f t="shared" si="21"/>
        <v/>
      </c>
      <c r="T174" t="str">
        <f t="shared" si="22"/>
        <v/>
      </c>
      <c r="U174" s="33" t="str">
        <f t="shared" si="23"/>
        <v/>
      </c>
    </row>
    <row r="175" spans="1:21" x14ac:dyDescent="0.25">
      <c r="A175" t="s">
        <v>84</v>
      </c>
      <c r="B175" t="s">
        <v>95</v>
      </c>
      <c r="C175" t="s">
        <v>839</v>
      </c>
      <c r="D175" t="s">
        <v>95</v>
      </c>
      <c r="E175">
        <v>4</v>
      </c>
      <c r="F175">
        <v>6</v>
      </c>
      <c r="G175" s="33">
        <v>5.8999999999999999E-3</v>
      </c>
      <c r="H175">
        <v>0</v>
      </c>
      <c r="I175" s="33">
        <v>0</v>
      </c>
      <c r="J175">
        <v>25</v>
      </c>
      <c r="K175" s="33">
        <v>5.8400000000000001E-2</v>
      </c>
      <c r="M175" t="s">
        <v>84</v>
      </c>
      <c r="N175" t="str">
        <f t="shared" si="16"/>
        <v>CB</v>
      </c>
      <c r="O175">
        <f t="shared" si="17"/>
        <v>16</v>
      </c>
      <c r="P175">
        <f t="shared" si="18"/>
        <v>0</v>
      </c>
      <c r="Q175" s="33">
        <f t="shared" si="19"/>
        <v>0</v>
      </c>
      <c r="R175">
        <f t="shared" si="20"/>
        <v>2</v>
      </c>
      <c r="S175" s="33">
        <f t="shared" si="21"/>
        <v>1.9E-3</v>
      </c>
      <c r="T175">
        <f t="shared" si="22"/>
        <v>303</v>
      </c>
      <c r="U175" s="33">
        <f t="shared" si="23"/>
        <v>0.69020000000000004</v>
      </c>
    </row>
    <row r="176" spans="1:21" x14ac:dyDescent="0.25">
      <c r="A176" t="s">
        <v>424</v>
      </c>
      <c r="B176" t="s">
        <v>436</v>
      </c>
      <c r="C176" t="s">
        <v>839</v>
      </c>
      <c r="D176" t="s">
        <v>95</v>
      </c>
      <c r="E176">
        <v>3</v>
      </c>
      <c r="F176">
        <v>1</v>
      </c>
      <c r="G176" s="33">
        <v>1E-3</v>
      </c>
      <c r="H176">
        <v>0</v>
      </c>
      <c r="I176" s="33">
        <v>0</v>
      </c>
      <c r="J176">
        <v>19</v>
      </c>
      <c r="K176" s="33">
        <v>4.5699999999999998E-2</v>
      </c>
      <c r="M176" t="s">
        <v>424</v>
      </c>
      <c r="N176" t="str">
        <f t="shared" si="16"/>
        <v>CB</v>
      </c>
      <c r="O176">
        <f t="shared" si="17"/>
        <v>16</v>
      </c>
      <c r="P176">
        <f t="shared" si="18"/>
        <v>0</v>
      </c>
      <c r="Q176" s="33">
        <f t="shared" si="19"/>
        <v>0</v>
      </c>
      <c r="R176">
        <f t="shared" si="20"/>
        <v>618</v>
      </c>
      <c r="S176" s="33">
        <f t="shared" si="21"/>
        <v>0.56850000000000001</v>
      </c>
      <c r="T176">
        <f t="shared" si="22"/>
        <v>219</v>
      </c>
      <c r="U176" s="33">
        <f t="shared" si="23"/>
        <v>0.4955</v>
      </c>
    </row>
    <row r="177" spans="1:21" x14ac:dyDescent="0.25">
      <c r="A177" t="s">
        <v>201</v>
      </c>
      <c r="B177" t="s">
        <v>224</v>
      </c>
      <c r="C177" t="s">
        <v>176</v>
      </c>
      <c r="D177" t="s">
        <v>806</v>
      </c>
      <c r="E177">
        <v>16</v>
      </c>
      <c r="F177">
        <v>38</v>
      </c>
      <c r="G177" s="33">
        <v>3.4000000000000002E-2</v>
      </c>
      <c r="H177">
        <v>0</v>
      </c>
      <c r="I177" s="33">
        <v>0</v>
      </c>
      <c r="J177">
        <v>136</v>
      </c>
      <c r="K177" s="33">
        <v>0.28749999999999998</v>
      </c>
      <c r="M177" t="s">
        <v>201</v>
      </c>
      <c r="N177" t="str">
        <f t="shared" si="16"/>
        <v/>
      </c>
      <c r="O177" t="str">
        <f t="shared" si="17"/>
        <v/>
      </c>
      <c r="P177" t="str">
        <f t="shared" si="18"/>
        <v/>
      </c>
      <c r="Q177" s="33" t="str">
        <f t="shared" si="19"/>
        <v/>
      </c>
      <c r="R177" t="str">
        <f t="shared" si="20"/>
        <v/>
      </c>
      <c r="S177" s="33" t="str">
        <f t="shared" si="21"/>
        <v/>
      </c>
      <c r="T177" t="str">
        <f t="shared" si="22"/>
        <v/>
      </c>
      <c r="U177" s="33" t="str">
        <f t="shared" si="23"/>
        <v/>
      </c>
    </row>
    <row r="178" spans="1:21" x14ac:dyDescent="0.25">
      <c r="A178" t="s">
        <v>435</v>
      </c>
      <c r="B178" t="s">
        <v>436</v>
      </c>
      <c r="C178" t="s">
        <v>358</v>
      </c>
      <c r="D178" t="s">
        <v>378</v>
      </c>
      <c r="E178">
        <v>16</v>
      </c>
      <c r="F178">
        <v>0</v>
      </c>
      <c r="G178" s="33">
        <v>0</v>
      </c>
      <c r="H178">
        <v>970</v>
      </c>
      <c r="I178" s="33">
        <v>0.95189999999999997</v>
      </c>
      <c r="J178">
        <v>72</v>
      </c>
      <c r="K178" s="33">
        <v>0.16400000000000001</v>
      </c>
      <c r="M178" t="s">
        <v>435</v>
      </c>
      <c r="N178" t="str">
        <f t="shared" si="16"/>
        <v/>
      </c>
      <c r="O178" t="str">
        <f t="shared" si="17"/>
        <v/>
      </c>
      <c r="P178" t="str">
        <f t="shared" si="18"/>
        <v/>
      </c>
      <c r="Q178" s="33" t="str">
        <f t="shared" si="19"/>
        <v/>
      </c>
      <c r="R178" t="str">
        <f t="shared" si="20"/>
        <v/>
      </c>
      <c r="S178" s="33" t="str">
        <f t="shared" si="21"/>
        <v/>
      </c>
      <c r="T178" t="str">
        <f t="shared" si="22"/>
        <v/>
      </c>
      <c r="U178" s="33" t="str">
        <f t="shared" si="23"/>
        <v/>
      </c>
    </row>
    <row r="179" spans="1:21" x14ac:dyDescent="0.25">
      <c r="A179" t="s">
        <v>384</v>
      </c>
      <c r="B179" t="s">
        <v>436</v>
      </c>
      <c r="C179" t="s">
        <v>322</v>
      </c>
      <c r="D179" t="s">
        <v>541</v>
      </c>
      <c r="E179">
        <v>16</v>
      </c>
      <c r="F179">
        <v>0</v>
      </c>
      <c r="G179" s="33">
        <v>0</v>
      </c>
      <c r="H179">
        <v>622</v>
      </c>
      <c r="I179" s="33">
        <v>0.53990000000000005</v>
      </c>
      <c r="J179">
        <v>77</v>
      </c>
      <c r="K179" s="33">
        <v>0.1656</v>
      </c>
      <c r="M179" t="s">
        <v>384</v>
      </c>
      <c r="N179" t="str">
        <f t="shared" si="16"/>
        <v>CB</v>
      </c>
      <c r="O179">
        <f t="shared" si="17"/>
        <v>10</v>
      </c>
      <c r="P179">
        <f t="shared" si="18"/>
        <v>0</v>
      </c>
      <c r="Q179" s="33">
        <f t="shared" si="19"/>
        <v>0</v>
      </c>
      <c r="R179">
        <f t="shared" si="20"/>
        <v>227</v>
      </c>
      <c r="S179" s="33">
        <f t="shared" si="21"/>
        <v>0.21759999999999999</v>
      </c>
      <c r="T179">
        <f t="shared" si="22"/>
        <v>65</v>
      </c>
      <c r="U179" s="33">
        <f t="shared" si="23"/>
        <v>0.14510000000000001</v>
      </c>
    </row>
    <row r="180" spans="1:21" x14ac:dyDescent="0.25">
      <c r="A180" t="s">
        <v>387</v>
      </c>
      <c r="B180" t="s">
        <v>436</v>
      </c>
      <c r="C180" t="s">
        <v>420</v>
      </c>
      <c r="D180" t="s">
        <v>726</v>
      </c>
      <c r="E180">
        <v>11</v>
      </c>
      <c r="F180">
        <v>0</v>
      </c>
      <c r="G180" s="33">
        <v>0</v>
      </c>
      <c r="H180">
        <v>18</v>
      </c>
      <c r="I180" s="33">
        <v>1.7299999999999999E-2</v>
      </c>
      <c r="J180">
        <v>151</v>
      </c>
      <c r="K180" s="33">
        <v>0.33710000000000001</v>
      </c>
      <c r="M180" t="s">
        <v>387</v>
      </c>
      <c r="N180" t="str">
        <f t="shared" si="16"/>
        <v/>
      </c>
      <c r="O180" t="str">
        <f t="shared" si="17"/>
        <v/>
      </c>
      <c r="P180" t="str">
        <f t="shared" si="18"/>
        <v/>
      </c>
      <c r="Q180" s="33" t="str">
        <f t="shared" si="19"/>
        <v/>
      </c>
      <c r="R180" t="str">
        <f t="shared" si="20"/>
        <v/>
      </c>
      <c r="S180" s="33" t="str">
        <f t="shared" si="21"/>
        <v/>
      </c>
      <c r="T180" t="str">
        <f t="shared" si="22"/>
        <v/>
      </c>
      <c r="U180" s="33" t="str">
        <f t="shared" si="23"/>
        <v/>
      </c>
    </row>
    <row r="181" spans="1:21" x14ac:dyDescent="0.25">
      <c r="A181" t="s">
        <v>252</v>
      </c>
      <c r="B181" t="s">
        <v>279</v>
      </c>
      <c r="C181" t="s">
        <v>866</v>
      </c>
      <c r="D181" t="s">
        <v>378</v>
      </c>
      <c r="E181">
        <v>2</v>
      </c>
      <c r="F181">
        <v>0</v>
      </c>
      <c r="G181" s="33">
        <v>0</v>
      </c>
      <c r="H181">
        <v>0</v>
      </c>
      <c r="I181" s="33">
        <v>0</v>
      </c>
      <c r="J181">
        <v>33</v>
      </c>
      <c r="K181" s="33">
        <v>7.4499999999999997E-2</v>
      </c>
      <c r="M181" t="s">
        <v>252</v>
      </c>
      <c r="N181" t="str">
        <f t="shared" si="16"/>
        <v>WR</v>
      </c>
      <c r="O181">
        <f t="shared" si="17"/>
        <v>16</v>
      </c>
      <c r="P181">
        <f t="shared" si="18"/>
        <v>291</v>
      </c>
      <c r="Q181" s="33">
        <f t="shared" si="19"/>
        <v>0.28010000000000002</v>
      </c>
      <c r="R181">
        <f t="shared" si="20"/>
        <v>0</v>
      </c>
      <c r="S181" s="33">
        <f t="shared" si="21"/>
        <v>0</v>
      </c>
      <c r="T181">
        <f t="shared" si="22"/>
        <v>221</v>
      </c>
      <c r="U181" s="33">
        <f t="shared" si="23"/>
        <v>0.46529999999999999</v>
      </c>
    </row>
    <row r="182" spans="1:21" x14ac:dyDescent="0.25">
      <c r="A182" t="s">
        <v>231</v>
      </c>
      <c r="B182" t="s">
        <v>279</v>
      </c>
      <c r="C182" t="s">
        <v>866</v>
      </c>
      <c r="D182" t="s">
        <v>378</v>
      </c>
      <c r="E182">
        <v>7</v>
      </c>
      <c r="F182">
        <v>0</v>
      </c>
      <c r="G182" s="33">
        <v>0</v>
      </c>
      <c r="H182">
        <v>21</v>
      </c>
      <c r="I182" s="33">
        <v>1.9400000000000001E-2</v>
      </c>
      <c r="J182">
        <v>114</v>
      </c>
      <c r="K182" s="33">
        <v>0.25969999999999999</v>
      </c>
      <c r="M182" t="s">
        <v>231</v>
      </c>
      <c r="N182" t="str">
        <f t="shared" si="16"/>
        <v/>
      </c>
      <c r="O182" t="str">
        <f t="shared" si="17"/>
        <v/>
      </c>
      <c r="P182" t="str">
        <f t="shared" si="18"/>
        <v/>
      </c>
      <c r="Q182" s="33" t="str">
        <f t="shared" si="19"/>
        <v/>
      </c>
      <c r="R182" t="str">
        <f t="shared" si="20"/>
        <v/>
      </c>
      <c r="S182" s="33" t="str">
        <f t="shared" si="21"/>
        <v/>
      </c>
      <c r="T182" t="str">
        <f t="shared" si="22"/>
        <v/>
      </c>
      <c r="U182" s="33" t="str">
        <f t="shared" si="23"/>
        <v/>
      </c>
    </row>
    <row r="183" spans="1:21" x14ac:dyDescent="0.25">
      <c r="A183" t="s">
        <v>88</v>
      </c>
      <c r="B183" t="s">
        <v>95</v>
      </c>
      <c r="C183" t="s">
        <v>904</v>
      </c>
      <c r="D183" t="s">
        <v>279</v>
      </c>
      <c r="E183">
        <v>7</v>
      </c>
      <c r="F183">
        <v>134</v>
      </c>
      <c r="G183" s="33">
        <v>0.11849999999999999</v>
      </c>
      <c r="H183">
        <v>0</v>
      </c>
      <c r="I183" s="33">
        <v>0</v>
      </c>
      <c r="J183">
        <v>61</v>
      </c>
      <c r="K183" s="33">
        <v>0.13900000000000001</v>
      </c>
      <c r="M183" t="s">
        <v>88</v>
      </c>
      <c r="N183" t="str">
        <f t="shared" si="16"/>
        <v/>
      </c>
      <c r="O183" t="str">
        <f t="shared" si="17"/>
        <v/>
      </c>
      <c r="P183" t="str">
        <f t="shared" si="18"/>
        <v/>
      </c>
      <c r="Q183" s="33" t="str">
        <f t="shared" si="19"/>
        <v/>
      </c>
      <c r="R183" t="str">
        <f t="shared" si="20"/>
        <v/>
      </c>
      <c r="S183" s="33" t="str">
        <f t="shared" si="21"/>
        <v/>
      </c>
      <c r="T183" t="str">
        <f t="shared" si="22"/>
        <v/>
      </c>
      <c r="U183" s="33" t="str">
        <f t="shared" si="23"/>
        <v/>
      </c>
    </row>
    <row r="184" spans="1:21" x14ac:dyDescent="0.25">
      <c r="A184" t="s">
        <v>264</v>
      </c>
      <c r="B184" t="s">
        <v>279</v>
      </c>
      <c r="C184" t="s">
        <v>904</v>
      </c>
      <c r="D184" t="s">
        <v>279</v>
      </c>
      <c r="E184">
        <v>3</v>
      </c>
      <c r="F184">
        <v>37</v>
      </c>
      <c r="G184" s="33">
        <v>3.2599999999999997E-2</v>
      </c>
      <c r="H184">
        <v>0</v>
      </c>
      <c r="I184" s="33">
        <v>0</v>
      </c>
      <c r="J184">
        <v>13</v>
      </c>
      <c r="K184" s="33">
        <v>2.9600000000000001E-2</v>
      </c>
      <c r="M184" t="s">
        <v>264</v>
      </c>
      <c r="N184" t="str">
        <f t="shared" si="16"/>
        <v>WR</v>
      </c>
      <c r="O184">
        <f t="shared" si="17"/>
        <v>11</v>
      </c>
      <c r="P184">
        <f t="shared" si="18"/>
        <v>272</v>
      </c>
      <c r="Q184" s="33">
        <f t="shared" si="19"/>
        <v>0.2424</v>
      </c>
      <c r="R184">
        <f t="shared" si="20"/>
        <v>0</v>
      </c>
      <c r="S184" s="33">
        <f t="shared" si="21"/>
        <v>0</v>
      </c>
      <c r="T184">
        <f t="shared" si="22"/>
        <v>87</v>
      </c>
      <c r="U184" s="33">
        <f t="shared" si="23"/>
        <v>0.1946</v>
      </c>
    </row>
    <row r="185" spans="1:21" x14ac:dyDescent="0.25">
      <c r="A185" t="s">
        <v>228</v>
      </c>
      <c r="B185" t="s">
        <v>279</v>
      </c>
      <c r="C185" t="s">
        <v>819</v>
      </c>
      <c r="D185" t="s">
        <v>378</v>
      </c>
      <c r="E185">
        <v>1</v>
      </c>
      <c r="F185">
        <v>0</v>
      </c>
      <c r="G185" s="33">
        <v>0</v>
      </c>
      <c r="H185">
        <v>0</v>
      </c>
      <c r="I185" s="33">
        <v>0</v>
      </c>
      <c r="J185">
        <v>14</v>
      </c>
      <c r="K185" s="33">
        <v>2.9499999999999998E-2</v>
      </c>
      <c r="M185" t="s">
        <v>228</v>
      </c>
      <c r="N185" t="str">
        <f t="shared" si="16"/>
        <v/>
      </c>
      <c r="O185" t="str">
        <f t="shared" si="17"/>
        <v/>
      </c>
      <c r="P185" t="str">
        <f t="shared" si="18"/>
        <v/>
      </c>
      <c r="Q185" s="33" t="str">
        <f t="shared" si="19"/>
        <v/>
      </c>
      <c r="R185" t="str">
        <f t="shared" si="20"/>
        <v/>
      </c>
      <c r="S185" s="33" t="str">
        <f t="shared" si="21"/>
        <v/>
      </c>
      <c r="T185" t="str">
        <f t="shared" si="22"/>
        <v/>
      </c>
      <c r="U185" s="33" t="str">
        <f t="shared" si="23"/>
        <v/>
      </c>
    </row>
    <row r="186" spans="1:21" x14ac:dyDescent="0.25">
      <c r="A186" t="s">
        <v>64</v>
      </c>
      <c r="B186" t="s">
        <v>95</v>
      </c>
      <c r="C186" t="s">
        <v>819</v>
      </c>
      <c r="D186" t="s">
        <v>378</v>
      </c>
      <c r="E186">
        <v>4</v>
      </c>
      <c r="F186">
        <v>0</v>
      </c>
      <c r="G186" s="33">
        <v>0</v>
      </c>
      <c r="H186">
        <v>0</v>
      </c>
      <c r="I186" s="33">
        <v>0</v>
      </c>
      <c r="J186">
        <v>88</v>
      </c>
      <c r="K186" s="33">
        <v>0.20050000000000001</v>
      </c>
      <c r="M186" t="s">
        <v>64</v>
      </c>
      <c r="N186" t="str">
        <f t="shared" si="16"/>
        <v/>
      </c>
      <c r="O186" t="str">
        <f t="shared" si="17"/>
        <v/>
      </c>
      <c r="P186" t="str">
        <f t="shared" si="18"/>
        <v/>
      </c>
      <c r="Q186" s="33" t="str">
        <f t="shared" si="19"/>
        <v/>
      </c>
      <c r="R186" t="str">
        <f t="shared" si="20"/>
        <v/>
      </c>
      <c r="S186" s="33" t="str">
        <f t="shared" si="21"/>
        <v/>
      </c>
      <c r="T186" t="str">
        <f t="shared" si="22"/>
        <v/>
      </c>
      <c r="U186" s="33" t="str">
        <f t="shared" si="23"/>
        <v/>
      </c>
    </row>
    <row r="187" spans="1:21" x14ac:dyDescent="0.25">
      <c r="A187" t="s">
        <v>407</v>
      </c>
      <c r="B187" t="s">
        <v>436</v>
      </c>
      <c r="C187" t="s">
        <v>84</v>
      </c>
      <c r="D187" t="s">
        <v>470</v>
      </c>
      <c r="E187">
        <v>16</v>
      </c>
      <c r="F187">
        <v>0</v>
      </c>
      <c r="G187" s="33">
        <v>0</v>
      </c>
      <c r="H187">
        <v>2</v>
      </c>
      <c r="I187" s="33">
        <v>1.9E-3</v>
      </c>
      <c r="J187">
        <v>303</v>
      </c>
      <c r="K187" s="33">
        <v>0.69020000000000004</v>
      </c>
      <c r="M187" t="s">
        <v>407</v>
      </c>
      <c r="N187" t="str">
        <f t="shared" si="16"/>
        <v>CB</v>
      </c>
      <c r="O187">
        <f t="shared" si="17"/>
        <v>6</v>
      </c>
      <c r="P187">
        <f t="shared" si="18"/>
        <v>0</v>
      </c>
      <c r="Q187" s="33">
        <f t="shared" si="19"/>
        <v>0</v>
      </c>
      <c r="R187">
        <f t="shared" si="20"/>
        <v>289</v>
      </c>
      <c r="S187" s="33">
        <f t="shared" si="21"/>
        <v>0.28610000000000002</v>
      </c>
      <c r="T187">
        <f t="shared" si="22"/>
        <v>94</v>
      </c>
      <c r="U187" s="33">
        <f t="shared" si="23"/>
        <v>0.21029999999999999</v>
      </c>
    </row>
    <row r="188" spans="1:21" x14ac:dyDescent="0.25">
      <c r="A188" t="s">
        <v>277</v>
      </c>
      <c r="B188" t="s">
        <v>279</v>
      </c>
      <c r="C188" t="s">
        <v>424</v>
      </c>
      <c r="D188" t="s">
        <v>470</v>
      </c>
      <c r="E188">
        <v>16</v>
      </c>
      <c r="F188">
        <v>0</v>
      </c>
      <c r="G188" s="33">
        <v>0</v>
      </c>
      <c r="H188">
        <v>618</v>
      </c>
      <c r="I188" s="33">
        <v>0.56850000000000001</v>
      </c>
      <c r="J188">
        <v>219</v>
      </c>
      <c r="K188" s="33">
        <v>0.4955</v>
      </c>
      <c r="M188" t="s">
        <v>277</v>
      </c>
      <c r="N188" t="str">
        <f t="shared" si="16"/>
        <v>WR</v>
      </c>
      <c r="O188">
        <f t="shared" si="17"/>
        <v>4</v>
      </c>
      <c r="P188">
        <f t="shared" si="18"/>
        <v>191</v>
      </c>
      <c r="Q188" s="33">
        <f t="shared" si="19"/>
        <v>0.18909999999999999</v>
      </c>
      <c r="R188">
        <f t="shared" si="20"/>
        <v>0</v>
      </c>
      <c r="S188" s="33">
        <f t="shared" si="21"/>
        <v>0</v>
      </c>
      <c r="T188">
        <f t="shared" si="22"/>
        <v>0</v>
      </c>
      <c r="U188" s="33">
        <f t="shared" si="23"/>
        <v>0</v>
      </c>
    </row>
    <row r="189" spans="1:21" x14ac:dyDescent="0.25">
      <c r="A189" t="s">
        <v>277</v>
      </c>
      <c r="B189" t="s">
        <v>436</v>
      </c>
      <c r="C189" t="s">
        <v>384</v>
      </c>
      <c r="D189" t="s">
        <v>470</v>
      </c>
      <c r="E189">
        <v>10</v>
      </c>
      <c r="F189">
        <v>0</v>
      </c>
      <c r="G189" s="33">
        <v>0</v>
      </c>
      <c r="H189">
        <v>227</v>
      </c>
      <c r="I189" s="33">
        <v>0.21759999999999999</v>
      </c>
      <c r="J189">
        <v>65</v>
      </c>
      <c r="K189" s="33">
        <v>0.14510000000000001</v>
      </c>
      <c r="M189" t="s">
        <v>277</v>
      </c>
      <c r="Q189" s="33"/>
      <c r="S189" s="33"/>
      <c r="U189" s="33"/>
    </row>
    <row r="190" spans="1:21" x14ac:dyDescent="0.25">
      <c r="A190" t="s">
        <v>391</v>
      </c>
      <c r="B190" t="s">
        <v>436</v>
      </c>
      <c r="C190" t="s">
        <v>825</v>
      </c>
      <c r="D190" t="s">
        <v>95</v>
      </c>
      <c r="E190">
        <v>3</v>
      </c>
      <c r="F190">
        <v>118</v>
      </c>
      <c r="G190" s="33">
        <v>0.1041</v>
      </c>
      <c r="H190">
        <v>0</v>
      </c>
      <c r="I190" s="33">
        <v>0</v>
      </c>
      <c r="J190">
        <v>0</v>
      </c>
      <c r="K190" s="33">
        <v>0</v>
      </c>
      <c r="M190" t="s">
        <v>391</v>
      </c>
      <c r="N190" t="str">
        <f t="shared" si="16"/>
        <v/>
      </c>
      <c r="O190" t="str">
        <f t="shared" si="17"/>
        <v/>
      </c>
      <c r="P190" t="str">
        <f t="shared" si="18"/>
        <v/>
      </c>
      <c r="Q190" s="33" t="str">
        <f t="shared" si="19"/>
        <v/>
      </c>
      <c r="R190" t="str">
        <f t="shared" si="20"/>
        <v/>
      </c>
      <c r="S190" s="33" t="str">
        <f t="shared" si="21"/>
        <v/>
      </c>
      <c r="T190" t="str">
        <f t="shared" si="22"/>
        <v/>
      </c>
      <c r="U190" s="33" t="str">
        <f t="shared" si="23"/>
        <v/>
      </c>
    </row>
    <row r="191" spans="1:21" x14ac:dyDescent="0.25">
      <c r="A191" t="s">
        <v>341</v>
      </c>
      <c r="B191" t="s">
        <v>378</v>
      </c>
      <c r="C191" t="s">
        <v>825</v>
      </c>
      <c r="D191" t="s">
        <v>95</v>
      </c>
      <c r="E191">
        <v>4</v>
      </c>
      <c r="F191">
        <v>119</v>
      </c>
      <c r="G191" s="33">
        <v>0.11070000000000001</v>
      </c>
      <c r="H191">
        <v>0</v>
      </c>
      <c r="I191" s="33">
        <v>0</v>
      </c>
      <c r="J191">
        <v>0</v>
      </c>
      <c r="K191" s="33">
        <v>0</v>
      </c>
      <c r="M191" t="s">
        <v>341</v>
      </c>
      <c r="N191" t="str">
        <f t="shared" si="16"/>
        <v>LB</v>
      </c>
      <c r="O191">
        <f t="shared" si="17"/>
        <v>16</v>
      </c>
      <c r="P191">
        <f t="shared" si="18"/>
        <v>0</v>
      </c>
      <c r="Q191" s="33">
        <f t="shared" si="19"/>
        <v>0</v>
      </c>
      <c r="R191">
        <f t="shared" si="20"/>
        <v>1023</v>
      </c>
      <c r="S191" s="33">
        <f t="shared" si="21"/>
        <v>0.96330000000000005</v>
      </c>
      <c r="T191">
        <f t="shared" si="22"/>
        <v>69</v>
      </c>
      <c r="U191" s="33">
        <f t="shared" si="23"/>
        <v>0.15720000000000001</v>
      </c>
    </row>
    <row r="192" spans="1:21" x14ac:dyDescent="0.25">
      <c r="A192" t="s">
        <v>299</v>
      </c>
      <c r="B192" t="s">
        <v>340</v>
      </c>
      <c r="C192" t="s">
        <v>825</v>
      </c>
      <c r="D192" t="s">
        <v>95</v>
      </c>
      <c r="E192">
        <v>2</v>
      </c>
      <c r="F192">
        <v>28</v>
      </c>
      <c r="G192" s="33">
        <v>2.7E-2</v>
      </c>
      <c r="H192">
        <v>0</v>
      </c>
      <c r="I192" s="33">
        <v>0</v>
      </c>
      <c r="J192">
        <v>0</v>
      </c>
      <c r="K192" s="33">
        <v>0</v>
      </c>
      <c r="M192" t="s">
        <v>299</v>
      </c>
      <c r="N192" t="str">
        <f t="shared" si="16"/>
        <v>LB</v>
      </c>
      <c r="O192">
        <f t="shared" si="17"/>
        <v>16</v>
      </c>
      <c r="P192">
        <f t="shared" si="18"/>
        <v>0</v>
      </c>
      <c r="Q192" s="33">
        <f t="shared" si="19"/>
        <v>0</v>
      </c>
      <c r="R192">
        <f t="shared" si="20"/>
        <v>545</v>
      </c>
      <c r="S192" s="33">
        <f t="shared" si="21"/>
        <v>0.50929999999999997</v>
      </c>
      <c r="T192">
        <f t="shared" si="22"/>
        <v>263</v>
      </c>
      <c r="U192" s="33">
        <f t="shared" si="23"/>
        <v>0.56200000000000006</v>
      </c>
    </row>
    <row r="193" spans="1:21" x14ac:dyDescent="0.25">
      <c r="A193" t="s">
        <v>405</v>
      </c>
      <c r="B193" t="s">
        <v>436</v>
      </c>
      <c r="C193" t="s">
        <v>252</v>
      </c>
      <c r="D193" t="s">
        <v>279</v>
      </c>
      <c r="E193">
        <v>16</v>
      </c>
      <c r="F193">
        <v>291</v>
      </c>
      <c r="G193" s="33">
        <v>0.28010000000000002</v>
      </c>
      <c r="H193">
        <v>0</v>
      </c>
      <c r="I193" s="33">
        <v>0</v>
      </c>
      <c r="J193">
        <v>221</v>
      </c>
      <c r="K193" s="33">
        <v>0.46529999999999999</v>
      </c>
      <c r="M193" t="s">
        <v>405</v>
      </c>
      <c r="N193" t="str">
        <f t="shared" si="16"/>
        <v/>
      </c>
      <c r="O193" t="str">
        <f t="shared" si="17"/>
        <v/>
      </c>
      <c r="P193" t="str">
        <f t="shared" si="18"/>
        <v/>
      </c>
      <c r="Q193" s="33" t="str">
        <f t="shared" si="19"/>
        <v/>
      </c>
      <c r="R193" t="str">
        <f t="shared" si="20"/>
        <v/>
      </c>
      <c r="S193" s="33" t="str">
        <f t="shared" si="21"/>
        <v/>
      </c>
      <c r="T193" t="str">
        <f t="shared" si="22"/>
        <v/>
      </c>
      <c r="U193" s="33" t="str">
        <f t="shared" si="23"/>
        <v/>
      </c>
    </row>
    <row r="194" spans="1:21" x14ac:dyDescent="0.25">
      <c r="A194" t="s">
        <v>337</v>
      </c>
      <c r="B194" t="s">
        <v>340</v>
      </c>
      <c r="C194" t="s">
        <v>828</v>
      </c>
      <c r="D194" t="s">
        <v>279</v>
      </c>
      <c r="E194">
        <v>12</v>
      </c>
      <c r="F194">
        <v>302</v>
      </c>
      <c r="G194" s="33">
        <v>0.2838</v>
      </c>
      <c r="H194">
        <v>0</v>
      </c>
      <c r="I194" s="33">
        <v>0</v>
      </c>
      <c r="J194">
        <v>4</v>
      </c>
      <c r="K194" s="33">
        <v>8.6E-3</v>
      </c>
      <c r="M194" t="s">
        <v>337</v>
      </c>
      <c r="N194" t="str">
        <f t="shared" si="16"/>
        <v/>
      </c>
      <c r="O194" t="str">
        <f t="shared" si="17"/>
        <v/>
      </c>
      <c r="P194" t="str">
        <f t="shared" si="18"/>
        <v/>
      </c>
      <c r="Q194" s="33" t="str">
        <f t="shared" si="19"/>
        <v/>
      </c>
      <c r="R194" t="str">
        <f t="shared" si="20"/>
        <v/>
      </c>
      <c r="S194" s="33" t="str">
        <f t="shared" si="21"/>
        <v/>
      </c>
      <c r="T194" t="str">
        <f t="shared" si="22"/>
        <v/>
      </c>
      <c r="U194" s="33" t="str">
        <f t="shared" si="23"/>
        <v/>
      </c>
    </row>
    <row r="195" spans="1:21" x14ac:dyDescent="0.25">
      <c r="A195" t="s">
        <v>400</v>
      </c>
      <c r="B195" t="s">
        <v>436</v>
      </c>
      <c r="C195" t="s">
        <v>828</v>
      </c>
      <c r="D195" t="s">
        <v>279</v>
      </c>
      <c r="E195">
        <v>1</v>
      </c>
      <c r="F195">
        <v>1</v>
      </c>
      <c r="G195" s="33">
        <v>1.1000000000000001E-3</v>
      </c>
      <c r="H195">
        <v>0</v>
      </c>
      <c r="I195" s="33">
        <v>0</v>
      </c>
      <c r="J195">
        <v>0</v>
      </c>
      <c r="K195" s="33">
        <v>0</v>
      </c>
      <c r="M195" t="s">
        <v>400</v>
      </c>
      <c r="N195" t="str">
        <f t="shared" si="16"/>
        <v>CB</v>
      </c>
      <c r="O195">
        <f t="shared" si="17"/>
        <v>16</v>
      </c>
      <c r="P195">
        <f t="shared" si="18"/>
        <v>0</v>
      </c>
      <c r="Q195" s="33">
        <f t="shared" si="19"/>
        <v>0</v>
      </c>
      <c r="R195">
        <f t="shared" si="20"/>
        <v>859</v>
      </c>
      <c r="S195" s="33">
        <f t="shared" si="21"/>
        <v>0.83479999999999999</v>
      </c>
      <c r="T195">
        <f t="shared" si="22"/>
        <v>117</v>
      </c>
      <c r="U195" s="33">
        <f t="shared" si="23"/>
        <v>0.2641</v>
      </c>
    </row>
    <row r="196" spans="1:21" x14ac:dyDescent="0.25">
      <c r="A196" t="s">
        <v>166</v>
      </c>
      <c r="B196" t="s">
        <v>224</v>
      </c>
      <c r="C196" t="s">
        <v>264</v>
      </c>
      <c r="D196" t="s">
        <v>279</v>
      </c>
      <c r="E196">
        <v>11</v>
      </c>
      <c r="F196">
        <v>272</v>
      </c>
      <c r="G196" s="33">
        <v>0.2424</v>
      </c>
      <c r="H196">
        <v>0</v>
      </c>
      <c r="I196" s="33">
        <v>0</v>
      </c>
      <c r="J196">
        <v>87</v>
      </c>
      <c r="K196" s="33">
        <v>0.1946</v>
      </c>
      <c r="M196" t="s">
        <v>166</v>
      </c>
      <c r="N196" t="str">
        <f t="shared" ref="N196:N259" si="24">IFERROR(VLOOKUP(A196,C$3:K$433,2,FALSE),"")</f>
        <v>G</v>
      </c>
      <c r="O196">
        <f t="shared" ref="O196:O259" si="25">IFERROR(VLOOKUP(A196,C$3:K$433,3,FALSE),"")</f>
        <v>3</v>
      </c>
      <c r="P196">
        <f t="shared" ref="P196:P259" si="26">IFERROR(VLOOKUP(A196,C$3:K$433,4,FALSE),"")</f>
        <v>186</v>
      </c>
      <c r="Q196" s="33">
        <f t="shared" ref="Q196:Q259" si="27">IFERROR(VLOOKUP(A196,C$3:K$433,5,FALSE),"")</f>
        <v>0.17580000000000001</v>
      </c>
      <c r="R196">
        <f t="shared" ref="R196:R259" si="28">IFERROR(VLOOKUP(A196,C$3:K$433,6,FALSE),"")</f>
        <v>0</v>
      </c>
      <c r="S196" s="33">
        <f t="shared" ref="S196:S259" si="29">IFERROR(VLOOKUP(A196,C$3:K$433,7,FALSE),"")</f>
        <v>0</v>
      </c>
      <c r="T196">
        <f t="shared" ref="T196:T259" si="30">IFERROR(VLOOKUP(A196,C$3:K$433,8,FALSE),"")</f>
        <v>15</v>
      </c>
      <c r="U196" s="33">
        <f t="shared" ref="U196:U259" si="31">IFERROR(VLOOKUP(A196,C$3:K$433,9,FALSE),"")</f>
        <v>3.4099999999999998E-2</v>
      </c>
    </row>
    <row r="197" spans="1:21" x14ac:dyDescent="0.25">
      <c r="A197" t="s">
        <v>221</v>
      </c>
      <c r="B197" t="s">
        <v>224</v>
      </c>
      <c r="C197" t="s">
        <v>878</v>
      </c>
      <c r="D197" t="s">
        <v>508</v>
      </c>
      <c r="E197">
        <v>10</v>
      </c>
      <c r="F197">
        <v>0</v>
      </c>
      <c r="G197" s="33">
        <v>0</v>
      </c>
      <c r="H197">
        <v>197</v>
      </c>
      <c r="I197" s="33">
        <v>0.1767</v>
      </c>
      <c r="J197">
        <v>31</v>
      </c>
      <c r="K197" s="33">
        <v>6.9199999999999998E-2</v>
      </c>
      <c r="M197" t="s">
        <v>221</v>
      </c>
      <c r="N197" t="str">
        <f t="shared" si="24"/>
        <v>G</v>
      </c>
      <c r="O197">
        <f t="shared" si="25"/>
        <v>16</v>
      </c>
      <c r="P197">
        <f t="shared" si="26"/>
        <v>649</v>
      </c>
      <c r="Q197" s="33">
        <f t="shared" si="27"/>
        <v>0.62580000000000002</v>
      </c>
      <c r="R197">
        <f t="shared" si="28"/>
        <v>0</v>
      </c>
      <c r="S197" s="33">
        <f t="shared" si="29"/>
        <v>0</v>
      </c>
      <c r="T197">
        <f t="shared" si="30"/>
        <v>69</v>
      </c>
      <c r="U197" s="33">
        <f t="shared" si="31"/>
        <v>0.16589999999999999</v>
      </c>
    </row>
    <row r="198" spans="1:21" x14ac:dyDescent="0.25">
      <c r="A198" t="s">
        <v>386</v>
      </c>
      <c r="B198" t="s">
        <v>436</v>
      </c>
      <c r="C198" t="s">
        <v>878</v>
      </c>
      <c r="D198" t="s">
        <v>508</v>
      </c>
      <c r="E198">
        <v>2</v>
      </c>
      <c r="F198">
        <v>0</v>
      </c>
      <c r="G198" s="33">
        <v>0</v>
      </c>
      <c r="H198">
        <v>37</v>
      </c>
      <c r="I198" s="33">
        <v>3.3700000000000001E-2</v>
      </c>
      <c r="J198">
        <v>6</v>
      </c>
      <c r="K198" s="33">
        <v>1.35E-2</v>
      </c>
      <c r="M198" t="s">
        <v>386</v>
      </c>
      <c r="N198" t="str">
        <f t="shared" si="24"/>
        <v>SS</v>
      </c>
      <c r="O198">
        <f t="shared" si="25"/>
        <v>16</v>
      </c>
      <c r="P198">
        <f t="shared" si="26"/>
        <v>0</v>
      </c>
      <c r="Q198" s="33">
        <f t="shared" si="27"/>
        <v>0</v>
      </c>
      <c r="R198">
        <f t="shared" si="28"/>
        <v>1105</v>
      </c>
      <c r="S198" s="33">
        <f t="shared" si="29"/>
        <v>0.99550000000000005</v>
      </c>
      <c r="T198">
        <f t="shared" si="30"/>
        <v>97</v>
      </c>
      <c r="U198" s="33">
        <f t="shared" si="31"/>
        <v>0.2127</v>
      </c>
    </row>
    <row r="199" spans="1:21" x14ac:dyDescent="0.25">
      <c r="A199" t="s">
        <v>184</v>
      </c>
      <c r="B199" t="s">
        <v>224</v>
      </c>
      <c r="C199" t="s">
        <v>407</v>
      </c>
      <c r="D199" t="s">
        <v>470</v>
      </c>
      <c r="E199">
        <v>6</v>
      </c>
      <c r="F199">
        <v>0</v>
      </c>
      <c r="G199" s="33">
        <v>0</v>
      </c>
      <c r="H199">
        <v>289</v>
      </c>
      <c r="I199" s="33">
        <v>0.28610000000000002</v>
      </c>
      <c r="J199">
        <v>94</v>
      </c>
      <c r="K199" s="33">
        <v>0.21029999999999999</v>
      </c>
      <c r="M199" t="s">
        <v>184</v>
      </c>
      <c r="N199" t="str">
        <f t="shared" si="24"/>
        <v/>
      </c>
      <c r="O199" t="str">
        <f t="shared" si="25"/>
        <v/>
      </c>
      <c r="P199" t="str">
        <f t="shared" si="26"/>
        <v/>
      </c>
      <c r="Q199" s="33" t="str">
        <f t="shared" si="27"/>
        <v/>
      </c>
      <c r="R199" t="str">
        <f t="shared" si="28"/>
        <v/>
      </c>
      <c r="S199" s="33" t="str">
        <f t="shared" si="29"/>
        <v/>
      </c>
      <c r="T199" t="str">
        <f t="shared" si="30"/>
        <v/>
      </c>
      <c r="U199" s="33" t="str">
        <f t="shared" si="31"/>
        <v/>
      </c>
    </row>
    <row r="200" spans="1:21" x14ac:dyDescent="0.25">
      <c r="A200" t="s">
        <v>319</v>
      </c>
      <c r="B200" t="s">
        <v>340</v>
      </c>
      <c r="C200" t="s">
        <v>277</v>
      </c>
      <c r="D200" t="s">
        <v>279</v>
      </c>
      <c r="E200">
        <v>4</v>
      </c>
      <c r="F200">
        <v>191</v>
      </c>
      <c r="G200" s="33">
        <v>0.18909999999999999</v>
      </c>
      <c r="H200">
        <v>0</v>
      </c>
      <c r="I200" s="33">
        <v>0</v>
      </c>
      <c r="J200">
        <v>0</v>
      </c>
      <c r="K200" s="33">
        <v>0</v>
      </c>
      <c r="M200" t="s">
        <v>319</v>
      </c>
      <c r="N200" t="str">
        <f t="shared" si="24"/>
        <v>DT</v>
      </c>
      <c r="O200">
        <f t="shared" si="25"/>
        <v>5</v>
      </c>
      <c r="P200">
        <f t="shared" si="26"/>
        <v>0</v>
      </c>
      <c r="Q200" s="33">
        <f t="shared" si="27"/>
        <v>0</v>
      </c>
      <c r="R200">
        <f t="shared" si="28"/>
        <v>35</v>
      </c>
      <c r="S200" s="33">
        <f t="shared" si="29"/>
        <v>3.04E-2</v>
      </c>
      <c r="T200">
        <f t="shared" si="30"/>
        <v>16</v>
      </c>
      <c r="U200" s="33">
        <f t="shared" si="31"/>
        <v>3.44E-2</v>
      </c>
    </row>
    <row r="201" spans="1:21" x14ac:dyDescent="0.25">
      <c r="A201" t="s">
        <v>338</v>
      </c>
      <c r="B201" t="s">
        <v>340</v>
      </c>
      <c r="C201" t="s">
        <v>867</v>
      </c>
      <c r="D201" t="s">
        <v>95</v>
      </c>
      <c r="E201">
        <v>2</v>
      </c>
      <c r="F201">
        <v>13</v>
      </c>
      <c r="G201" s="33">
        <v>1.2E-2</v>
      </c>
      <c r="H201">
        <v>0</v>
      </c>
      <c r="I201" s="33">
        <v>0</v>
      </c>
      <c r="J201">
        <v>3</v>
      </c>
      <c r="K201" s="33">
        <v>6.7999999999999996E-3</v>
      </c>
      <c r="M201" t="s">
        <v>338</v>
      </c>
      <c r="N201" t="str">
        <f t="shared" si="24"/>
        <v>DE</v>
      </c>
      <c r="O201">
        <f t="shared" si="25"/>
        <v>16</v>
      </c>
      <c r="P201">
        <f t="shared" si="26"/>
        <v>0</v>
      </c>
      <c r="Q201" s="33">
        <f t="shared" si="27"/>
        <v>0</v>
      </c>
      <c r="R201">
        <f t="shared" si="28"/>
        <v>896</v>
      </c>
      <c r="S201" s="33">
        <f t="shared" si="29"/>
        <v>0.8649</v>
      </c>
      <c r="T201">
        <f t="shared" si="30"/>
        <v>82</v>
      </c>
      <c r="U201" s="33">
        <f t="shared" si="31"/>
        <v>0.18429999999999999</v>
      </c>
    </row>
    <row r="202" spans="1:21" x14ac:dyDescent="0.25">
      <c r="A202" t="s">
        <v>390</v>
      </c>
      <c r="B202" t="s">
        <v>436</v>
      </c>
      <c r="C202" t="s">
        <v>867</v>
      </c>
      <c r="D202" t="s">
        <v>95</v>
      </c>
      <c r="E202">
        <v>9</v>
      </c>
      <c r="F202">
        <v>46</v>
      </c>
      <c r="G202" s="33">
        <v>4.4999999999999998E-2</v>
      </c>
      <c r="H202">
        <v>0</v>
      </c>
      <c r="I202" s="33">
        <v>0</v>
      </c>
      <c r="J202">
        <v>33</v>
      </c>
      <c r="K202" s="33">
        <v>7.3700000000000002E-2</v>
      </c>
      <c r="M202" t="s">
        <v>390</v>
      </c>
      <c r="N202" t="str">
        <f t="shared" si="24"/>
        <v>CB</v>
      </c>
      <c r="O202">
        <f t="shared" si="25"/>
        <v>6</v>
      </c>
      <c r="P202">
        <f t="shared" si="26"/>
        <v>0</v>
      </c>
      <c r="Q202" s="33">
        <f t="shared" si="27"/>
        <v>0</v>
      </c>
      <c r="R202">
        <f t="shared" si="28"/>
        <v>77</v>
      </c>
      <c r="S202" s="33">
        <f t="shared" si="29"/>
        <v>6.7100000000000007E-2</v>
      </c>
      <c r="T202">
        <f t="shared" si="30"/>
        <v>36</v>
      </c>
      <c r="U202" s="33">
        <f t="shared" si="31"/>
        <v>7.6799999999999993E-2</v>
      </c>
    </row>
    <row r="203" spans="1:21" x14ac:dyDescent="0.25">
      <c r="A203" t="s">
        <v>363</v>
      </c>
      <c r="B203" t="s">
        <v>378</v>
      </c>
      <c r="C203" t="s">
        <v>341</v>
      </c>
      <c r="D203" t="s">
        <v>378</v>
      </c>
      <c r="E203">
        <v>16</v>
      </c>
      <c r="F203">
        <v>0</v>
      </c>
      <c r="G203" s="33">
        <v>0</v>
      </c>
      <c r="H203">
        <v>1023</v>
      </c>
      <c r="I203" s="33">
        <v>0.96330000000000005</v>
      </c>
      <c r="J203">
        <v>69</v>
      </c>
      <c r="K203" s="33">
        <v>0.15720000000000001</v>
      </c>
      <c r="M203" t="s">
        <v>363</v>
      </c>
      <c r="N203" t="str">
        <f t="shared" si="24"/>
        <v>LB</v>
      </c>
      <c r="O203">
        <f t="shared" si="25"/>
        <v>11</v>
      </c>
      <c r="P203">
        <f t="shared" si="26"/>
        <v>0</v>
      </c>
      <c r="Q203" s="33">
        <f t="shared" si="27"/>
        <v>0</v>
      </c>
      <c r="R203">
        <f t="shared" si="28"/>
        <v>354</v>
      </c>
      <c r="S203" s="33">
        <f t="shared" si="29"/>
        <v>0.3417</v>
      </c>
      <c r="T203">
        <f t="shared" si="30"/>
        <v>6</v>
      </c>
      <c r="U203" s="33">
        <f t="shared" si="31"/>
        <v>1.35E-2</v>
      </c>
    </row>
    <row r="204" spans="1:21" x14ac:dyDescent="0.25">
      <c r="A204" t="s">
        <v>334</v>
      </c>
      <c r="B204" t="s">
        <v>340</v>
      </c>
      <c r="C204" t="s">
        <v>299</v>
      </c>
      <c r="D204" t="s">
        <v>378</v>
      </c>
      <c r="E204">
        <v>16</v>
      </c>
      <c r="F204">
        <v>0</v>
      </c>
      <c r="G204" s="33">
        <v>0</v>
      </c>
      <c r="H204">
        <v>545</v>
      </c>
      <c r="I204" s="33">
        <v>0.50929999999999997</v>
      </c>
      <c r="J204">
        <v>263</v>
      </c>
      <c r="K204" s="33">
        <v>0.56200000000000006</v>
      </c>
      <c r="M204" t="s">
        <v>334</v>
      </c>
      <c r="N204" t="str">
        <f t="shared" si="24"/>
        <v/>
      </c>
      <c r="O204" t="str">
        <f t="shared" si="25"/>
        <v/>
      </c>
      <c r="P204" t="str">
        <f t="shared" si="26"/>
        <v/>
      </c>
      <c r="Q204" s="33" t="str">
        <f t="shared" si="27"/>
        <v/>
      </c>
      <c r="R204" t="str">
        <f t="shared" si="28"/>
        <v/>
      </c>
      <c r="S204" s="33" t="str">
        <f t="shared" si="29"/>
        <v/>
      </c>
      <c r="T204" t="str">
        <f t="shared" si="30"/>
        <v/>
      </c>
      <c r="U204" s="33" t="str">
        <f t="shared" si="31"/>
        <v/>
      </c>
    </row>
    <row r="205" spans="1:21" x14ac:dyDescent="0.25">
      <c r="A205" t="s">
        <v>333</v>
      </c>
      <c r="B205" t="s">
        <v>340</v>
      </c>
      <c r="C205" t="s">
        <v>861</v>
      </c>
      <c r="D205" t="s">
        <v>378</v>
      </c>
      <c r="E205">
        <v>7</v>
      </c>
      <c r="F205">
        <v>0</v>
      </c>
      <c r="G205" s="33">
        <v>0</v>
      </c>
      <c r="H205">
        <v>274</v>
      </c>
      <c r="I205" s="33">
        <v>0.26679999999999998</v>
      </c>
      <c r="J205">
        <v>85</v>
      </c>
      <c r="K205" s="33">
        <v>0.20430000000000001</v>
      </c>
      <c r="M205" t="s">
        <v>333</v>
      </c>
      <c r="N205" t="str">
        <f t="shared" si="24"/>
        <v/>
      </c>
      <c r="O205" t="str">
        <f t="shared" si="25"/>
        <v/>
      </c>
      <c r="P205" t="str">
        <f t="shared" si="26"/>
        <v/>
      </c>
      <c r="Q205" s="33" t="str">
        <f t="shared" si="27"/>
        <v/>
      </c>
      <c r="R205" t="str">
        <f t="shared" si="28"/>
        <v/>
      </c>
      <c r="S205" s="33" t="str">
        <f t="shared" si="29"/>
        <v/>
      </c>
      <c r="T205" t="str">
        <f t="shared" si="30"/>
        <v/>
      </c>
      <c r="U205" s="33" t="str">
        <f t="shared" si="31"/>
        <v/>
      </c>
    </row>
    <row r="206" spans="1:21" x14ac:dyDescent="0.25">
      <c r="A206" t="s">
        <v>28</v>
      </c>
      <c r="B206" t="s">
        <v>95</v>
      </c>
      <c r="C206" t="s">
        <v>861</v>
      </c>
      <c r="D206" t="s">
        <v>378</v>
      </c>
      <c r="E206">
        <v>7</v>
      </c>
      <c r="F206">
        <v>0</v>
      </c>
      <c r="G206" s="33">
        <v>0</v>
      </c>
      <c r="H206">
        <v>249</v>
      </c>
      <c r="I206" s="33">
        <v>0.2387</v>
      </c>
      <c r="J206">
        <v>58</v>
      </c>
      <c r="K206" s="33">
        <v>0.1295</v>
      </c>
      <c r="M206" t="s">
        <v>28</v>
      </c>
      <c r="N206" t="str">
        <f t="shared" si="24"/>
        <v>RB</v>
      </c>
      <c r="O206">
        <f t="shared" si="25"/>
        <v>16</v>
      </c>
      <c r="P206">
        <f t="shared" si="26"/>
        <v>65</v>
      </c>
      <c r="Q206" s="33">
        <f t="shared" si="27"/>
        <v>6.4699999999999994E-2</v>
      </c>
      <c r="R206">
        <f t="shared" si="28"/>
        <v>0</v>
      </c>
      <c r="S206" s="33">
        <f t="shared" si="29"/>
        <v>0</v>
      </c>
      <c r="T206">
        <f t="shared" si="30"/>
        <v>169</v>
      </c>
      <c r="U206" s="33">
        <f t="shared" si="31"/>
        <v>0.37559999999999999</v>
      </c>
    </row>
    <row r="207" spans="1:21" x14ac:dyDescent="0.25">
      <c r="A207" t="s">
        <v>286</v>
      </c>
      <c r="B207" t="s">
        <v>340</v>
      </c>
      <c r="C207" t="s">
        <v>400</v>
      </c>
      <c r="D207" t="s">
        <v>470</v>
      </c>
      <c r="E207">
        <v>16</v>
      </c>
      <c r="F207">
        <v>0</v>
      </c>
      <c r="G207" s="33">
        <v>0</v>
      </c>
      <c r="H207">
        <v>859</v>
      </c>
      <c r="I207" s="33">
        <v>0.83479999999999999</v>
      </c>
      <c r="J207">
        <v>117</v>
      </c>
      <c r="K207" s="33">
        <v>0.2641</v>
      </c>
      <c r="M207" t="s">
        <v>286</v>
      </c>
      <c r="N207" t="str">
        <f t="shared" si="24"/>
        <v>DT</v>
      </c>
      <c r="O207">
        <f t="shared" si="25"/>
        <v>16</v>
      </c>
      <c r="P207">
        <f t="shared" si="26"/>
        <v>0</v>
      </c>
      <c r="Q207" s="33">
        <f t="shared" si="27"/>
        <v>0</v>
      </c>
      <c r="R207">
        <f t="shared" si="28"/>
        <v>596</v>
      </c>
      <c r="S207" s="33">
        <f t="shared" si="29"/>
        <v>0.57140000000000002</v>
      </c>
      <c r="T207">
        <f t="shared" si="30"/>
        <v>65</v>
      </c>
      <c r="U207" s="33">
        <f t="shared" si="31"/>
        <v>0.14510000000000001</v>
      </c>
    </row>
    <row r="208" spans="1:21" x14ac:dyDescent="0.25">
      <c r="A208" t="s">
        <v>305</v>
      </c>
      <c r="B208" t="s">
        <v>340</v>
      </c>
      <c r="C208" t="s">
        <v>166</v>
      </c>
      <c r="D208" t="s">
        <v>806</v>
      </c>
      <c r="E208">
        <v>3</v>
      </c>
      <c r="F208">
        <v>186</v>
      </c>
      <c r="G208" s="33">
        <v>0.17580000000000001</v>
      </c>
      <c r="H208">
        <v>0</v>
      </c>
      <c r="I208" s="33">
        <v>0</v>
      </c>
      <c r="J208">
        <v>15</v>
      </c>
      <c r="K208" s="33">
        <v>3.4099999999999998E-2</v>
      </c>
      <c r="M208" t="s">
        <v>305</v>
      </c>
      <c r="N208" t="str">
        <f t="shared" si="24"/>
        <v/>
      </c>
      <c r="O208" t="str">
        <f t="shared" si="25"/>
        <v/>
      </c>
      <c r="P208" t="str">
        <f t="shared" si="26"/>
        <v/>
      </c>
      <c r="Q208" s="33" t="str">
        <f t="shared" si="27"/>
        <v/>
      </c>
      <c r="R208" t="str">
        <f t="shared" si="28"/>
        <v/>
      </c>
      <c r="S208" s="33" t="str">
        <f t="shared" si="29"/>
        <v/>
      </c>
      <c r="T208" t="str">
        <f t="shared" si="30"/>
        <v/>
      </c>
      <c r="U208" s="33" t="str">
        <f t="shared" si="31"/>
        <v/>
      </c>
    </row>
    <row r="209" spans="1:21" x14ac:dyDescent="0.25">
      <c r="A209" t="s">
        <v>116</v>
      </c>
      <c r="B209" t="s">
        <v>125</v>
      </c>
      <c r="C209" t="s">
        <v>221</v>
      </c>
      <c r="D209" t="s">
        <v>806</v>
      </c>
      <c r="E209">
        <v>16</v>
      </c>
      <c r="F209">
        <v>649</v>
      </c>
      <c r="G209" s="33">
        <v>0.62580000000000002</v>
      </c>
      <c r="H209">
        <v>0</v>
      </c>
      <c r="I209" s="33">
        <v>0</v>
      </c>
      <c r="J209">
        <v>69</v>
      </c>
      <c r="K209" s="33">
        <v>0.16589999999999999</v>
      </c>
      <c r="M209" t="s">
        <v>116</v>
      </c>
      <c r="N209" t="str">
        <f t="shared" si="24"/>
        <v>QB</v>
      </c>
      <c r="O209">
        <f t="shared" si="25"/>
        <v>15</v>
      </c>
      <c r="P209">
        <f t="shared" si="26"/>
        <v>964</v>
      </c>
      <c r="Q209" s="33">
        <f t="shared" si="27"/>
        <v>0.90600000000000003</v>
      </c>
      <c r="R209">
        <f t="shared" si="28"/>
        <v>0</v>
      </c>
      <c r="S209" s="33">
        <f t="shared" si="29"/>
        <v>0</v>
      </c>
      <c r="T209">
        <f t="shared" si="30"/>
        <v>0</v>
      </c>
      <c r="U209" s="33">
        <f t="shared" si="31"/>
        <v>0</v>
      </c>
    </row>
    <row r="210" spans="1:21" x14ac:dyDescent="0.25">
      <c r="A210" t="s">
        <v>80</v>
      </c>
      <c r="B210" t="s">
        <v>95</v>
      </c>
      <c r="C210" t="s">
        <v>386</v>
      </c>
      <c r="D210" t="s">
        <v>726</v>
      </c>
      <c r="E210">
        <v>16</v>
      </c>
      <c r="F210">
        <v>0</v>
      </c>
      <c r="G210" s="33">
        <v>0</v>
      </c>
      <c r="H210">
        <v>1105</v>
      </c>
      <c r="I210" s="33">
        <v>0.99550000000000005</v>
      </c>
      <c r="J210">
        <v>97</v>
      </c>
      <c r="K210" s="33">
        <v>0.2127</v>
      </c>
      <c r="M210" t="s">
        <v>80</v>
      </c>
      <c r="N210" t="str">
        <f t="shared" si="24"/>
        <v>RB</v>
      </c>
      <c r="O210">
        <f t="shared" si="25"/>
        <v>3</v>
      </c>
      <c r="P210">
        <f t="shared" si="26"/>
        <v>1</v>
      </c>
      <c r="Q210" s="33">
        <f t="shared" si="27"/>
        <v>8.9999999999999998E-4</v>
      </c>
      <c r="R210">
        <f t="shared" si="28"/>
        <v>0</v>
      </c>
      <c r="S210" s="33">
        <f t="shared" si="29"/>
        <v>0</v>
      </c>
      <c r="T210">
        <f t="shared" si="30"/>
        <v>29</v>
      </c>
      <c r="U210" s="33">
        <f t="shared" si="31"/>
        <v>6.08E-2</v>
      </c>
    </row>
    <row r="211" spans="1:21" x14ac:dyDescent="0.25">
      <c r="A211" t="s">
        <v>417</v>
      </c>
      <c r="B211" t="s">
        <v>436</v>
      </c>
      <c r="C211" t="s">
        <v>833</v>
      </c>
      <c r="D211" t="s">
        <v>508</v>
      </c>
      <c r="E211">
        <v>5</v>
      </c>
      <c r="F211">
        <v>0</v>
      </c>
      <c r="G211" s="33">
        <v>0</v>
      </c>
      <c r="H211">
        <v>114</v>
      </c>
      <c r="I211" s="33">
        <v>0.1065</v>
      </c>
      <c r="J211">
        <v>1</v>
      </c>
      <c r="K211" s="33">
        <v>2.0999999999999999E-3</v>
      </c>
      <c r="M211" t="s">
        <v>417</v>
      </c>
      <c r="N211" t="str">
        <f t="shared" si="24"/>
        <v>CB</v>
      </c>
      <c r="O211">
        <f t="shared" si="25"/>
        <v>15</v>
      </c>
      <c r="P211">
        <f t="shared" si="26"/>
        <v>0</v>
      </c>
      <c r="Q211" s="33">
        <f t="shared" si="27"/>
        <v>0</v>
      </c>
      <c r="R211">
        <f t="shared" si="28"/>
        <v>1007</v>
      </c>
      <c r="S211" s="33">
        <f t="shared" si="29"/>
        <v>0.90310000000000001</v>
      </c>
      <c r="T211">
        <f t="shared" si="30"/>
        <v>6</v>
      </c>
      <c r="U211" s="33">
        <f t="shared" si="31"/>
        <v>1.34E-2</v>
      </c>
    </row>
    <row r="212" spans="1:21" x14ac:dyDescent="0.25">
      <c r="A212" t="s">
        <v>226</v>
      </c>
      <c r="B212" t="s">
        <v>279</v>
      </c>
      <c r="C212" t="s">
        <v>833</v>
      </c>
      <c r="D212" t="s">
        <v>508</v>
      </c>
      <c r="E212">
        <v>5</v>
      </c>
      <c r="F212">
        <v>0</v>
      </c>
      <c r="G212" s="33">
        <v>0</v>
      </c>
      <c r="H212">
        <v>82</v>
      </c>
      <c r="I212" s="33">
        <v>7.6200000000000004E-2</v>
      </c>
      <c r="J212">
        <v>26</v>
      </c>
      <c r="K212" s="33">
        <v>5.5800000000000002E-2</v>
      </c>
      <c r="M212" t="s">
        <v>226</v>
      </c>
      <c r="N212" t="str">
        <f t="shared" si="24"/>
        <v>WR</v>
      </c>
      <c r="O212">
        <f t="shared" si="25"/>
        <v>3</v>
      </c>
      <c r="P212">
        <f t="shared" si="26"/>
        <v>0</v>
      </c>
      <c r="Q212" s="33">
        <f t="shared" si="27"/>
        <v>0</v>
      </c>
      <c r="R212">
        <f t="shared" si="28"/>
        <v>0</v>
      </c>
      <c r="S212" s="33">
        <f t="shared" si="29"/>
        <v>0</v>
      </c>
      <c r="T212">
        <f t="shared" si="30"/>
        <v>32</v>
      </c>
      <c r="U212" s="33">
        <f t="shared" si="31"/>
        <v>7.1900000000000006E-2</v>
      </c>
    </row>
    <row r="213" spans="1:21" x14ac:dyDescent="0.25">
      <c r="A213" t="s">
        <v>298</v>
      </c>
      <c r="B213" t="s">
        <v>340</v>
      </c>
      <c r="C213" t="s">
        <v>319</v>
      </c>
      <c r="D213" t="s">
        <v>541</v>
      </c>
      <c r="E213">
        <v>5</v>
      </c>
      <c r="F213">
        <v>0</v>
      </c>
      <c r="G213" s="33">
        <v>0</v>
      </c>
      <c r="H213">
        <v>35</v>
      </c>
      <c r="I213" s="33">
        <v>3.04E-2</v>
      </c>
      <c r="J213">
        <v>16</v>
      </c>
      <c r="K213" s="33">
        <v>3.44E-2</v>
      </c>
      <c r="M213" t="s">
        <v>298</v>
      </c>
      <c r="N213" t="str">
        <f t="shared" si="24"/>
        <v/>
      </c>
      <c r="O213" t="str">
        <f t="shared" si="25"/>
        <v/>
      </c>
      <c r="P213" t="str">
        <f t="shared" si="26"/>
        <v/>
      </c>
      <c r="Q213" s="33" t="str">
        <f t="shared" si="27"/>
        <v/>
      </c>
      <c r="R213" t="str">
        <f t="shared" si="28"/>
        <v/>
      </c>
      <c r="S213" s="33" t="str">
        <f t="shared" si="29"/>
        <v/>
      </c>
      <c r="T213" t="str">
        <f t="shared" si="30"/>
        <v/>
      </c>
      <c r="U213" s="33" t="str">
        <f t="shared" si="31"/>
        <v/>
      </c>
    </row>
    <row r="214" spans="1:21" x14ac:dyDescent="0.25">
      <c r="A214" t="s">
        <v>185</v>
      </c>
      <c r="B214" t="s">
        <v>224</v>
      </c>
      <c r="C214" t="s">
        <v>338</v>
      </c>
      <c r="D214" t="s">
        <v>508</v>
      </c>
      <c r="E214">
        <v>16</v>
      </c>
      <c r="F214">
        <v>0</v>
      </c>
      <c r="G214" s="33">
        <v>0</v>
      </c>
      <c r="H214">
        <v>896</v>
      </c>
      <c r="I214" s="33">
        <v>0.8649</v>
      </c>
      <c r="J214">
        <v>82</v>
      </c>
      <c r="K214" s="33">
        <v>0.18429999999999999</v>
      </c>
      <c r="M214" t="s">
        <v>185</v>
      </c>
      <c r="N214" t="str">
        <f t="shared" si="24"/>
        <v>G</v>
      </c>
      <c r="O214">
        <f t="shared" si="25"/>
        <v>16</v>
      </c>
      <c r="P214">
        <f t="shared" si="26"/>
        <v>1059</v>
      </c>
      <c r="Q214" s="33">
        <f t="shared" si="27"/>
        <v>1</v>
      </c>
      <c r="R214">
        <f t="shared" si="28"/>
        <v>0</v>
      </c>
      <c r="S214" s="33">
        <f t="shared" si="29"/>
        <v>0</v>
      </c>
      <c r="T214">
        <f t="shared" si="30"/>
        <v>126</v>
      </c>
      <c r="U214" s="33">
        <f t="shared" si="31"/>
        <v>0.28699999999999998</v>
      </c>
    </row>
    <row r="215" spans="1:21" x14ac:dyDescent="0.25">
      <c r="A215" t="s">
        <v>365</v>
      </c>
      <c r="B215" t="s">
        <v>378</v>
      </c>
      <c r="C215" t="s">
        <v>390</v>
      </c>
      <c r="D215" t="s">
        <v>470</v>
      </c>
      <c r="E215">
        <v>6</v>
      </c>
      <c r="F215">
        <v>0</v>
      </c>
      <c r="G215" s="33">
        <v>0</v>
      </c>
      <c r="H215">
        <v>77</v>
      </c>
      <c r="I215" s="33">
        <v>6.7100000000000007E-2</v>
      </c>
      <c r="J215">
        <v>36</v>
      </c>
      <c r="K215" s="33">
        <v>7.6799999999999993E-2</v>
      </c>
      <c r="M215" t="s">
        <v>365</v>
      </c>
      <c r="N215" t="str">
        <f t="shared" si="24"/>
        <v>LB</v>
      </c>
      <c r="O215">
        <f t="shared" si="25"/>
        <v>5</v>
      </c>
      <c r="P215">
        <f t="shared" si="26"/>
        <v>0</v>
      </c>
      <c r="Q215" s="33">
        <f t="shared" si="27"/>
        <v>0</v>
      </c>
      <c r="R215">
        <f t="shared" si="28"/>
        <v>16</v>
      </c>
      <c r="S215" s="33">
        <f t="shared" si="29"/>
        <v>1.52E-2</v>
      </c>
      <c r="T215">
        <f t="shared" si="30"/>
        <v>35</v>
      </c>
      <c r="U215" s="33">
        <f t="shared" si="31"/>
        <v>7.9500000000000001E-2</v>
      </c>
    </row>
    <row r="216" spans="1:21" x14ac:dyDescent="0.25">
      <c r="A216" t="s">
        <v>302</v>
      </c>
      <c r="B216" t="s">
        <v>340</v>
      </c>
      <c r="C216" t="s">
        <v>363</v>
      </c>
      <c r="D216" t="s">
        <v>378</v>
      </c>
      <c r="E216">
        <v>11</v>
      </c>
      <c r="F216">
        <v>0</v>
      </c>
      <c r="G216" s="33">
        <v>0</v>
      </c>
      <c r="H216">
        <v>354</v>
      </c>
      <c r="I216" s="33">
        <v>0.3417</v>
      </c>
      <c r="J216">
        <v>6</v>
      </c>
      <c r="K216" s="33">
        <v>1.35E-2</v>
      </c>
      <c r="M216" t="s">
        <v>302</v>
      </c>
      <c r="N216" t="str">
        <f t="shared" si="24"/>
        <v>LB</v>
      </c>
      <c r="O216">
        <f t="shared" si="25"/>
        <v>16</v>
      </c>
      <c r="P216">
        <f t="shared" si="26"/>
        <v>0</v>
      </c>
      <c r="Q216" s="33">
        <f t="shared" si="27"/>
        <v>0</v>
      </c>
      <c r="R216">
        <f t="shared" si="28"/>
        <v>761</v>
      </c>
      <c r="S216" s="33">
        <f t="shared" si="29"/>
        <v>0.70789999999999997</v>
      </c>
      <c r="T216">
        <f t="shared" si="30"/>
        <v>17</v>
      </c>
      <c r="U216" s="33">
        <f t="shared" si="31"/>
        <v>3.56E-2</v>
      </c>
    </row>
    <row r="217" spans="1:21" x14ac:dyDescent="0.25">
      <c r="A217" t="s">
        <v>309</v>
      </c>
      <c r="B217" t="s">
        <v>340</v>
      </c>
      <c r="C217" t="s">
        <v>28</v>
      </c>
      <c r="D217" t="s">
        <v>95</v>
      </c>
      <c r="E217">
        <v>16</v>
      </c>
      <c r="F217">
        <v>65</v>
      </c>
      <c r="G217" s="33">
        <v>6.4699999999999994E-2</v>
      </c>
      <c r="H217">
        <v>0</v>
      </c>
      <c r="I217" s="33">
        <v>0</v>
      </c>
      <c r="J217">
        <v>169</v>
      </c>
      <c r="K217" s="33">
        <v>0.37559999999999999</v>
      </c>
      <c r="M217" t="s">
        <v>309</v>
      </c>
      <c r="N217" t="str">
        <f t="shared" si="24"/>
        <v/>
      </c>
      <c r="O217" t="str">
        <f t="shared" si="25"/>
        <v/>
      </c>
      <c r="P217" t="str">
        <f t="shared" si="26"/>
        <v/>
      </c>
      <c r="Q217" s="33" t="str">
        <f t="shared" si="27"/>
        <v/>
      </c>
      <c r="R217" t="str">
        <f t="shared" si="28"/>
        <v/>
      </c>
      <c r="S217" s="33" t="str">
        <f t="shared" si="29"/>
        <v/>
      </c>
      <c r="T217" t="str">
        <f t="shared" si="30"/>
        <v/>
      </c>
      <c r="U217" s="33" t="str">
        <f t="shared" si="31"/>
        <v/>
      </c>
    </row>
    <row r="218" spans="1:21" x14ac:dyDescent="0.25">
      <c r="A218" t="s">
        <v>371</v>
      </c>
      <c r="B218" t="s">
        <v>378</v>
      </c>
      <c r="C218" t="s">
        <v>286</v>
      </c>
      <c r="D218" t="s">
        <v>541</v>
      </c>
      <c r="E218">
        <v>16</v>
      </c>
      <c r="F218">
        <v>0</v>
      </c>
      <c r="G218" s="33">
        <v>0</v>
      </c>
      <c r="H218">
        <v>596</v>
      </c>
      <c r="I218" s="33">
        <v>0.57140000000000002</v>
      </c>
      <c r="J218">
        <v>65</v>
      </c>
      <c r="K218" s="33">
        <v>0.14510000000000001</v>
      </c>
      <c r="M218" t="s">
        <v>371</v>
      </c>
      <c r="N218" t="str">
        <f t="shared" si="24"/>
        <v>LB</v>
      </c>
      <c r="O218">
        <f t="shared" si="25"/>
        <v>14</v>
      </c>
      <c r="P218">
        <f t="shared" si="26"/>
        <v>0</v>
      </c>
      <c r="Q218" s="33">
        <f t="shared" si="27"/>
        <v>0</v>
      </c>
      <c r="R218">
        <f t="shared" si="28"/>
        <v>148</v>
      </c>
      <c r="S218" s="33">
        <f t="shared" si="29"/>
        <v>0.1348</v>
      </c>
      <c r="T218">
        <f t="shared" si="30"/>
        <v>220</v>
      </c>
      <c r="U218" s="33">
        <f t="shared" si="31"/>
        <v>0.4955</v>
      </c>
    </row>
    <row r="219" spans="1:21" x14ac:dyDescent="0.25">
      <c r="A219" t="s">
        <v>75</v>
      </c>
      <c r="B219" t="s">
        <v>95</v>
      </c>
      <c r="C219" t="s">
        <v>820</v>
      </c>
      <c r="D219" t="s">
        <v>508</v>
      </c>
      <c r="E219">
        <v>2</v>
      </c>
      <c r="F219">
        <v>0</v>
      </c>
      <c r="G219" s="33">
        <v>0</v>
      </c>
      <c r="H219">
        <v>27</v>
      </c>
      <c r="I219" s="33">
        <v>2.4299999999999999E-2</v>
      </c>
      <c r="J219">
        <v>7</v>
      </c>
      <c r="K219" s="33">
        <v>1.47E-2</v>
      </c>
      <c r="M219" t="s">
        <v>75</v>
      </c>
      <c r="N219" t="str">
        <f t="shared" si="24"/>
        <v>RB</v>
      </c>
      <c r="O219">
        <f t="shared" si="25"/>
        <v>7</v>
      </c>
      <c r="P219">
        <f t="shared" si="26"/>
        <v>221</v>
      </c>
      <c r="Q219" s="33">
        <f t="shared" si="27"/>
        <v>0.20849999999999999</v>
      </c>
      <c r="R219">
        <f t="shared" si="28"/>
        <v>0</v>
      </c>
      <c r="S219" s="33">
        <f t="shared" si="29"/>
        <v>0</v>
      </c>
      <c r="T219">
        <f t="shared" si="30"/>
        <v>0</v>
      </c>
      <c r="U219" s="33">
        <f t="shared" si="31"/>
        <v>0</v>
      </c>
    </row>
    <row r="220" spans="1:21" x14ac:dyDescent="0.25">
      <c r="A220" t="s">
        <v>183</v>
      </c>
      <c r="B220" t="s">
        <v>224</v>
      </c>
      <c r="C220" t="s">
        <v>820</v>
      </c>
      <c r="D220" t="s">
        <v>508</v>
      </c>
      <c r="E220">
        <v>1</v>
      </c>
      <c r="F220">
        <v>0</v>
      </c>
      <c r="G220" s="33">
        <v>0</v>
      </c>
      <c r="H220">
        <v>13</v>
      </c>
      <c r="I220" s="33">
        <v>1.2E-2</v>
      </c>
      <c r="J220">
        <v>0</v>
      </c>
      <c r="K220" s="33">
        <v>0</v>
      </c>
      <c r="M220" t="s">
        <v>183</v>
      </c>
      <c r="N220" t="str">
        <f t="shared" si="24"/>
        <v>G</v>
      </c>
      <c r="O220">
        <f t="shared" si="25"/>
        <v>16</v>
      </c>
      <c r="P220">
        <f t="shared" si="26"/>
        <v>1075</v>
      </c>
      <c r="Q220" s="33">
        <f t="shared" si="27"/>
        <v>1</v>
      </c>
      <c r="R220">
        <f t="shared" si="28"/>
        <v>0</v>
      </c>
      <c r="S220" s="33">
        <f t="shared" si="29"/>
        <v>0</v>
      </c>
      <c r="T220">
        <f t="shared" si="30"/>
        <v>69</v>
      </c>
      <c r="U220" s="33">
        <f t="shared" si="31"/>
        <v>0.14710000000000001</v>
      </c>
    </row>
    <row r="221" spans="1:21" x14ac:dyDescent="0.25">
      <c r="A221" t="s">
        <v>374</v>
      </c>
      <c r="B221" t="s">
        <v>378</v>
      </c>
      <c r="C221" t="s">
        <v>834</v>
      </c>
      <c r="D221" t="s">
        <v>726</v>
      </c>
      <c r="E221">
        <v>1</v>
      </c>
      <c r="F221">
        <v>0</v>
      </c>
      <c r="G221" s="33">
        <v>0</v>
      </c>
      <c r="H221">
        <v>0</v>
      </c>
      <c r="I221" s="33">
        <v>0</v>
      </c>
      <c r="J221">
        <v>20</v>
      </c>
      <c r="K221" s="33">
        <v>4.1700000000000001E-2</v>
      </c>
      <c r="M221" t="s">
        <v>374</v>
      </c>
      <c r="N221" t="str">
        <f t="shared" si="24"/>
        <v/>
      </c>
      <c r="O221" t="str">
        <f t="shared" si="25"/>
        <v/>
      </c>
      <c r="P221" t="str">
        <f t="shared" si="26"/>
        <v/>
      </c>
      <c r="Q221" s="33" t="str">
        <f t="shared" si="27"/>
        <v/>
      </c>
      <c r="R221" t="str">
        <f t="shared" si="28"/>
        <v/>
      </c>
      <c r="S221" s="33" t="str">
        <f t="shared" si="29"/>
        <v/>
      </c>
      <c r="T221" t="str">
        <f t="shared" si="30"/>
        <v/>
      </c>
      <c r="U221" s="33" t="str">
        <f t="shared" si="31"/>
        <v/>
      </c>
    </row>
    <row r="222" spans="1:21" x14ac:dyDescent="0.25">
      <c r="A222" t="s">
        <v>149</v>
      </c>
      <c r="B222" t="s">
        <v>150</v>
      </c>
      <c r="C222" t="s">
        <v>834</v>
      </c>
      <c r="D222" t="s">
        <v>726</v>
      </c>
      <c r="E222">
        <v>5</v>
      </c>
      <c r="F222">
        <v>0</v>
      </c>
      <c r="G222" s="33">
        <v>0</v>
      </c>
      <c r="H222">
        <v>1</v>
      </c>
      <c r="I222" s="33">
        <v>8.9999999999999998E-4</v>
      </c>
      <c r="J222">
        <v>101</v>
      </c>
      <c r="K222" s="33">
        <v>0.20449999999999999</v>
      </c>
      <c r="M222" t="s">
        <v>149</v>
      </c>
      <c r="N222" t="str">
        <f t="shared" si="24"/>
        <v>TE</v>
      </c>
      <c r="O222">
        <f t="shared" si="25"/>
        <v>4</v>
      </c>
      <c r="P222">
        <f t="shared" si="26"/>
        <v>54</v>
      </c>
      <c r="Q222" s="33">
        <f t="shared" si="27"/>
        <v>4.7600000000000003E-2</v>
      </c>
      <c r="R222">
        <f t="shared" si="28"/>
        <v>0</v>
      </c>
      <c r="S222" s="33">
        <f t="shared" si="29"/>
        <v>0</v>
      </c>
      <c r="T222">
        <f t="shared" si="30"/>
        <v>49</v>
      </c>
      <c r="U222" s="33">
        <f t="shared" si="31"/>
        <v>0.10630000000000001</v>
      </c>
    </row>
    <row r="223" spans="1:21" x14ac:dyDescent="0.25">
      <c r="A223" t="s">
        <v>55</v>
      </c>
      <c r="B223" t="s">
        <v>95</v>
      </c>
      <c r="C223" t="s">
        <v>116</v>
      </c>
      <c r="D223" t="s">
        <v>125</v>
      </c>
      <c r="E223">
        <v>15</v>
      </c>
      <c r="F223">
        <v>964</v>
      </c>
      <c r="G223" s="33">
        <v>0.90600000000000003</v>
      </c>
      <c r="H223">
        <v>0</v>
      </c>
      <c r="I223" s="33">
        <v>0</v>
      </c>
      <c r="J223">
        <v>0</v>
      </c>
      <c r="K223" s="33">
        <v>0</v>
      </c>
      <c r="M223" t="s">
        <v>55</v>
      </c>
      <c r="N223" t="str">
        <f t="shared" si="24"/>
        <v>RB</v>
      </c>
      <c r="O223">
        <f t="shared" si="25"/>
        <v>13</v>
      </c>
      <c r="P223">
        <f t="shared" si="26"/>
        <v>658</v>
      </c>
      <c r="Q223" s="33">
        <f t="shared" si="27"/>
        <v>0.61780000000000002</v>
      </c>
      <c r="R223">
        <f t="shared" si="28"/>
        <v>0</v>
      </c>
      <c r="S223" s="33">
        <f t="shared" si="29"/>
        <v>0</v>
      </c>
      <c r="T223">
        <f t="shared" si="30"/>
        <v>0</v>
      </c>
      <c r="U223" s="33">
        <f t="shared" si="31"/>
        <v>0</v>
      </c>
    </row>
    <row r="224" spans="1:21" x14ac:dyDescent="0.25">
      <c r="A224" t="s">
        <v>284</v>
      </c>
      <c r="B224" t="s">
        <v>340</v>
      </c>
      <c r="C224" t="s">
        <v>80</v>
      </c>
      <c r="D224" t="s">
        <v>95</v>
      </c>
      <c r="E224">
        <v>3</v>
      </c>
      <c r="F224">
        <v>1</v>
      </c>
      <c r="G224" s="33">
        <v>8.9999999999999998E-4</v>
      </c>
      <c r="H224">
        <v>0</v>
      </c>
      <c r="I224" s="33">
        <v>0</v>
      </c>
      <c r="J224">
        <v>29</v>
      </c>
      <c r="K224" s="33">
        <v>6.08E-2</v>
      </c>
      <c r="M224" t="s">
        <v>284</v>
      </c>
      <c r="N224" t="str">
        <f t="shared" si="24"/>
        <v>DE</v>
      </c>
      <c r="O224">
        <f t="shared" si="25"/>
        <v>11</v>
      </c>
      <c r="P224">
        <f t="shared" si="26"/>
        <v>0</v>
      </c>
      <c r="Q224" s="33">
        <f t="shared" si="27"/>
        <v>0</v>
      </c>
      <c r="R224">
        <f t="shared" si="28"/>
        <v>565</v>
      </c>
      <c r="S224" s="33">
        <f t="shared" si="29"/>
        <v>0.52310000000000001</v>
      </c>
      <c r="T224">
        <f t="shared" si="30"/>
        <v>7</v>
      </c>
      <c r="U224" s="33">
        <f t="shared" si="31"/>
        <v>1.5900000000000001E-2</v>
      </c>
    </row>
    <row r="225" spans="1:29" x14ac:dyDescent="0.25">
      <c r="A225" t="s">
        <v>32</v>
      </c>
      <c r="B225" t="s">
        <v>95</v>
      </c>
      <c r="C225" t="s">
        <v>417</v>
      </c>
      <c r="D225" t="s">
        <v>470</v>
      </c>
      <c r="E225">
        <v>15</v>
      </c>
      <c r="F225">
        <v>0</v>
      </c>
      <c r="G225" s="33">
        <v>0</v>
      </c>
      <c r="H225">
        <v>1007</v>
      </c>
      <c r="I225" s="33">
        <v>0.90310000000000001</v>
      </c>
      <c r="J225">
        <v>6</v>
      </c>
      <c r="K225" s="33">
        <v>1.34E-2</v>
      </c>
      <c r="M225" t="s">
        <v>32</v>
      </c>
      <c r="N225" t="str">
        <f t="shared" si="24"/>
        <v>FB</v>
      </c>
      <c r="O225">
        <f t="shared" si="25"/>
        <v>15</v>
      </c>
      <c r="P225">
        <f t="shared" si="26"/>
        <v>95</v>
      </c>
      <c r="Q225" s="33">
        <f t="shared" si="27"/>
        <v>9.1600000000000001E-2</v>
      </c>
      <c r="R225">
        <f t="shared" si="28"/>
        <v>0</v>
      </c>
      <c r="S225" s="33">
        <f t="shared" si="29"/>
        <v>0</v>
      </c>
      <c r="T225">
        <f t="shared" si="30"/>
        <v>115</v>
      </c>
      <c r="U225" s="33">
        <f t="shared" si="31"/>
        <v>0.27639999999999998</v>
      </c>
    </row>
    <row r="226" spans="1:29" x14ac:dyDescent="0.25">
      <c r="A226" t="s">
        <v>49</v>
      </c>
      <c r="B226" t="s">
        <v>95</v>
      </c>
      <c r="C226" t="s">
        <v>226</v>
      </c>
      <c r="D226" t="s">
        <v>279</v>
      </c>
      <c r="E226">
        <v>3</v>
      </c>
      <c r="F226">
        <v>0</v>
      </c>
      <c r="G226" s="33">
        <v>0</v>
      </c>
      <c r="H226">
        <v>0</v>
      </c>
      <c r="I226" s="33">
        <v>0</v>
      </c>
      <c r="J226">
        <v>32</v>
      </c>
      <c r="K226" s="33">
        <v>7.1900000000000006E-2</v>
      </c>
      <c r="M226" t="s">
        <v>49</v>
      </c>
      <c r="N226" t="str">
        <f t="shared" si="24"/>
        <v/>
      </c>
      <c r="O226" t="str">
        <f t="shared" si="25"/>
        <v/>
      </c>
      <c r="P226" t="str">
        <f t="shared" si="26"/>
        <v/>
      </c>
      <c r="Q226" s="33" t="str">
        <f t="shared" si="27"/>
        <v/>
      </c>
      <c r="R226" t="str">
        <f t="shared" si="28"/>
        <v/>
      </c>
      <c r="S226" s="33" t="str">
        <f t="shared" si="29"/>
        <v/>
      </c>
      <c r="T226" t="str">
        <f t="shared" si="30"/>
        <v/>
      </c>
      <c r="U226" s="33" t="str">
        <f t="shared" si="31"/>
        <v/>
      </c>
    </row>
    <row r="227" spans="1:29" x14ac:dyDescent="0.25">
      <c r="A227" t="s">
        <v>46</v>
      </c>
      <c r="B227" t="s">
        <v>95</v>
      </c>
      <c r="C227" t="s">
        <v>185</v>
      </c>
      <c r="D227" t="s">
        <v>806</v>
      </c>
      <c r="E227">
        <v>16</v>
      </c>
      <c r="F227">
        <v>1059</v>
      </c>
      <c r="G227" s="33">
        <v>1</v>
      </c>
      <c r="H227">
        <v>0</v>
      </c>
      <c r="I227" s="33">
        <v>0</v>
      </c>
      <c r="J227">
        <v>126</v>
      </c>
      <c r="K227" s="33">
        <v>0.28699999999999998</v>
      </c>
      <c r="M227" t="s">
        <v>46</v>
      </c>
      <c r="N227" t="str">
        <f t="shared" si="24"/>
        <v>RB</v>
      </c>
      <c r="O227">
        <f t="shared" si="25"/>
        <v>8</v>
      </c>
      <c r="P227">
        <f t="shared" si="26"/>
        <v>66</v>
      </c>
      <c r="Q227" s="33">
        <f t="shared" si="27"/>
        <v>6.3700000000000007E-2</v>
      </c>
      <c r="R227">
        <f t="shared" si="28"/>
        <v>0</v>
      </c>
      <c r="S227" s="33">
        <f t="shared" si="29"/>
        <v>0</v>
      </c>
      <c r="T227">
        <f t="shared" si="30"/>
        <v>63</v>
      </c>
      <c r="U227" s="33">
        <f t="shared" si="31"/>
        <v>0.1275</v>
      </c>
    </row>
    <row r="228" spans="1:29" x14ac:dyDescent="0.25">
      <c r="A228" t="s">
        <v>359</v>
      </c>
      <c r="B228" t="s">
        <v>378</v>
      </c>
      <c r="C228" t="s">
        <v>365</v>
      </c>
      <c r="D228" t="s">
        <v>378</v>
      </c>
      <c r="E228">
        <v>5</v>
      </c>
      <c r="F228">
        <v>0</v>
      </c>
      <c r="G228" s="33">
        <v>0</v>
      </c>
      <c r="H228">
        <v>16</v>
      </c>
      <c r="I228" s="33">
        <v>1.52E-2</v>
      </c>
      <c r="J228">
        <v>35</v>
      </c>
      <c r="K228" s="33">
        <v>7.9500000000000001E-2</v>
      </c>
      <c r="M228" t="s">
        <v>359</v>
      </c>
      <c r="N228" t="str">
        <f t="shared" si="24"/>
        <v>LB</v>
      </c>
      <c r="O228">
        <f t="shared" si="25"/>
        <v>16</v>
      </c>
      <c r="P228">
        <f t="shared" si="26"/>
        <v>0</v>
      </c>
      <c r="Q228" s="33">
        <f t="shared" si="27"/>
        <v>0</v>
      </c>
      <c r="R228">
        <f t="shared" si="28"/>
        <v>111</v>
      </c>
      <c r="S228" s="33">
        <f t="shared" si="29"/>
        <v>9.64E-2</v>
      </c>
      <c r="T228">
        <f t="shared" si="30"/>
        <v>290</v>
      </c>
      <c r="U228" s="33">
        <f t="shared" si="31"/>
        <v>0.62370000000000003</v>
      </c>
    </row>
    <row r="229" spans="1:29" x14ac:dyDescent="0.25">
      <c r="A229" t="s">
        <v>206</v>
      </c>
      <c r="B229" t="s">
        <v>224</v>
      </c>
      <c r="C229" t="s">
        <v>302</v>
      </c>
      <c r="D229" t="s">
        <v>378</v>
      </c>
      <c r="E229">
        <v>16</v>
      </c>
      <c r="F229">
        <v>0</v>
      </c>
      <c r="G229" s="33">
        <v>0</v>
      </c>
      <c r="H229">
        <v>761</v>
      </c>
      <c r="I229" s="33">
        <v>0.70789999999999997</v>
      </c>
      <c r="J229">
        <v>17</v>
      </c>
      <c r="K229" s="33">
        <v>3.56E-2</v>
      </c>
      <c r="M229" t="s">
        <v>206</v>
      </c>
      <c r="N229" t="str">
        <f t="shared" si="24"/>
        <v>C</v>
      </c>
      <c r="O229">
        <f t="shared" si="25"/>
        <v>16</v>
      </c>
      <c r="P229">
        <f t="shared" si="26"/>
        <v>1019</v>
      </c>
      <c r="Q229" s="33">
        <f t="shared" si="27"/>
        <v>0.99709999999999999</v>
      </c>
      <c r="R229">
        <f t="shared" si="28"/>
        <v>0</v>
      </c>
      <c r="S229" s="33">
        <f t="shared" si="29"/>
        <v>0</v>
      </c>
      <c r="T229">
        <f t="shared" si="30"/>
        <v>75</v>
      </c>
      <c r="U229" s="33">
        <f t="shared" si="31"/>
        <v>0.16739999999999999</v>
      </c>
    </row>
    <row r="230" spans="1:29" x14ac:dyDescent="0.25">
      <c r="A230" t="s">
        <v>142</v>
      </c>
      <c r="B230" t="s">
        <v>150</v>
      </c>
      <c r="C230" t="s">
        <v>371</v>
      </c>
      <c r="D230" t="s">
        <v>378</v>
      </c>
      <c r="E230">
        <v>14</v>
      </c>
      <c r="F230">
        <v>0</v>
      </c>
      <c r="G230" s="33">
        <v>0</v>
      </c>
      <c r="H230">
        <v>148</v>
      </c>
      <c r="I230" s="33">
        <v>0.1348</v>
      </c>
      <c r="J230">
        <v>220</v>
      </c>
      <c r="K230" s="33">
        <v>0.4955</v>
      </c>
      <c r="M230" s="34" t="s">
        <v>142</v>
      </c>
      <c r="N230" s="34" t="str">
        <f t="shared" si="24"/>
        <v>TE</v>
      </c>
      <c r="O230" s="34">
        <f t="shared" si="25"/>
        <v>2</v>
      </c>
      <c r="P230" s="34">
        <f t="shared" si="26"/>
        <v>18</v>
      </c>
      <c r="Q230" s="35">
        <f t="shared" si="27"/>
        <v>1.78E-2</v>
      </c>
      <c r="R230" s="34">
        <f t="shared" si="28"/>
        <v>0</v>
      </c>
      <c r="S230" s="35">
        <f t="shared" si="29"/>
        <v>0</v>
      </c>
      <c r="T230" s="34">
        <f t="shared" si="30"/>
        <v>10</v>
      </c>
      <c r="U230" s="35">
        <f t="shared" si="31"/>
        <v>2.3400000000000001E-2</v>
      </c>
      <c r="V230" s="34" t="s">
        <v>150</v>
      </c>
      <c r="W230" s="34">
        <v>2</v>
      </c>
      <c r="X230" s="34">
        <v>23</v>
      </c>
      <c r="Y230" s="35">
        <v>2.18E-2</v>
      </c>
      <c r="Z230" s="34">
        <v>0</v>
      </c>
      <c r="AA230" s="35">
        <v>0</v>
      </c>
      <c r="AB230" s="34">
        <v>9</v>
      </c>
      <c r="AC230" s="35">
        <v>2.1000000000000001E-2</v>
      </c>
    </row>
    <row r="231" spans="1:29" x14ac:dyDescent="0.25">
      <c r="A231" t="s">
        <v>318</v>
      </c>
      <c r="B231" t="s">
        <v>340</v>
      </c>
      <c r="C231" t="s">
        <v>75</v>
      </c>
      <c r="D231" t="s">
        <v>95</v>
      </c>
      <c r="E231">
        <v>7</v>
      </c>
      <c r="F231">
        <v>221</v>
      </c>
      <c r="G231" s="33">
        <v>0.20849999999999999</v>
      </c>
      <c r="H231">
        <v>0</v>
      </c>
      <c r="I231" s="33">
        <v>0</v>
      </c>
      <c r="J231">
        <v>0</v>
      </c>
      <c r="K231" s="33">
        <v>0</v>
      </c>
      <c r="M231" t="s">
        <v>318</v>
      </c>
      <c r="N231" t="str">
        <f t="shared" si="24"/>
        <v>LB</v>
      </c>
      <c r="O231">
        <f t="shared" si="25"/>
        <v>3</v>
      </c>
      <c r="P231">
        <f t="shared" si="26"/>
        <v>0</v>
      </c>
      <c r="Q231" s="33">
        <f t="shared" si="27"/>
        <v>0</v>
      </c>
      <c r="R231">
        <f t="shared" si="28"/>
        <v>88</v>
      </c>
      <c r="S231" s="33">
        <f t="shared" si="29"/>
        <v>7.9100000000000004E-2</v>
      </c>
      <c r="T231">
        <f t="shared" si="30"/>
        <v>12</v>
      </c>
      <c r="U231" s="33">
        <f t="shared" si="31"/>
        <v>2.7E-2</v>
      </c>
    </row>
    <row r="232" spans="1:29" x14ac:dyDescent="0.25">
      <c r="A232" t="s">
        <v>343</v>
      </c>
      <c r="B232" t="s">
        <v>378</v>
      </c>
      <c r="C232" t="s">
        <v>841</v>
      </c>
      <c r="D232" t="s">
        <v>808</v>
      </c>
      <c r="E232">
        <v>2</v>
      </c>
      <c r="F232">
        <v>2</v>
      </c>
      <c r="G232" s="33">
        <v>2E-3</v>
      </c>
      <c r="H232">
        <v>0</v>
      </c>
      <c r="I232" s="33">
        <v>0</v>
      </c>
      <c r="J232">
        <v>6</v>
      </c>
      <c r="K232" s="33">
        <v>1.4E-2</v>
      </c>
      <c r="M232" t="s">
        <v>343</v>
      </c>
      <c r="N232" t="str">
        <f t="shared" si="24"/>
        <v/>
      </c>
      <c r="O232" t="str">
        <f t="shared" si="25"/>
        <v/>
      </c>
      <c r="P232" t="str">
        <f t="shared" si="26"/>
        <v/>
      </c>
      <c r="Q232" s="33" t="str">
        <f t="shared" si="27"/>
        <v/>
      </c>
      <c r="R232" t="str">
        <f t="shared" si="28"/>
        <v/>
      </c>
      <c r="S232" s="33" t="str">
        <f t="shared" si="29"/>
        <v/>
      </c>
      <c r="T232" t="str">
        <f t="shared" si="30"/>
        <v/>
      </c>
      <c r="U232" s="33" t="str">
        <f t="shared" si="31"/>
        <v/>
      </c>
    </row>
    <row r="233" spans="1:29" x14ac:dyDescent="0.25">
      <c r="A233" t="s">
        <v>225</v>
      </c>
      <c r="B233" t="s">
        <v>279</v>
      </c>
      <c r="C233" t="s">
        <v>841</v>
      </c>
      <c r="D233" t="s">
        <v>808</v>
      </c>
      <c r="E233">
        <v>2</v>
      </c>
      <c r="F233">
        <v>37</v>
      </c>
      <c r="G233" s="33">
        <v>3.3099999999999997E-2</v>
      </c>
      <c r="H233">
        <v>0</v>
      </c>
      <c r="I233" s="33">
        <v>0</v>
      </c>
      <c r="J233">
        <v>9</v>
      </c>
      <c r="K233" s="33">
        <v>1.9E-2</v>
      </c>
      <c r="M233" t="s">
        <v>225</v>
      </c>
      <c r="N233" t="str">
        <f t="shared" si="24"/>
        <v>WR</v>
      </c>
      <c r="O233">
        <f t="shared" si="25"/>
        <v>15</v>
      </c>
      <c r="P233">
        <f t="shared" si="26"/>
        <v>882</v>
      </c>
      <c r="Q233" s="33">
        <f t="shared" si="27"/>
        <v>0.77980000000000005</v>
      </c>
      <c r="R233">
        <f t="shared" si="28"/>
        <v>0</v>
      </c>
      <c r="S233" s="33">
        <f t="shared" si="29"/>
        <v>0</v>
      </c>
      <c r="T233">
        <f t="shared" si="30"/>
        <v>20</v>
      </c>
      <c r="U233" s="33">
        <f t="shared" si="31"/>
        <v>4.5600000000000002E-2</v>
      </c>
    </row>
    <row r="234" spans="1:29" x14ac:dyDescent="0.25">
      <c r="A234" t="s">
        <v>130</v>
      </c>
      <c r="B234" t="s">
        <v>150</v>
      </c>
      <c r="C234" t="s">
        <v>811</v>
      </c>
      <c r="D234" t="s">
        <v>809</v>
      </c>
      <c r="E234">
        <v>3</v>
      </c>
      <c r="F234">
        <v>0</v>
      </c>
      <c r="G234" s="33">
        <v>0</v>
      </c>
      <c r="H234">
        <v>0</v>
      </c>
      <c r="I234" s="33">
        <v>0</v>
      </c>
      <c r="J234">
        <v>34</v>
      </c>
      <c r="K234" s="33">
        <v>7.1099999999999997E-2</v>
      </c>
      <c r="M234" t="s">
        <v>130</v>
      </c>
      <c r="N234" t="str">
        <f t="shared" si="24"/>
        <v>TE</v>
      </c>
      <c r="O234">
        <f t="shared" si="25"/>
        <v>6</v>
      </c>
      <c r="P234">
        <f t="shared" si="26"/>
        <v>114</v>
      </c>
      <c r="Q234" s="33">
        <f t="shared" si="27"/>
        <v>0.10050000000000001</v>
      </c>
      <c r="R234">
        <f t="shared" si="28"/>
        <v>0</v>
      </c>
      <c r="S234" s="33">
        <f t="shared" si="29"/>
        <v>0</v>
      </c>
      <c r="T234">
        <f t="shared" si="30"/>
        <v>88</v>
      </c>
      <c r="U234" s="33">
        <f t="shared" si="31"/>
        <v>0.19089999999999999</v>
      </c>
    </row>
    <row r="235" spans="1:29" x14ac:dyDescent="0.25">
      <c r="A235" t="s">
        <v>117</v>
      </c>
      <c r="B235" t="s">
        <v>125</v>
      </c>
      <c r="C235" t="s">
        <v>811</v>
      </c>
      <c r="D235" t="s">
        <v>809</v>
      </c>
      <c r="E235">
        <v>1</v>
      </c>
      <c r="F235">
        <v>0</v>
      </c>
      <c r="G235" s="33">
        <v>0</v>
      </c>
      <c r="H235">
        <v>0</v>
      </c>
      <c r="I235" s="33">
        <v>0</v>
      </c>
      <c r="J235">
        <v>10</v>
      </c>
      <c r="K235" s="33">
        <v>2.1100000000000001E-2</v>
      </c>
      <c r="M235" t="s">
        <v>117</v>
      </c>
      <c r="N235" t="str">
        <f t="shared" si="24"/>
        <v>CB</v>
      </c>
      <c r="O235">
        <f t="shared" si="25"/>
        <v>8</v>
      </c>
      <c r="P235">
        <f t="shared" si="26"/>
        <v>0</v>
      </c>
      <c r="Q235" s="33">
        <f t="shared" si="27"/>
        <v>0</v>
      </c>
      <c r="R235">
        <f t="shared" si="28"/>
        <v>0</v>
      </c>
      <c r="S235" s="33">
        <f t="shared" si="29"/>
        <v>0</v>
      </c>
      <c r="T235">
        <f t="shared" si="30"/>
        <v>106</v>
      </c>
      <c r="U235" s="33">
        <f t="shared" si="31"/>
        <v>0.2382</v>
      </c>
    </row>
    <row r="236" spans="1:29" x14ac:dyDescent="0.25">
      <c r="A236" t="s">
        <v>141</v>
      </c>
      <c r="B236" t="s">
        <v>150</v>
      </c>
      <c r="C236" t="s">
        <v>183</v>
      </c>
      <c r="D236" t="s">
        <v>806</v>
      </c>
      <c r="E236">
        <v>16</v>
      </c>
      <c r="F236">
        <v>1075</v>
      </c>
      <c r="G236" s="33">
        <v>1</v>
      </c>
      <c r="H236">
        <v>0</v>
      </c>
      <c r="I236" s="33">
        <v>0</v>
      </c>
      <c r="J236">
        <v>69</v>
      </c>
      <c r="K236" s="33">
        <v>0.14710000000000001</v>
      </c>
      <c r="M236" t="s">
        <v>141</v>
      </c>
      <c r="N236" t="str">
        <f t="shared" si="24"/>
        <v>TE</v>
      </c>
      <c r="O236">
        <f t="shared" si="25"/>
        <v>16</v>
      </c>
      <c r="P236">
        <f t="shared" si="26"/>
        <v>373</v>
      </c>
      <c r="Q236" s="33">
        <f t="shared" si="27"/>
        <v>0.35060000000000002</v>
      </c>
      <c r="R236">
        <f t="shared" si="28"/>
        <v>0</v>
      </c>
      <c r="S236" s="33">
        <f t="shared" si="29"/>
        <v>0</v>
      </c>
      <c r="T236">
        <f t="shared" si="30"/>
        <v>183</v>
      </c>
      <c r="U236" s="33">
        <f t="shared" si="31"/>
        <v>0.39439999999999997</v>
      </c>
    </row>
    <row r="237" spans="1:29" x14ac:dyDescent="0.25">
      <c r="A237" t="s">
        <v>443</v>
      </c>
      <c r="B237" t="s">
        <v>378</v>
      </c>
      <c r="C237" t="s">
        <v>149</v>
      </c>
      <c r="D237" t="s">
        <v>150</v>
      </c>
      <c r="E237">
        <v>4</v>
      </c>
      <c r="F237">
        <v>54</v>
      </c>
      <c r="G237" s="33">
        <v>4.7600000000000003E-2</v>
      </c>
      <c r="H237">
        <v>0</v>
      </c>
      <c r="I237" s="33">
        <v>0</v>
      </c>
      <c r="J237">
        <v>49</v>
      </c>
      <c r="K237" s="33">
        <v>0.10630000000000001</v>
      </c>
      <c r="M237" t="s">
        <v>443</v>
      </c>
      <c r="N237" t="str">
        <f t="shared" si="24"/>
        <v>DE</v>
      </c>
      <c r="O237">
        <f t="shared" si="25"/>
        <v>1</v>
      </c>
      <c r="P237">
        <f t="shared" si="26"/>
        <v>0</v>
      </c>
      <c r="Q237" s="33">
        <f t="shared" si="27"/>
        <v>0</v>
      </c>
      <c r="R237">
        <f t="shared" si="28"/>
        <v>0</v>
      </c>
      <c r="S237" s="33">
        <f t="shared" si="29"/>
        <v>0</v>
      </c>
      <c r="T237">
        <f t="shared" si="30"/>
        <v>7</v>
      </c>
      <c r="U237" s="33">
        <f t="shared" si="31"/>
        <v>1.47E-2</v>
      </c>
    </row>
    <row r="238" spans="1:29" x14ac:dyDescent="0.25">
      <c r="A238" t="s">
        <v>317</v>
      </c>
      <c r="B238" t="s">
        <v>340</v>
      </c>
      <c r="C238" t="s">
        <v>55</v>
      </c>
      <c r="D238" t="s">
        <v>95</v>
      </c>
      <c r="E238">
        <v>13</v>
      </c>
      <c r="F238">
        <v>658</v>
      </c>
      <c r="G238" s="33">
        <v>0.61780000000000002</v>
      </c>
      <c r="H238">
        <v>0</v>
      </c>
      <c r="I238" s="33">
        <v>0</v>
      </c>
      <c r="J238">
        <v>0</v>
      </c>
      <c r="K238" s="33">
        <v>0</v>
      </c>
      <c r="M238" t="s">
        <v>317</v>
      </c>
      <c r="N238" t="str">
        <f t="shared" si="24"/>
        <v/>
      </c>
      <c r="O238" t="str">
        <f t="shared" si="25"/>
        <v/>
      </c>
      <c r="P238" t="str">
        <f t="shared" si="26"/>
        <v/>
      </c>
      <c r="Q238" s="33" t="str">
        <f t="shared" si="27"/>
        <v/>
      </c>
      <c r="R238" t="str">
        <f t="shared" si="28"/>
        <v/>
      </c>
      <c r="S238" s="33" t="str">
        <f t="shared" si="29"/>
        <v/>
      </c>
      <c r="T238" t="str">
        <f t="shared" si="30"/>
        <v/>
      </c>
      <c r="U238" s="33" t="str">
        <f t="shared" si="31"/>
        <v/>
      </c>
    </row>
    <row r="239" spans="1:29" x14ac:dyDescent="0.25">
      <c r="A239" t="s">
        <v>434</v>
      </c>
      <c r="B239" t="s">
        <v>436</v>
      </c>
      <c r="C239" t="s">
        <v>284</v>
      </c>
      <c r="D239" t="s">
        <v>508</v>
      </c>
      <c r="E239">
        <v>11</v>
      </c>
      <c r="F239">
        <v>0</v>
      </c>
      <c r="G239" s="33">
        <v>0</v>
      </c>
      <c r="H239">
        <v>565</v>
      </c>
      <c r="I239" s="33">
        <v>0.52310000000000001</v>
      </c>
      <c r="J239">
        <v>7</v>
      </c>
      <c r="K239" s="33">
        <v>1.5900000000000001E-2</v>
      </c>
      <c r="M239" t="s">
        <v>434</v>
      </c>
      <c r="N239" t="str">
        <f t="shared" si="24"/>
        <v>CB</v>
      </c>
      <c r="O239">
        <f t="shared" si="25"/>
        <v>2</v>
      </c>
      <c r="P239">
        <f t="shared" si="26"/>
        <v>0</v>
      </c>
      <c r="Q239" s="33">
        <f t="shared" si="27"/>
        <v>0</v>
      </c>
      <c r="R239">
        <f t="shared" si="28"/>
        <v>82</v>
      </c>
      <c r="S239" s="33">
        <f t="shared" si="29"/>
        <v>7.8200000000000006E-2</v>
      </c>
      <c r="T239">
        <f t="shared" si="30"/>
        <v>0</v>
      </c>
      <c r="U239" s="33">
        <f t="shared" si="31"/>
        <v>0</v>
      </c>
    </row>
    <row r="240" spans="1:29" x14ac:dyDescent="0.25">
      <c r="A240" t="s">
        <v>347</v>
      </c>
      <c r="B240" t="s">
        <v>378</v>
      </c>
      <c r="C240" t="s">
        <v>32</v>
      </c>
      <c r="D240" t="s">
        <v>572</v>
      </c>
      <c r="E240">
        <v>15</v>
      </c>
      <c r="F240">
        <v>95</v>
      </c>
      <c r="G240" s="33">
        <v>9.1600000000000001E-2</v>
      </c>
      <c r="H240">
        <v>0</v>
      </c>
      <c r="I240" s="33">
        <v>0</v>
      </c>
      <c r="J240">
        <v>115</v>
      </c>
      <c r="K240" s="33">
        <v>0.27639999999999998</v>
      </c>
      <c r="M240" t="s">
        <v>347</v>
      </c>
      <c r="N240" t="str">
        <f t="shared" si="24"/>
        <v>LB</v>
      </c>
      <c r="O240">
        <f t="shared" si="25"/>
        <v>2</v>
      </c>
      <c r="P240">
        <f t="shared" si="26"/>
        <v>0</v>
      </c>
      <c r="Q240" s="33">
        <f t="shared" si="27"/>
        <v>0</v>
      </c>
      <c r="R240">
        <f t="shared" si="28"/>
        <v>0</v>
      </c>
      <c r="S240" s="33">
        <f t="shared" si="29"/>
        <v>0</v>
      </c>
      <c r="T240">
        <f t="shared" si="30"/>
        <v>32</v>
      </c>
      <c r="U240" s="33">
        <f t="shared" si="31"/>
        <v>7.2400000000000006E-2</v>
      </c>
    </row>
    <row r="241" spans="1:21" x14ac:dyDescent="0.25">
      <c r="A241" t="s">
        <v>245</v>
      </c>
      <c r="B241" t="s">
        <v>279</v>
      </c>
      <c r="C241" t="s">
        <v>812</v>
      </c>
      <c r="D241" t="s">
        <v>279</v>
      </c>
      <c r="E241">
        <v>13</v>
      </c>
      <c r="F241">
        <v>679</v>
      </c>
      <c r="G241" s="33">
        <v>0.58989999999999998</v>
      </c>
      <c r="H241">
        <v>0</v>
      </c>
      <c r="I241" s="33">
        <v>0</v>
      </c>
      <c r="J241">
        <v>2</v>
      </c>
      <c r="K241" s="33">
        <v>4.1999999999999997E-3</v>
      </c>
      <c r="M241" t="s">
        <v>245</v>
      </c>
      <c r="N241" t="str">
        <f t="shared" si="24"/>
        <v>WR</v>
      </c>
      <c r="O241">
        <f t="shared" si="25"/>
        <v>15</v>
      </c>
      <c r="P241">
        <f t="shared" si="26"/>
        <v>795</v>
      </c>
      <c r="Q241" s="33">
        <f t="shared" si="27"/>
        <v>0.72540000000000004</v>
      </c>
      <c r="R241">
        <f t="shared" si="28"/>
        <v>0</v>
      </c>
      <c r="S241" s="33">
        <f t="shared" si="29"/>
        <v>0</v>
      </c>
      <c r="T241">
        <f t="shared" si="30"/>
        <v>3</v>
      </c>
      <c r="U241" s="33">
        <f t="shared" si="31"/>
        <v>6.4000000000000003E-3</v>
      </c>
    </row>
    <row r="242" spans="1:21" x14ac:dyDescent="0.25">
      <c r="A242" t="s">
        <v>330</v>
      </c>
      <c r="B242" t="s">
        <v>340</v>
      </c>
      <c r="C242" t="s">
        <v>812</v>
      </c>
      <c r="D242" t="s">
        <v>279</v>
      </c>
      <c r="E242">
        <v>2</v>
      </c>
      <c r="F242">
        <v>66</v>
      </c>
      <c r="G242" s="33">
        <v>5.8999999999999997E-2</v>
      </c>
      <c r="H242">
        <v>0</v>
      </c>
      <c r="I242" s="33">
        <v>0</v>
      </c>
      <c r="J242">
        <v>0</v>
      </c>
      <c r="K242" s="33">
        <v>0</v>
      </c>
      <c r="M242" t="s">
        <v>330</v>
      </c>
      <c r="N242" t="str">
        <f t="shared" si="24"/>
        <v>LB</v>
      </c>
      <c r="O242">
        <f t="shared" si="25"/>
        <v>16</v>
      </c>
      <c r="P242">
        <f t="shared" si="26"/>
        <v>0</v>
      </c>
      <c r="Q242" s="33">
        <f t="shared" si="27"/>
        <v>0</v>
      </c>
      <c r="R242">
        <f t="shared" si="28"/>
        <v>768</v>
      </c>
      <c r="S242" s="33">
        <f t="shared" si="29"/>
        <v>0.69950000000000001</v>
      </c>
      <c r="T242">
        <f t="shared" si="30"/>
        <v>87</v>
      </c>
      <c r="U242" s="33">
        <f t="shared" si="31"/>
        <v>0.19589999999999999</v>
      </c>
    </row>
    <row r="243" spans="1:21" x14ac:dyDescent="0.25">
      <c r="A243" t="s">
        <v>389</v>
      </c>
      <c r="B243" t="s">
        <v>436</v>
      </c>
      <c r="C243" t="s">
        <v>793</v>
      </c>
      <c r="D243" t="s">
        <v>817</v>
      </c>
      <c r="E243">
        <v>16</v>
      </c>
      <c r="F243">
        <v>0</v>
      </c>
      <c r="G243" s="33">
        <v>0</v>
      </c>
      <c r="H243">
        <v>571</v>
      </c>
      <c r="I243" s="33">
        <v>0.49569999999999997</v>
      </c>
      <c r="J243">
        <v>371</v>
      </c>
      <c r="K243" s="33">
        <v>0.79779999999999995</v>
      </c>
      <c r="M243" t="s">
        <v>389</v>
      </c>
      <c r="N243" t="str">
        <f t="shared" si="24"/>
        <v>CB</v>
      </c>
      <c r="O243">
        <f t="shared" si="25"/>
        <v>12</v>
      </c>
      <c r="P243">
        <f t="shared" si="26"/>
        <v>0</v>
      </c>
      <c r="Q243" s="33">
        <f t="shared" si="27"/>
        <v>0</v>
      </c>
      <c r="R243">
        <f t="shared" si="28"/>
        <v>421</v>
      </c>
      <c r="S243" s="33">
        <f t="shared" si="29"/>
        <v>0.40989999999999999</v>
      </c>
      <c r="T243">
        <f t="shared" si="30"/>
        <v>84</v>
      </c>
      <c r="U243" s="33">
        <f t="shared" si="31"/>
        <v>0.2019</v>
      </c>
    </row>
    <row r="244" spans="1:21" x14ac:dyDescent="0.25">
      <c r="A244" t="s">
        <v>421</v>
      </c>
      <c r="B244" t="s">
        <v>436</v>
      </c>
      <c r="C244" t="s">
        <v>793</v>
      </c>
      <c r="D244" t="s">
        <v>279</v>
      </c>
      <c r="E244">
        <v>15</v>
      </c>
      <c r="F244">
        <v>867</v>
      </c>
      <c r="G244" s="33">
        <v>0.75129999999999997</v>
      </c>
      <c r="H244">
        <v>0</v>
      </c>
      <c r="I244" s="33">
        <v>0</v>
      </c>
      <c r="J244">
        <v>5</v>
      </c>
      <c r="K244" s="33">
        <v>1.0500000000000001E-2</v>
      </c>
      <c r="M244" t="s">
        <v>421</v>
      </c>
      <c r="N244" t="str">
        <f t="shared" si="24"/>
        <v>CB</v>
      </c>
      <c r="O244">
        <f t="shared" si="25"/>
        <v>13</v>
      </c>
      <c r="P244">
        <f t="shared" si="26"/>
        <v>0</v>
      </c>
      <c r="Q244" s="33">
        <f t="shared" si="27"/>
        <v>0</v>
      </c>
      <c r="R244">
        <f t="shared" si="28"/>
        <v>702</v>
      </c>
      <c r="S244" s="33">
        <f t="shared" si="29"/>
        <v>0.68220000000000003</v>
      </c>
      <c r="T244">
        <f t="shared" si="30"/>
        <v>56</v>
      </c>
      <c r="U244" s="33">
        <f t="shared" si="31"/>
        <v>0.12640000000000001</v>
      </c>
    </row>
    <row r="245" spans="1:21" x14ac:dyDescent="0.25">
      <c r="A245" t="s">
        <v>316</v>
      </c>
      <c r="B245" t="s">
        <v>340</v>
      </c>
      <c r="C245" t="s">
        <v>842</v>
      </c>
      <c r="D245" t="s">
        <v>808</v>
      </c>
      <c r="E245">
        <v>12</v>
      </c>
      <c r="F245">
        <v>96</v>
      </c>
      <c r="G245" s="33">
        <v>9.5000000000000001E-2</v>
      </c>
      <c r="H245">
        <v>0</v>
      </c>
      <c r="I245" s="33">
        <v>0</v>
      </c>
      <c r="J245">
        <v>42</v>
      </c>
      <c r="K245" s="33">
        <v>9.8100000000000007E-2</v>
      </c>
      <c r="M245" t="s">
        <v>316</v>
      </c>
      <c r="N245" t="str">
        <f t="shared" si="24"/>
        <v>NT</v>
      </c>
      <c r="O245">
        <f t="shared" si="25"/>
        <v>11</v>
      </c>
      <c r="P245">
        <f t="shared" si="26"/>
        <v>0</v>
      </c>
      <c r="Q245" s="33">
        <f t="shared" si="27"/>
        <v>0</v>
      </c>
      <c r="R245">
        <f t="shared" si="28"/>
        <v>282</v>
      </c>
      <c r="S245" s="33">
        <f t="shared" si="29"/>
        <v>0.25290000000000001</v>
      </c>
      <c r="T245">
        <f t="shared" si="30"/>
        <v>42</v>
      </c>
      <c r="U245" s="33">
        <f t="shared" si="31"/>
        <v>9.3799999999999994E-2</v>
      </c>
    </row>
    <row r="246" spans="1:21" x14ac:dyDescent="0.25">
      <c r="A246" t="s">
        <v>377</v>
      </c>
      <c r="B246" t="s">
        <v>378</v>
      </c>
      <c r="C246" t="s">
        <v>842</v>
      </c>
      <c r="D246" t="s">
        <v>726</v>
      </c>
      <c r="E246">
        <v>15</v>
      </c>
      <c r="F246">
        <v>0</v>
      </c>
      <c r="G246" s="33">
        <v>0</v>
      </c>
      <c r="H246">
        <v>996</v>
      </c>
      <c r="I246" s="33">
        <v>0.92569999999999997</v>
      </c>
      <c r="J246">
        <v>96</v>
      </c>
      <c r="K246" s="33">
        <v>0.20599999999999999</v>
      </c>
      <c r="M246" t="s">
        <v>377</v>
      </c>
      <c r="N246" t="str">
        <f t="shared" si="24"/>
        <v>LB</v>
      </c>
      <c r="O246">
        <f t="shared" si="25"/>
        <v>11</v>
      </c>
      <c r="P246">
        <f t="shared" si="26"/>
        <v>0</v>
      </c>
      <c r="Q246" s="33">
        <f t="shared" si="27"/>
        <v>0</v>
      </c>
      <c r="R246">
        <f t="shared" si="28"/>
        <v>523</v>
      </c>
      <c r="S246" s="33">
        <f t="shared" si="29"/>
        <v>0.46910000000000002</v>
      </c>
      <c r="T246">
        <f t="shared" si="30"/>
        <v>47</v>
      </c>
      <c r="U246" s="33">
        <f t="shared" si="31"/>
        <v>0.10489999999999999</v>
      </c>
    </row>
    <row r="247" spans="1:21" x14ac:dyDescent="0.25">
      <c r="A247" t="s">
        <v>146</v>
      </c>
      <c r="B247" t="s">
        <v>150</v>
      </c>
      <c r="C247" t="s">
        <v>46</v>
      </c>
      <c r="D247" t="s">
        <v>95</v>
      </c>
      <c r="E247">
        <v>8</v>
      </c>
      <c r="F247">
        <v>66</v>
      </c>
      <c r="G247" s="33">
        <v>6.3700000000000007E-2</v>
      </c>
      <c r="H247">
        <v>0</v>
      </c>
      <c r="I247" s="33">
        <v>0</v>
      </c>
      <c r="J247">
        <v>63</v>
      </c>
      <c r="K247" s="33">
        <v>0.1275</v>
      </c>
      <c r="M247" t="s">
        <v>146</v>
      </c>
      <c r="N247" t="str">
        <f t="shared" si="24"/>
        <v>TE</v>
      </c>
      <c r="O247">
        <f t="shared" si="25"/>
        <v>14</v>
      </c>
      <c r="P247">
        <f t="shared" si="26"/>
        <v>223</v>
      </c>
      <c r="Q247" s="33">
        <f t="shared" si="27"/>
        <v>0.2165</v>
      </c>
      <c r="R247">
        <f t="shared" si="28"/>
        <v>0</v>
      </c>
      <c r="S247" s="33">
        <f t="shared" si="29"/>
        <v>0</v>
      </c>
      <c r="T247">
        <f t="shared" si="30"/>
        <v>16</v>
      </c>
      <c r="U247" s="33">
        <f t="shared" si="31"/>
        <v>3.5999999999999997E-2</v>
      </c>
    </row>
    <row r="248" spans="1:21" x14ac:dyDescent="0.25">
      <c r="A248" t="s">
        <v>304</v>
      </c>
      <c r="B248" t="s">
        <v>340</v>
      </c>
      <c r="C248" t="s">
        <v>359</v>
      </c>
      <c r="D248" t="s">
        <v>378</v>
      </c>
      <c r="E248">
        <v>16</v>
      </c>
      <c r="F248">
        <v>0</v>
      </c>
      <c r="G248" s="33">
        <v>0</v>
      </c>
      <c r="H248">
        <v>111</v>
      </c>
      <c r="I248" s="33">
        <v>9.64E-2</v>
      </c>
      <c r="J248">
        <v>290</v>
      </c>
      <c r="K248" s="33">
        <v>0.62370000000000003</v>
      </c>
      <c r="M248" t="s">
        <v>304</v>
      </c>
      <c r="N248" t="str">
        <f t="shared" si="24"/>
        <v>DE</v>
      </c>
      <c r="O248">
        <f t="shared" si="25"/>
        <v>2</v>
      </c>
      <c r="P248">
        <f t="shared" si="26"/>
        <v>0</v>
      </c>
      <c r="Q248" s="33">
        <f t="shared" si="27"/>
        <v>0</v>
      </c>
      <c r="R248">
        <f t="shared" si="28"/>
        <v>66</v>
      </c>
      <c r="S248" s="33">
        <f t="shared" si="29"/>
        <v>6.2700000000000006E-2</v>
      </c>
      <c r="T248">
        <f t="shared" si="30"/>
        <v>1</v>
      </c>
      <c r="U248" s="33">
        <f t="shared" si="31"/>
        <v>2.3E-3</v>
      </c>
    </row>
    <row r="249" spans="1:21" x14ac:dyDescent="0.25">
      <c r="A249" t="s">
        <v>250</v>
      </c>
      <c r="B249" t="s">
        <v>279</v>
      </c>
      <c r="C249" t="s">
        <v>206</v>
      </c>
      <c r="D249" t="s">
        <v>802</v>
      </c>
      <c r="E249">
        <v>16</v>
      </c>
      <c r="F249">
        <v>1019</v>
      </c>
      <c r="G249" s="33">
        <v>0.99709999999999999</v>
      </c>
      <c r="H249">
        <v>0</v>
      </c>
      <c r="I249" s="33">
        <v>0</v>
      </c>
      <c r="J249">
        <v>75</v>
      </c>
      <c r="K249" s="33">
        <v>0.16739999999999999</v>
      </c>
      <c r="M249" t="s">
        <v>250</v>
      </c>
      <c r="N249" t="str">
        <f t="shared" si="24"/>
        <v/>
      </c>
      <c r="O249" t="str">
        <f t="shared" si="25"/>
        <v/>
      </c>
      <c r="P249" t="str">
        <f t="shared" si="26"/>
        <v/>
      </c>
      <c r="Q249" s="33" t="str">
        <f t="shared" si="27"/>
        <v/>
      </c>
      <c r="R249" t="str">
        <f t="shared" si="28"/>
        <v/>
      </c>
      <c r="S249" s="33" t="str">
        <f t="shared" si="29"/>
        <v/>
      </c>
      <c r="T249" t="str">
        <f t="shared" si="30"/>
        <v/>
      </c>
      <c r="U249" s="33" t="str">
        <f t="shared" si="31"/>
        <v/>
      </c>
    </row>
    <row r="250" spans="1:21" x14ac:dyDescent="0.25">
      <c r="A250" t="s">
        <v>249</v>
      </c>
      <c r="B250" t="s">
        <v>279</v>
      </c>
      <c r="C250" t="s">
        <v>843</v>
      </c>
      <c r="D250" t="s">
        <v>150</v>
      </c>
      <c r="E250">
        <v>2</v>
      </c>
      <c r="F250">
        <v>18</v>
      </c>
      <c r="G250" s="33">
        <v>1.78E-2</v>
      </c>
      <c r="H250">
        <v>0</v>
      </c>
      <c r="I250" s="33">
        <v>0</v>
      </c>
      <c r="J250">
        <v>10</v>
      </c>
      <c r="K250" s="33">
        <v>2.3400000000000001E-2</v>
      </c>
      <c r="M250" t="s">
        <v>249</v>
      </c>
      <c r="N250" t="str">
        <f t="shared" si="24"/>
        <v>WR</v>
      </c>
      <c r="O250">
        <f t="shared" si="25"/>
        <v>8</v>
      </c>
      <c r="P250">
        <f t="shared" si="26"/>
        <v>63</v>
      </c>
      <c r="Q250" s="33">
        <f t="shared" si="27"/>
        <v>5.6599999999999998E-2</v>
      </c>
      <c r="R250">
        <f t="shared" si="28"/>
        <v>0</v>
      </c>
      <c r="S250" s="33">
        <f t="shared" si="29"/>
        <v>0</v>
      </c>
      <c r="T250">
        <f t="shared" si="30"/>
        <v>36</v>
      </c>
      <c r="U250" s="33">
        <f t="shared" si="31"/>
        <v>7.3899999999999993E-2</v>
      </c>
    </row>
    <row r="251" spans="1:21" x14ac:dyDescent="0.25">
      <c r="A251" t="s">
        <v>169</v>
      </c>
      <c r="B251" t="s">
        <v>224</v>
      </c>
      <c r="C251" t="s">
        <v>843</v>
      </c>
      <c r="D251" t="s">
        <v>150</v>
      </c>
      <c r="E251">
        <v>2</v>
      </c>
      <c r="F251">
        <v>23</v>
      </c>
      <c r="G251" s="33">
        <v>2.18E-2</v>
      </c>
      <c r="H251">
        <v>0</v>
      </c>
      <c r="I251" s="33">
        <v>0</v>
      </c>
      <c r="J251">
        <v>9</v>
      </c>
      <c r="K251" s="33">
        <v>2.1000000000000001E-2</v>
      </c>
      <c r="M251" t="s">
        <v>169</v>
      </c>
      <c r="N251" t="str">
        <f t="shared" si="24"/>
        <v/>
      </c>
      <c r="O251" t="str">
        <f t="shared" si="25"/>
        <v/>
      </c>
      <c r="P251" t="str">
        <f t="shared" si="26"/>
        <v/>
      </c>
      <c r="Q251" s="33" t="str">
        <f t="shared" si="27"/>
        <v/>
      </c>
      <c r="R251" t="str">
        <f t="shared" si="28"/>
        <v/>
      </c>
      <c r="S251" s="33" t="str">
        <f t="shared" si="29"/>
        <v/>
      </c>
      <c r="T251" t="str">
        <f t="shared" si="30"/>
        <v/>
      </c>
      <c r="U251" s="33" t="str">
        <f t="shared" si="31"/>
        <v/>
      </c>
    </row>
    <row r="252" spans="1:21" x14ac:dyDescent="0.25">
      <c r="A252" t="s">
        <v>167</v>
      </c>
      <c r="B252" t="s">
        <v>224</v>
      </c>
      <c r="C252" t="s">
        <v>318</v>
      </c>
      <c r="D252" t="s">
        <v>378</v>
      </c>
      <c r="E252">
        <v>3</v>
      </c>
      <c r="F252">
        <v>0</v>
      </c>
      <c r="G252" s="33">
        <v>0</v>
      </c>
      <c r="H252">
        <v>88</v>
      </c>
      <c r="I252" s="33">
        <v>7.9100000000000004E-2</v>
      </c>
      <c r="J252">
        <v>12</v>
      </c>
      <c r="K252" s="33">
        <v>2.7E-2</v>
      </c>
      <c r="M252" t="s">
        <v>167</v>
      </c>
      <c r="N252" t="str">
        <f t="shared" si="24"/>
        <v/>
      </c>
      <c r="O252" t="str">
        <f t="shared" si="25"/>
        <v/>
      </c>
      <c r="P252" t="str">
        <f t="shared" si="26"/>
        <v/>
      </c>
      <c r="Q252" s="33" t="str">
        <f t="shared" si="27"/>
        <v/>
      </c>
      <c r="R252" t="str">
        <f t="shared" si="28"/>
        <v/>
      </c>
      <c r="S252" s="33" t="str">
        <f t="shared" si="29"/>
        <v/>
      </c>
      <c r="T252" t="str">
        <f t="shared" si="30"/>
        <v/>
      </c>
      <c r="U252" s="33" t="str">
        <f t="shared" si="31"/>
        <v/>
      </c>
    </row>
    <row r="253" spans="1:21" x14ac:dyDescent="0.25">
      <c r="A253" t="s">
        <v>193</v>
      </c>
      <c r="B253" t="s">
        <v>224</v>
      </c>
      <c r="C253" t="s">
        <v>225</v>
      </c>
      <c r="D253" t="s">
        <v>279</v>
      </c>
      <c r="E253">
        <v>15</v>
      </c>
      <c r="F253">
        <v>882</v>
      </c>
      <c r="G253" s="33">
        <v>0.77980000000000005</v>
      </c>
      <c r="H253">
        <v>0</v>
      </c>
      <c r="I253" s="33">
        <v>0</v>
      </c>
      <c r="J253">
        <v>20</v>
      </c>
      <c r="K253" s="33">
        <v>4.5600000000000002E-2</v>
      </c>
      <c r="M253" t="s">
        <v>193</v>
      </c>
      <c r="N253" t="str">
        <f t="shared" si="24"/>
        <v>T</v>
      </c>
      <c r="O253">
        <f t="shared" si="25"/>
        <v>15</v>
      </c>
      <c r="P253">
        <f t="shared" si="26"/>
        <v>934</v>
      </c>
      <c r="Q253" s="33">
        <f t="shared" si="27"/>
        <v>0.93030000000000002</v>
      </c>
      <c r="R253">
        <f t="shared" si="28"/>
        <v>0</v>
      </c>
      <c r="S253" s="33">
        <f t="shared" si="29"/>
        <v>0</v>
      </c>
      <c r="T253">
        <f t="shared" si="30"/>
        <v>34</v>
      </c>
      <c r="U253" s="33">
        <f t="shared" si="31"/>
        <v>7.5600000000000001E-2</v>
      </c>
    </row>
    <row r="254" spans="1:21" x14ac:dyDescent="0.25">
      <c r="A254" t="s">
        <v>207</v>
      </c>
      <c r="B254" t="s">
        <v>224</v>
      </c>
      <c r="C254" t="s">
        <v>879</v>
      </c>
      <c r="D254" t="s">
        <v>508</v>
      </c>
      <c r="E254">
        <v>5</v>
      </c>
      <c r="F254">
        <v>0</v>
      </c>
      <c r="G254" s="33">
        <v>0</v>
      </c>
      <c r="H254">
        <v>39</v>
      </c>
      <c r="I254" s="33">
        <v>3.5000000000000003E-2</v>
      </c>
      <c r="J254">
        <v>4</v>
      </c>
      <c r="K254" s="33">
        <v>8.8999999999999999E-3</v>
      </c>
      <c r="M254" t="s">
        <v>207</v>
      </c>
      <c r="N254" t="str">
        <f t="shared" si="24"/>
        <v/>
      </c>
      <c r="O254" t="str">
        <f t="shared" si="25"/>
        <v/>
      </c>
      <c r="P254" t="str">
        <f t="shared" si="26"/>
        <v/>
      </c>
      <c r="Q254" s="33" t="str">
        <f t="shared" si="27"/>
        <v/>
      </c>
      <c r="R254" t="str">
        <f t="shared" si="28"/>
        <v/>
      </c>
      <c r="S254" s="33" t="str">
        <f t="shared" si="29"/>
        <v/>
      </c>
      <c r="T254" t="str">
        <f t="shared" si="30"/>
        <v/>
      </c>
      <c r="U254" s="33" t="str">
        <f t="shared" si="31"/>
        <v/>
      </c>
    </row>
    <row r="255" spans="1:21" x14ac:dyDescent="0.25">
      <c r="A255" t="s">
        <v>388</v>
      </c>
      <c r="B255" t="s">
        <v>436</v>
      </c>
      <c r="C255" t="s">
        <v>879</v>
      </c>
      <c r="D255" t="s">
        <v>508</v>
      </c>
      <c r="E255">
        <v>5</v>
      </c>
      <c r="F255">
        <v>0</v>
      </c>
      <c r="G255" s="33">
        <v>0</v>
      </c>
      <c r="H255">
        <v>46</v>
      </c>
      <c r="I255" s="33">
        <v>3.9899999999999998E-2</v>
      </c>
      <c r="J255">
        <v>8</v>
      </c>
      <c r="K255" s="33">
        <v>1.72E-2</v>
      </c>
      <c r="M255" t="s">
        <v>388</v>
      </c>
      <c r="N255" t="str">
        <f t="shared" si="24"/>
        <v>CB</v>
      </c>
      <c r="O255">
        <f t="shared" si="25"/>
        <v>14</v>
      </c>
      <c r="P255">
        <f t="shared" si="26"/>
        <v>0</v>
      </c>
      <c r="Q255" s="33">
        <f t="shared" si="27"/>
        <v>0</v>
      </c>
      <c r="R255">
        <f t="shared" si="28"/>
        <v>821</v>
      </c>
      <c r="S255" s="33">
        <f t="shared" si="29"/>
        <v>0.76659999999999995</v>
      </c>
      <c r="T255">
        <f t="shared" si="30"/>
        <v>92</v>
      </c>
      <c r="U255" s="33">
        <f t="shared" si="31"/>
        <v>0.1983</v>
      </c>
    </row>
    <row r="256" spans="1:21" x14ac:dyDescent="0.25">
      <c r="A256" t="s">
        <v>126</v>
      </c>
      <c r="B256" t="s">
        <v>150</v>
      </c>
      <c r="C256" t="s">
        <v>130</v>
      </c>
      <c r="D256" t="s">
        <v>150</v>
      </c>
      <c r="E256">
        <v>6</v>
      </c>
      <c r="F256">
        <v>114</v>
      </c>
      <c r="G256" s="33">
        <v>0.10050000000000001</v>
      </c>
      <c r="H256">
        <v>0</v>
      </c>
      <c r="I256" s="33">
        <v>0</v>
      </c>
      <c r="J256">
        <v>88</v>
      </c>
      <c r="K256" s="33">
        <v>0.19089999999999999</v>
      </c>
      <c r="M256" t="s">
        <v>126</v>
      </c>
      <c r="N256" t="str">
        <f t="shared" si="24"/>
        <v/>
      </c>
      <c r="O256" t="str">
        <f t="shared" si="25"/>
        <v/>
      </c>
      <c r="P256" t="str">
        <f t="shared" si="26"/>
        <v/>
      </c>
      <c r="Q256" s="33" t="str">
        <f t="shared" si="27"/>
        <v/>
      </c>
      <c r="R256" t="str">
        <f t="shared" si="28"/>
        <v/>
      </c>
      <c r="S256" s="33" t="str">
        <f t="shared" si="29"/>
        <v/>
      </c>
      <c r="T256" t="str">
        <f t="shared" si="30"/>
        <v/>
      </c>
      <c r="U256" s="33" t="str">
        <f t="shared" si="31"/>
        <v/>
      </c>
    </row>
    <row r="257" spans="1:29" x14ac:dyDescent="0.25">
      <c r="A257" t="s">
        <v>86</v>
      </c>
      <c r="B257" t="s">
        <v>95</v>
      </c>
      <c r="C257" t="s">
        <v>117</v>
      </c>
      <c r="D257" t="s">
        <v>470</v>
      </c>
      <c r="E257">
        <v>8</v>
      </c>
      <c r="F257">
        <v>0</v>
      </c>
      <c r="G257" s="33">
        <v>0</v>
      </c>
      <c r="H257">
        <v>0</v>
      </c>
      <c r="I257" s="33">
        <v>0</v>
      </c>
      <c r="J257">
        <v>106</v>
      </c>
      <c r="K257" s="33">
        <v>0.2382</v>
      </c>
      <c r="M257" t="s">
        <v>86</v>
      </c>
      <c r="N257" t="str">
        <f t="shared" si="24"/>
        <v/>
      </c>
      <c r="O257" t="str">
        <f t="shared" si="25"/>
        <v/>
      </c>
      <c r="P257" t="str">
        <f t="shared" si="26"/>
        <v/>
      </c>
      <c r="Q257" s="33" t="str">
        <f t="shared" si="27"/>
        <v/>
      </c>
      <c r="R257" t="str">
        <f t="shared" si="28"/>
        <v/>
      </c>
      <c r="S257" s="33" t="str">
        <f t="shared" si="29"/>
        <v/>
      </c>
      <c r="T257" t="str">
        <f t="shared" si="30"/>
        <v/>
      </c>
      <c r="U257" s="33" t="str">
        <f t="shared" si="31"/>
        <v/>
      </c>
    </row>
    <row r="258" spans="1:29" x14ac:dyDescent="0.25">
      <c r="A258" t="s">
        <v>295</v>
      </c>
      <c r="B258" t="s">
        <v>340</v>
      </c>
      <c r="C258" t="s">
        <v>141</v>
      </c>
      <c r="D258" t="s">
        <v>150</v>
      </c>
      <c r="E258">
        <v>16</v>
      </c>
      <c r="F258">
        <v>373</v>
      </c>
      <c r="G258" s="33">
        <v>0.35060000000000002</v>
      </c>
      <c r="H258">
        <v>0</v>
      </c>
      <c r="I258" s="33">
        <v>0</v>
      </c>
      <c r="J258">
        <v>183</v>
      </c>
      <c r="K258" s="33">
        <v>0.39439999999999997</v>
      </c>
      <c r="M258" t="s">
        <v>295</v>
      </c>
      <c r="N258" t="str">
        <f t="shared" si="24"/>
        <v>DE</v>
      </c>
      <c r="O258">
        <f t="shared" si="25"/>
        <v>6</v>
      </c>
      <c r="P258">
        <f t="shared" si="26"/>
        <v>0</v>
      </c>
      <c r="Q258" s="33">
        <f t="shared" si="27"/>
        <v>0</v>
      </c>
      <c r="R258">
        <f t="shared" si="28"/>
        <v>139</v>
      </c>
      <c r="S258" s="33">
        <f t="shared" si="29"/>
        <v>0.12989999999999999</v>
      </c>
      <c r="T258">
        <f t="shared" si="30"/>
        <v>7</v>
      </c>
      <c r="U258" s="33">
        <f t="shared" si="31"/>
        <v>1.46E-2</v>
      </c>
    </row>
    <row r="259" spans="1:29" x14ac:dyDescent="0.25">
      <c r="A259" t="s">
        <v>327</v>
      </c>
      <c r="B259" t="s">
        <v>340</v>
      </c>
      <c r="C259" t="s">
        <v>443</v>
      </c>
      <c r="D259" t="s">
        <v>508</v>
      </c>
      <c r="E259">
        <v>1</v>
      </c>
      <c r="F259">
        <v>0</v>
      </c>
      <c r="G259" s="33">
        <v>0</v>
      </c>
      <c r="H259">
        <v>0</v>
      </c>
      <c r="I259" s="33">
        <v>0</v>
      </c>
      <c r="J259">
        <v>7</v>
      </c>
      <c r="K259" s="33">
        <v>1.47E-2</v>
      </c>
      <c r="M259" t="s">
        <v>327</v>
      </c>
      <c r="N259" t="str">
        <f t="shared" si="24"/>
        <v>DE</v>
      </c>
      <c r="O259">
        <f t="shared" si="25"/>
        <v>8</v>
      </c>
      <c r="P259">
        <f t="shared" si="26"/>
        <v>0</v>
      </c>
      <c r="Q259" s="33">
        <f t="shared" si="27"/>
        <v>0</v>
      </c>
      <c r="R259">
        <f t="shared" si="28"/>
        <v>174</v>
      </c>
      <c r="S259" s="33">
        <f t="shared" si="29"/>
        <v>0.1638</v>
      </c>
      <c r="T259">
        <f t="shared" si="30"/>
        <v>72</v>
      </c>
      <c r="U259" s="33">
        <f t="shared" si="31"/>
        <v>0.16400000000000001</v>
      </c>
    </row>
    <row r="260" spans="1:29" x14ac:dyDescent="0.25">
      <c r="A260" t="s">
        <v>232</v>
      </c>
      <c r="B260" t="s">
        <v>279</v>
      </c>
      <c r="C260" t="s">
        <v>434</v>
      </c>
      <c r="D260" t="s">
        <v>470</v>
      </c>
      <c r="E260">
        <v>2</v>
      </c>
      <c r="F260">
        <v>0</v>
      </c>
      <c r="G260" s="33">
        <v>0</v>
      </c>
      <c r="H260">
        <v>82</v>
      </c>
      <c r="I260" s="33">
        <v>7.8200000000000006E-2</v>
      </c>
      <c r="J260">
        <v>0</v>
      </c>
      <c r="K260" s="33">
        <v>0</v>
      </c>
      <c r="M260" t="s">
        <v>232</v>
      </c>
      <c r="N260" t="str">
        <f t="shared" ref="N260:N311" si="32">IFERROR(VLOOKUP(A260,C$3:K$433,2,FALSE),"")</f>
        <v>WR</v>
      </c>
      <c r="O260">
        <f t="shared" ref="O260:O311" si="33">IFERROR(VLOOKUP(A260,C$3:K$433,3,FALSE),"")</f>
        <v>14</v>
      </c>
      <c r="P260">
        <f t="shared" ref="P260:P311" si="34">IFERROR(VLOOKUP(A260,C$3:K$433,4,FALSE),"")</f>
        <v>313</v>
      </c>
      <c r="Q260" s="33">
        <f t="shared" ref="Q260:Q311" si="35">IFERROR(VLOOKUP(A260,C$3:K$433,5,FALSE),"")</f>
        <v>0.28899999999999998</v>
      </c>
      <c r="R260">
        <f t="shared" ref="R260:R311" si="36">IFERROR(VLOOKUP(A260,C$3:K$433,6,FALSE),"")</f>
        <v>0</v>
      </c>
      <c r="S260" s="33">
        <f t="shared" ref="S260:S311" si="37">IFERROR(VLOOKUP(A260,C$3:K$433,7,FALSE),"")</f>
        <v>0</v>
      </c>
      <c r="T260">
        <f t="shared" ref="T260:T311" si="38">IFERROR(VLOOKUP(A260,C$3:K$433,8,FALSE),"")</f>
        <v>191</v>
      </c>
      <c r="U260" s="33">
        <f t="shared" ref="U260:U311" si="39">IFERROR(VLOOKUP(A260,C$3:K$433,9,FALSE),"")</f>
        <v>0.42920000000000003</v>
      </c>
    </row>
    <row r="261" spans="1:29" x14ac:dyDescent="0.25">
      <c r="A261" t="s">
        <v>194</v>
      </c>
      <c r="B261" t="s">
        <v>224</v>
      </c>
      <c r="C261" t="s">
        <v>347</v>
      </c>
      <c r="D261" t="s">
        <v>378</v>
      </c>
      <c r="E261">
        <v>2</v>
      </c>
      <c r="F261">
        <v>0</v>
      </c>
      <c r="G261" s="33">
        <v>0</v>
      </c>
      <c r="H261">
        <v>0</v>
      </c>
      <c r="I261" s="33">
        <v>0</v>
      </c>
      <c r="J261">
        <v>32</v>
      </c>
      <c r="K261" s="33">
        <v>7.2400000000000006E-2</v>
      </c>
      <c r="M261" t="s">
        <v>194</v>
      </c>
      <c r="N261" t="str">
        <f t="shared" si="32"/>
        <v/>
      </c>
      <c r="O261" t="str">
        <f t="shared" si="33"/>
        <v/>
      </c>
      <c r="P261" t="str">
        <f t="shared" si="34"/>
        <v/>
      </c>
      <c r="Q261" s="33" t="str">
        <f t="shared" si="35"/>
        <v/>
      </c>
      <c r="R261" t="str">
        <f t="shared" si="36"/>
        <v/>
      </c>
      <c r="S261" s="33" t="str">
        <f t="shared" si="37"/>
        <v/>
      </c>
      <c r="T261" t="str">
        <f t="shared" si="38"/>
        <v/>
      </c>
      <c r="U261" s="33" t="str">
        <f t="shared" si="39"/>
        <v/>
      </c>
    </row>
    <row r="262" spans="1:29" x14ac:dyDescent="0.25">
      <c r="A262" t="s">
        <v>112</v>
      </c>
      <c r="B262" t="s">
        <v>125</v>
      </c>
      <c r="C262" t="s">
        <v>245</v>
      </c>
      <c r="D262" t="s">
        <v>279</v>
      </c>
      <c r="E262">
        <v>15</v>
      </c>
      <c r="F262">
        <v>795</v>
      </c>
      <c r="G262" s="33">
        <v>0.72540000000000004</v>
      </c>
      <c r="H262">
        <v>0</v>
      </c>
      <c r="I262" s="33">
        <v>0</v>
      </c>
      <c r="J262">
        <v>3</v>
      </c>
      <c r="K262" s="33">
        <v>6.4000000000000003E-3</v>
      </c>
      <c r="M262" t="s">
        <v>112</v>
      </c>
      <c r="N262" t="str">
        <f t="shared" si="32"/>
        <v>QB</v>
      </c>
      <c r="O262">
        <f t="shared" si="33"/>
        <v>1</v>
      </c>
      <c r="P262">
        <f t="shared" si="34"/>
        <v>16</v>
      </c>
      <c r="Q262" s="33">
        <f t="shared" si="35"/>
        <v>1.5900000000000001E-2</v>
      </c>
      <c r="R262">
        <f t="shared" si="36"/>
        <v>0</v>
      </c>
      <c r="S262" s="33">
        <f t="shared" si="37"/>
        <v>0</v>
      </c>
      <c r="T262">
        <f t="shared" si="38"/>
        <v>0</v>
      </c>
      <c r="U262" s="33">
        <f t="shared" si="39"/>
        <v>0</v>
      </c>
    </row>
    <row r="263" spans="1:29" x14ac:dyDescent="0.25">
      <c r="A263" t="s">
        <v>398</v>
      </c>
      <c r="B263" t="s">
        <v>436</v>
      </c>
      <c r="C263" t="s">
        <v>330</v>
      </c>
      <c r="D263" t="s">
        <v>378</v>
      </c>
      <c r="E263">
        <v>16</v>
      </c>
      <c r="F263">
        <v>0</v>
      </c>
      <c r="G263" s="33">
        <v>0</v>
      </c>
      <c r="H263">
        <v>768</v>
      </c>
      <c r="I263" s="33">
        <v>0.69950000000000001</v>
      </c>
      <c r="J263">
        <v>87</v>
      </c>
      <c r="K263" s="33">
        <v>0.19589999999999999</v>
      </c>
      <c r="M263" t="s">
        <v>398</v>
      </c>
      <c r="N263" t="str">
        <f t="shared" si="32"/>
        <v/>
      </c>
      <c r="O263" t="str">
        <f t="shared" si="33"/>
        <v/>
      </c>
      <c r="P263" t="str">
        <f t="shared" si="34"/>
        <v/>
      </c>
      <c r="Q263" s="33" t="str">
        <f t="shared" si="35"/>
        <v/>
      </c>
      <c r="R263" t="str">
        <f t="shared" si="36"/>
        <v/>
      </c>
      <c r="S263" s="33" t="str">
        <f t="shared" si="37"/>
        <v/>
      </c>
      <c r="T263" t="str">
        <f t="shared" si="38"/>
        <v/>
      </c>
      <c r="U263" s="33" t="str">
        <f t="shared" si="39"/>
        <v/>
      </c>
    </row>
    <row r="264" spans="1:29" x14ac:dyDescent="0.25">
      <c r="A264" t="s">
        <v>102</v>
      </c>
      <c r="B264" t="s">
        <v>125</v>
      </c>
      <c r="C264" t="s">
        <v>389</v>
      </c>
      <c r="D264" t="s">
        <v>470</v>
      </c>
      <c r="E264">
        <v>12</v>
      </c>
      <c r="F264">
        <v>0</v>
      </c>
      <c r="G264" s="33">
        <v>0</v>
      </c>
      <c r="H264">
        <v>421</v>
      </c>
      <c r="I264" s="33">
        <v>0.40989999999999999</v>
      </c>
      <c r="J264">
        <v>84</v>
      </c>
      <c r="K264" s="33">
        <v>0.2019</v>
      </c>
      <c r="M264" t="s">
        <v>102</v>
      </c>
      <c r="N264" t="str">
        <f t="shared" si="32"/>
        <v/>
      </c>
      <c r="O264" t="str">
        <f t="shared" si="33"/>
        <v/>
      </c>
      <c r="P264" t="str">
        <f t="shared" si="34"/>
        <v/>
      </c>
      <c r="Q264" s="33" t="str">
        <f t="shared" si="35"/>
        <v/>
      </c>
      <c r="R264" t="str">
        <f t="shared" si="36"/>
        <v/>
      </c>
      <c r="S264" s="33" t="str">
        <f t="shared" si="37"/>
        <v/>
      </c>
      <c r="T264" t="str">
        <f t="shared" si="38"/>
        <v/>
      </c>
      <c r="U264" s="33" t="str">
        <f t="shared" si="39"/>
        <v/>
      </c>
    </row>
    <row r="265" spans="1:29" x14ac:dyDescent="0.25">
      <c r="A265" t="s">
        <v>324</v>
      </c>
      <c r="B265" t="s">
        <v>340</v>
      </c>
      <c r="C265" t="s">
        <v>421</v>
      </c>
      <c r="D265" t="s">
        <v>470</v>
      </c>
      <c r="E265">
        <v>13</v>
      </c>
      <c r="F265">
        <v>0</v>
      </c>
      <c r="G265" s="33">
        <v>0</v>
      </c>
      <c r="H265">
        <v>702</v>
      </c>
      <c r="I265" s="33">
        <v>0.68220000000000003</v>
      </c>
      <c r="J265">
        <v>56</v>
      </c>
      <c r="K265" s="33">
        <v>0.12640000000000001</v>
      </c>
      <c r="M265" t="s">
        <v>324</v>
      </c>
      <c r="N265" t="str">
        <f t="shared" si="32"/>
        <v>LB</v>
      </c>
      <c r="O265">
        <f t="shared" si="33"/>
        <v>16</v>
      </c>
      <c r="P265">
        <f t="shared" si="34"/>
        <v>0</v>
      </c>
      <c r="Q265" s="33">
        <f t="shared" si="35"/>
        <v>0</v>
      </c>
      <c r="R265">
        <f t="shared" si="36"/>
        <v>666</v>
      </c>
      <c r="S265" s="33">
        <f t="shared" si="37"/>
        <v>0.58009999999999995</v>
      </c>
      <c r="T265">
        <f t="shared" si="38"/>
        <v>2</v>
      </c>
      <c r="U265" s="33">
        <f t="shared" si="39"/>
        <v>4.3E-3</v>
      </c>
    </row>
    <row r="266" spans="1:29" x14ac:dyDescent="0.25">
      <c r="A266" t="s">
        <v>373</v>
      </c>
      <c r="B266" t="s">
        <v>378</v>
      </c>
      <c r="C266" t="s">
        <v>844</v>
      </c>
      <c r="D266" t="s">
        <v>95</v>
      </c>
      <c r="E266">
        <v>2</v>
      </c>
      <c r="F266">
        <v>0</v>
      </c>
      <c r="G266" s="33">
        <v>0</v>
      </c>
      <c r="H266">
        <v>0</v>
      </c>
      <c r="I266" s="33">
        <v>0</v>
      </c>
      <c r="J266">
        <v>17</v>
      </c>
      <c r="K266" s="33">
        <v>3.9699999999999999E-2</v>
      </c>
      <c r="M266" t="s">
        <v>373</v>
      </c>
      <c r="N266" t="str">
        <f t="shared" si="32"/>
        <v>LB</v>
      </c>
      <c r="O266">
        <f t="shared" si="33"/>
        <v>14</v>
      </c>
      <c r="P266">
        <f t="shared" si="34"/>
        <v>0</v>
      </c>
      <c r="Q266" s="33">
        <f t="shared" si="35"/>
        <v>0</v>
      </c>
      <c r="R266">
        <f t="shared" si="36"/>
        <v>534</v>
      </c>
      <c r="S266" s="33">
        <f t="shared" si="37"/>
        <v>0.49909999999999999</v>
      </c>
      <c r="T266">
        <f t="shared" si="38"/>
        <v>148</v>
      </c>
      <c r="U266" s="33">
        <f t="shared" si="39"/>
        <v>0.30830000000000002</v>
      </c>
    </row>
    <row r="267" spans="1:29" x14ac:dyDescent="0.25">
      <c r="A267" t="s">
        <v>244</v>
      </c>
      <c r="B267" t="s">
        <v>279</v>
      </c>
      <c r="C267" t="s">
        <v>844</v>
      </c>
      <c r="D267" t="s">
        <v>95</v>
      </c>
      <c r="E267">
        <v>1</v>
      </c>
      <c r="F267">
        <v>4</v>
      </c>
      <c r="G267" s="33">
        <v>3.8999999999999998E-3</v>
      </c>
      <c r="H267">
        <v>0</v>
      </c>
      <c r="I267" s="33">
        <v>0</v>
      </c>
      <c r="J267">
        <v>23</v>
      </c>
      <c r="K267" s="33">
        <v>4.6600000000000003E-2</v>
      </c>
      <c r="M267" t="s">
        <v>244</v>
      </c>
      <c r="N267" t="str">
        <f t="shared" si="32"/>
        <v>WR</v>
      </c>
      <c r="O267">
        <f t="shared" si="33"/>
        <v>13</v>
      </c>
      <c r="P267">
        <f t="shared" si="34"/>
        <v>694</v>
      </c>
      <c r="Q267" s="33">
        <f t="shared" si="35"/>
        <v>0.65910000000000002</v>
      </c>
      <c r="R267">
        <f t="shared" si="36"/>
        <v>0</v>
      </c>
      <c r="S267" s="33">
        <f t="shared" si="37"/>
        <v>0</v>
      </c>
      <c r="T267">
        <f t="shared" si="38"/>
        <v>8</v>
      </c>
      <c r="U267" s="33">
        <f t="shared" si="39"/>
        <v>1.8599999999999998E-2</v>
      </c>
    </row>
    <row r="268" spans="1:29" x14ac:dyDescent="0.25">
      <c r="A268" t="s">
        <v>342</v>
      </c>
      <c r="B268" t="s">
        <v>378</v>
      </c>
      <c r="C268" t="s">
        <v>316</v>
      </c>
      <c r="D268" t="s">
        <v>807</v>
      </c>
      <c r="E268">
        <v>11</v>
      </c>
      <c r="F268">
        <v>0</v>
      </c>
      <c r="G268" s="33">
        <v>0</v>
      </c>
      <c r="H268">
        <v>282</v>
      </c>
      <c r="I268" s="33">
        <v>0.25290000000000001</v>
      </c>
      <c r="J268">
        <v>42</v>
      </c>
      <c r="K268" s="33">
        <v>9.3799999999999994E-2</v>
      </c>
      <c r="M268" t="s">
        <v>342</v>
      </c>
      <c r="N268" t="str">
        <f t="shared" si="32"/>
        <v>LB</v>
      </c>
      <c r="O268">
        <f t="shared" si="33"/>
        <v>10</v>
      </c>
      <c r="P268">
        <f t="shared" si="34"/>
        <v>0</v>
      </c>
      <c r="Q268" s="33">
        <f t="shared" si="35"/>
        <v>0</v>
      </c>
      <c r="R268">
        <f t="shared" si="36"/>
        <v>133</v>
      </c>
      <c r="S268" s="33">
        <f t="shared" si="37"/>
        <v>0.1268</v>
      </c>
      <c r="T268">
        <f t="shared" si="38"/>
        <v>136</v>
      </c>
      <c r="U268" s="33">
        <f t="shared" si="39"/>
        <v>0.28510000000000002</v>
      </c>
    </row>
    <row r="269" spans="1:29" x14ac:dyDescent="0.25">
      <c r="A269" t="s">
        <v>415</v>
      </c>
      <c r="B269" t="s">
        <v>436</v>
      </c>
      <c r="C269" t="s">
        <v>377</v>
      </c>
      <c r="D269" t="s">
        <v>378</v>
      </c>
      <c r="E269">
        <v>11</v>
      </c>
      <c r="F269">
        <v>0</v>
      </c>
      <c r="G269" s="33">
        <v>0</v>
      </c>
      <c r="H269">
        <v>523</v>
      </c>
      <c r="I269" s="33">
        <v>0.46910000000000002</v>
      </c>
      <c r="J269">
        <v>47</v>
      </c>
      <c r="K269" s="33">
        <v>0.10489999999999999</v>
      </c>
      <c r="M269" t="s">
        <v>415</v>
      </c>
      <c r="N269" t="str">
        <f t="shared" si="32"/>
        <v>CB</v>
      </c>
      <c r="O269">
        <f t="shared" si="33"/>
        <v>15</v>
      </c>
      <c r="P269">
        <f t="shared" si="34"/>
        <v>0</v>
      </c>
      <c r="Q269" s="33">
        <f t="shared" si="35"/>
        <v>0</v>
      </c>
      <c r="R269">
        <f t="shared" si="36"/>
        <v>1013</v>
      </c>
      <c r="S269" s="33">
        <f t="shared" si="37"/>
        <v>0.90849999999999997</v>
      </c>
      <c r="T269">
        <f t="shared" si="38"/>
        <v>117</v>
      </c>
      <c r="U269" s="33">
        <f t="shared" si="39"/>
        <v>0.26119999999999999</v>
      </c>
    </row>
    <row r="270" spans="1:29" x14ac:dyDescent="0.25">
      <c r="A270" t="s">
        <v>161</v>
      </c>
      <c r="B270" t="s">
        <v>224</v>
      </c>
      <c r="C270" t="s">
        <v>146</v>
      </c>
      <c r="D270" t="s">
        <v>150</v>
      </c>
      <c r="E270">
        <v>14</v>
      </c>
      <c r="F270">
        <v>223</v>
      </c>
      <c r="G270" s="33">
        <v>0.2165</v>
      </c>
      <c r="H270">
        <v>0</v>
      </c>
      <c r="I270" s="33">
        <v>0</v>
      </c>
      <c r="J270">
        <v>16</v>
      </c>
      <c r="K270" s="33">
        <v>3.5999999999999997E-2</v>
      </c>
      <c r="M270" t="s">
        <v>161</v>
      </c>
      <c r="N270" t="str">
        <f t="shared" si="32"/>
        <v>T</v>
      </c>
      <c r="O270">
        <f t="shared" si="33"/>
        <v>15</v>
      </c>
      <c r="P270">
        <f t="shared" si="34"/>
        <v>883</v>
      </c>
      <c r="Q270" s="33">
        <f t="shared" si="35"/>
        <v>0.83860000000000001</v>
      </c>
      <c r="R270">
        <f t="shared" si="36"/>
        <v>0</v>
      </c>
      <c r="S270" s="33">
        <f t="shared" si="37"/>
        <v>0</v>
      </c>
      <c r="T270">
        <f t="shared" si="38"/>
        <v>51</v>
      </c>
      <c r="U270" s="33">
        <f t="shared" si="39"/>
        <v>0.11890000000000001</v>
      </c>
    </row>
    <row r="271" spans="1:29" x14ac:dyDescent="0.25">
      <c r="A271" t="s">
        <v>91</v>
      </c>
      <c r="B271" t="s">
        <v>95</v>
      </c>
      <c r="C271" t="s">
        <v>846</v>
      </c>
      <c r="D271" t="s">
        <v>805</v>
      </c>
      <c r="E271">
        <v>3</v>
      </c>
      <c r="F271">
        <v>0</v>
      </c>
      <c r="G271" s="33">
        <v>0</v>
      </c>
      <c r="H271">
        <v>0</v>
      </c>
      <c r="I271" s="33">
        <v>0</v>
      </c>
      <c r="J271">
        <v>25</v>
      </c>
      <c r="K271" s="33">
        <v>5.6599999999999998E-2</v>
      </c>
      <c r="M271" t="s">
        <v>91</v>
      </c>
      <c r="N271" t="str">
        <f t="shared" si="32"/>
        <v>RB</v>
      </c>
      <c r="O271">
        <f t="shared" si="33"/>
        <v>15</v>
      </c>
      <c r="P271">
        <f t="shared" si="34"/>
        <v>577</v>
      </c>
      <c r="Q271" s="33">
        <f t="shared" si="35"/>
        <v>0.51839999999999997</v>
      </c>
      <c r="R271">
        <f t="shared" si="36"/>
        <v>0</v>
      </c>
      <c r="S271" s="33">
        <f t="shared" si="37"/>
        <v>0</v>
      </c>
      <c r="T271">
        <f t="shared" si="38"/>
        <v>0</v>
      </c>
      <c r="U271" s="33">
        <f t="shared" si="39"/>
        <v>0</v>
      </c>
    </row>
    <row r="272" spans="1:29" x14ac:dyDescent="0.25">
      <c r="A272" t="s">
        <v>360</v>
      </c>
      <c r="B272" t="s">
        <v>378</v>
      </c>
      <c r="C272" t="s">
        <v>846</v>
      </c>
      <c r="D272" t="s">
        <v>805</v>
      </c>
      <c r="E272">
        <v>1</v>
      </c>
      <c r="F272">
        <v>0</v>
      </c>
      <c r="G272" s="33">
        <v>0</v>
      </c>
      <c r="H272">
        <v>0</v>
      </c>
      <c r="I272" s="33">
        <v>0</v>
      </c>
      <c r="J272">
        <v>7</v>
      </c>
      <c r="K272" s="33">
        <v>1.54E-2</v>
      </c>
      <c r="M272" s="34" t="s">
        <v>360</v>
      </c>
      <c r="N272" s="34" t="str">
        <f t="shared" si="32"/>
        <v>LB</v>
      </c>
      <c r="O272" s="34">
        <f t="shared" si="33"/>
        <v>3</v>
      </c>
      <c r="P272" s="34">
        <f t="shared" si="34"/>
        <v>0</v>
      </c>
      <c r="Q272" s="35">
        <f t="shared" si="35"/>
        <v>0</v>
      </c>
      <c r="R272" s="34">
        <f t="shared" si="36"/>
        <v>0</v>
      </c>
      <c r="S272" s="35">
        <f t="shared" si="37"/>
        <v>0</v>
      </c>
      <c r="T272" s="34">
        <f t="shared" si="38"/>
        <v>59</v>
      </c>
      <c r="U272" s="35">
        <f t="shared" si="39"/>
        <v>0.1326</v>
      </c>
      <c r="V272" s="34" t="s">
        <v>95</v>
      </c>
      <c r="W272" s="34">
        <v>13</v>
      </c>
      <c r="X272" s="34">
        <v>17</v>
      </c>
      <c r="Y272" s="35">
        <v>1.52E-2</v>
      </c>
      <c r="Z272" s="34">
        <v>0</v>
      </c>
      <c r="AA272" s="35">
        <v>0</v>
      </c>
      <c r="AB272" s="34">
        <v>241</v>
      </c>
      <c r="AC272" s="35">
        <v>0.50949999999999995</v>
      </c>
    </row>
    <row r="273" spans="1:21" x14ac:dyDescent="0.25">
      <c r="A273" t="s">
        <v>163</v>
      </c>
      <c r="B273" t="s">
        <v>224</v>
      </c>
      <c r="C273" t="s">
        <v>846</v>
      </c>
      <c r="D273" t="s">
        <v>805</v>
      </c>
      <c r="E273">
        <v>1</v>
      </c>
      <c r="F273">
        <v>0</v>
      </c>
      <c r="G273" s="33">
        <v>0</v>
      </c>
      <c r="H273">
        <v>0</v>
      </c>
      <c r="I273" s="33">
        <v>0</v>
      </c>
      <c r="J273">
        <v>10</v>
      </c>
      <c r="K273" s="33">
        <v>2.2499999999999999E-2</v>
      </c>
      <c r="M273" t="s">
        <v>163</v>
      </c>
      <c r="N273" t="str">
        <f t="shared" si="32"/>
        <v/>
      </c>
      <c r="O273" t="str">
        <f t="shared" si="33"/>
        <v/>
      </c>
      <c r="P273" t="str">
        <f t="shared" si="34"/>
        <v/>
      </c>
      <c r="Q273" s="33" t="str">
        <f t="shared" si="35"/>
        <v/>
      </c>
      <c r="R273" t="str">
        <f t="shared" si="36"/>
        <v/>
      </c>
      <c r="S273" s="33" t="str">
        <f t="shared" si="37"/>
        <v/>
      </c>
      <c r="T273" t="str">
        <f t="shared" si="38"/>
        <v/>
      </c>
      <c r="U273" s="33" t="str">
        <f t="shared" si="39"/>
        <v/>
      </c>
    </row>
    <row r="274" spans="1:21" x14ac:dyDescent="0.25">
      <c r="A274" t="s">
        <v>282</v>
      </c>
      <c r="B274" t="s">
        <v>340</v>
      </c>
      <c r="C274" t="s">
        <v>304</v>
      </c>
      <c r="D274" t="s">
        <v>508</v>
      </c>
      <c r="E274">
        <v>2</v>
      </c>
      <c r="F274">
        <v>0</v>
      </c>
      <c r="G274" s="33">
        <v>0</v>
      </c>
      <c r="H274">
        <v>66</v>
      </c>
      <c r="I274" s="33">
        <v>6.2700000000000006E-2</v>
      </c>
      <c r="J274">
        <v>1</v>
      </c>
      <c r="K274" s="33">
        <v>2.3E-3</v>
      </c>
      <c r="M274" t="s">
        <v>282</v>
      </c>
      <c r="N274" t="str">
        <f t="shared" si="32"/>
        <v/>
      </c>
      <c r="O274" t="str">
        <f t="shared" si="33"/>
        <v/>
      </c>
      <c r="P274" t="str">
        <f t="shared" si="34"/>
        <v/>
      </c>
      <c r="Q274" s="33" t="str">
        <f t="shared" si="35"/>
        <v/>
      </c>
      <c r="R274" t="str">
        <f t="shared" si="36"/>
        <v/>
      </c>
      <c r="S274" s="33" t="str">
        <f t="shared" si="37"/>
        <v/>
      </c>
      <c r="T274" t="str">
        <f t="shared" si="38"/>
        <v/>
      </c>
      <c r="U274" s="33" t="str">
        <f t="shared" si="39"/>
        <v/>
      </c>
    </row>
    <row r="275" spans="1:21" x14ac:dyDescent="0.25">
      <c r="A275" t="s">
        <v>175</v>
      </c>
      <c r="B275" t="s">
        <v>224</v>
      </c>
      <c r="C275" t="s">
        <v>249</v>
      </c>
      <c r="D275" t="s">
        <v>279</v>
      </c>
      <c r="E275">
        <v>8</v>
      </c>
      <c r="F275">
        <v>63</v>
      </c>
      <c r="G275" s="33">
        <v>5.6599999999999998E-2</v>
      </c>
      <c r="H275">
        <v>0</v>
      </c>
      <c r="I275" s="33">
        <v>0</v>
      </c>
      <c r="J275">
        <v>36</v>
      </c>
      <c r="K275" s="33">
        <v>7.3899999999999993E-2</v>
      </c>
      <c r="M275" t="s">
        <v>175</v>
      </c>
      <c r="N275" t="str">
        <f t="shared" si="32"/>
        <v/>
      </c>
      <c r="O275" t="str">
        <f t="shared" si="33"/>
        <v/>
      </c>
      <c r="P275" t="str">
        <f t="shared" si="34"/>
        <v/>
      </c>
      <c r="Q275" s="33" t="str">
        <f t="shared" si="35"/>
        <v/>
      </c>
      <c r="R275" t="str">
        <f t="shared" si="36"/>
        <v/>
      </c>
      <c r="S275" s="33" t="str">
        <f t="shared" si="37"/>
        <v/>
      </c>
      <c r="T275" t="str">
        <f t="shared" si="38"/>
        <v/>
      </c>
      <c r="U275" s="33" t="str">
        <f t="shared" si="39"/>
        <v/>
      </c>
    </row>
    <row r="276" spans="1:21" x14ac:dyDescent="0.25">
      <c r="A276" t="s">
        <v>259</v>
      </c>
      <c r="B276" t="s">
        <v>279</v>
      </c>
      <c r="C276" t="s">
        <v>853</v>
      </c>
      <c r="D276" t="s">
        <v>508</v>
      </c>
      <c r="E276">
        <v>1</v>
      </c>
      <c r="F276">
        <v>0</v>
      </c>
      <c r="G276" s="33">
        <v>0</v>
      </c>
      <c r="H276">
        <v>30</v>
      </c>
      <c r="I276" s="33">
        <v>2.8500000000000001E-2</v>
      </c>
      <c r="J276">
        <v>1</v>
      </c>
      <c r="K276" s="33">
        <v>2.3E-3</v>
      </c>
      <c r="M276" t="s">
        <v>259</v>
      </c>
      <c r="N276" t="str">
        <f t="shared" si="32"/>
        <v/>
      </c>
      <c r="O276" t="str">
        <f t="shared" si="33"/>
        <v/>
      </c>
      <c r="P276" t="str">
        <f t="shared" si="34"/>
        <v/>
      </c>
      <c r="Q276" s="33" t="str">
        <f t="shared" si="35"/>
        <v/>
      </c>
      <c r="R276" t="str">
        <f t="shared" si="36"/>
        <v/>
      </c>
      <c r="S276" s="33" t="str">
        <f t="shared" si="37"/>
        <v/>
      </c>
      <c r="T276" t="str">
        <f t="shared" si="38"/>
        <v/>
      </c>
      <c r="U276" s="33" t="str">
        <f t="shared" si="39"/>
        <v/>
      </c>
    </row>
    <row r="277" spans="1:21" x14ac:dyDescent="0.25">
      <c r="A277" t="s">
        <v>78</v>
      </c>
      <c r="B277" t="s">
        <v>95</v>
      </c>
      <c r="C277" t="s">
        <v>853</v>
      </c>
      <c r="D277" t="s">
        <v>541</v>
      </c>
      <c r="E277">
        <v>1</v>
      </c>
      <c r="F277">
        <v>0</v>
      </c>
      <c r="G277" s="33">
        <v>0</v>
      </c>
      <c r="H277">
        <v>19</v>
      </c>
      <c r="I277" s="33">
        <v>1.77E-2</v>
      </c>
      <c r="J277">
        <v>0</v>
      </c>
      <c r="K277" s="33">
        <v>0</v>
      </c>
      <c r="M277" t="s">
        <v>78</v>
      </c>
      <c r="N277" t="str">
        <f t="shared" si="32"/>
        <v>RB</v>
      </c>
      <c r="O277">
        <f t="shared" si="33"/>
        <v>2</v>
      </c>
      <c r="P277">
        <f t="shared" si="34"/>
        <v>6</v>
      </c>
      <c r="Q277" s="33">
        <f t="shared" si="35"/>
        <v>5.7000000000000002E-3</v>
      </c>
      <c r="R277">
        <f t="shared" si="36"/>
        <v>0</v>
      </c>
      <c r="S277" s="33">
        <f t="shared" si="37"/>
        <v>0</v>
      </c>
      <c r="T277">
        <f t="shared" si="38"/>
        <v>0</v>
      </c>
      <c r="U277" s="33">
        <f t="shared" si="39"/>
        <v>0</v>
      </c>
    </row>
    <row r="278" spans="1:21" x14ac:dyDescent="0.25">
      <c r="A278" t="s">
        <v>211</v>
      </c>
      <c r="B278" t="s">
        <v>224</v>
      </c>
      <c r="C278" t="s">
        <v>905</v>
      </c>
      <c r="D278" t="s">
        <v>803</v>
      </c>
      <c r="E278">
        <v>3</v>
      </c>
      <c r="F278">
        <v>0</v>
      </c>
      <c r="G278" s="33">
        <v>0</v>
      </c>
      <c r="H278">
        <v>0</v>
      </c>
      <c r="I278" s="33">
        <v>0</v>
      </c>
      <c r="J278">
        <v>25</v>
      </c>
      <c r="K278" s="33">
        <v>5.6899999999999999E-2</v>
      </c>
      <c r="M278" t="s">
        <v>211</v>
      </c>
      <c r="N278" t="str">
        <f t="shared" si="32"/>
        <v/>
      </c>
      <c r="O278" t="str">
        <f t="shared" si="33"/>
        <v/>
      </c>
      <c r="P278" t="str">
        <f t="shared" si="34"/>
        <v/>
      </c>
      <c r="Q278" s="33" t="str">
        <f t="shared" si="35"/>
        <v/>
      </c>
      <c r="R278" t="str">
        <f t="shared" si="36"/>
        <v/>
      </c>
      <c r="S278" s="33" t="str">
        <f t="shared" si="37"/>
        <v/>
      </c>
      <c r="T278" t="str">
        <f t="shared" si="38"/>
        <v/>
      </c>
      <c r="U278" s="33" t="str">
        <f t="shared" si="39"/>
        <v/>
      </c>
    </row>
    <row r="279" spans="1:21" x14ac:dyDescent="0.25">
      <c r="A279" t="s">
        <v>42</v>
      </c>
      <c r="B279" t="s">
        <v>95</v>
      </c>
      <c r="C279" t="s">
        <v>905</v>
      </c>
      <c r="D279" t="s">
        <v>803</v>
      </c>
      <c r="E279">
        <v>2</v>
      </c>
      <c r="F279">
        <v>0</v>
      </c>
      <c r="G279" s="33">
        <v>0</v>
      </c>
      <c r="H279">
        <v>0</v>
      </c>
      <c r="I279" s="33">
        <v>0</v>
      </c>
      <c r="J279">
        <v>15</v>
      </c>
      <c r="K279" s="33">
        <v>3.3799999999999997E-2</v>
      </c>
      <c r="M279" t="s">
        <v>42</v>
      </c>
      <c r="N279" t="str">
        <f t="shared" si="32"/>
        <v>RB</v>
      </c>
      <c r="O279">
        <f t="shared" si="33"/>
        <v>13</v>
      </c>
      <c r="P279">
        <f t="shared" si="34"/>
        <v>353</v>
      </c>
      <c r="Q279" s="33">
        <f t="shared" si="35"/>
        <v>0.3397</v>
      </c>
      <c r="R279">
        <f t="shared" si="36"/>
        <v>0</v>
      </c>
      <c r="S279" s="33">
        <f t="shared" si="37"/>
        <v>0</v>
      </c>
      <c r="T279">
        <f t="shared" si="38"/>
        <v>0</v>
      </c>
      <c r="U279" s="33">
        <f t="shared" si="39"/>
        <v>0</v>
      </c>
    </row>
    <row r="280" spans="1:21" x14ac:dyDescent="0.25">
      <c r="A280" t="s">
        <v>414</v>
      </c>
      <c r="B280" t="s">
        <v>436</v>
      </c>
      <c r="C280" t="s">
        <v>193</v>
      </c>
      <c r="D280" t="s">
        <v>808</v>
      </c>
      <c r="E280">
        <v>15</v>
      </c>
      <c r="F280">
        <v>934</v>
      </c>
      <c r="G280" s="33">
        <v>0.93030000000000002</v>
      </c>
      <c r="H280">
        <v>0</v>
      </c>
      <c r="I280" s="33">
        <v>0</v>
      </c>
      <c r="J280">
        <v>34</v>
      </c>
      <c r="K280" s="33">
        <v>7.5600000000000001E-2</v>
      </c>
      <c r="M280" t="s">
        <v>414</v>
      </c>
      <c r="N280" t="str">
        <f t="shared" si="32"/>
        <v/>
      </c>
      <c r="O280" t="str">
        <f t="shared" si="33"/>
        <v/>
      </c>
      <c r="P280" t="str">
        <f t="shared" si="34"/>
        <v/>
      </c>
      <c r="Q280" s="33" t="str">
        <f t="shared" si="35"/>
        <v/>
      </c>
      <c r="R280" t="str">
        <f t="shared" si="36"/>
        <v/>
      </c>
      <c r="S280" s="33" t="str">
        <f t="shared" si="37"/>
        <v/>
      </c>
      <c r="T280" t="str">
        <f t="shared" si="38"/>
        <v/>
      </c>
      <c r="U280" s="33" t="str">
        <f t="shared" si="39"/>
        <v/>
      </c>
    </row>
    <row r="281" spans="1:21" x14ac:dyDescent="0.25">
      <c r="A281" t="s">
        <v>83</v>
      </c>
      <c r="B281" t="s">
        <v>95</v>
      </c>
      <c r="C281" t="s">
        <v>835</v>
      </c>
      <c r="D281" t="s">
        <v>470</v>
      </c>
      <c r="E281">
        <v>11</v>
      </c>
      <c r="F281">
        <v>0</v>
      </c>
      <c r="G281" s="33">
        <v>0</v>
      </c>
      <c r="H281">
        <v>313</v>
      </c>
      <c r="I281" s="33">
        <v>0.29249999999999998</v>
      </c>
      <c r="J281">
        <v>88</v>
      </c>
      <c r="K281" s="33">
        <v>0.18329999999999999</v>
      </c>
      <c r="M281" t="s">
        <v>83</v>
      </c>
      <c r="N281" t="str">
        <f t="shared" si="32"/>
        <v>RB</v>
      </c>
      <c r="O281">
        <f t="shared" si="33"/>
        <v>9</v>
      </c>
      <c r="P281">
        <f t="shared" si="34"/>
        <v>303</v>
      </c>
      <c r="Q281" s="33">
        <f t="shared" si="35"/>
        <v>0.28610000000000002</v>
      </c>
      <c r="R281">
        <f t="shared" si="36"/>
        <v>0</v>
      </c>
      <c r="S281" s="33">
        <f t="shared" si="37"/>
        <v>0</v>
      </c>
      <c r="T281">
        <f t="shared" si="38"/>
        <v>0</v>
      </c>
      <c r="U281" s="33">
        <f t="shared" si="39"/>
        <v>0</v>
      </c>
    </row>
    <row r="282" spans="1:21" x14ac:dyDescent="0.25">
      <c r="A282" t="s">
        <v>243</v>
      </c>
      <c r="B282" t="s">
        <v>279</v>
      </c>
      <c r="C282" t="s">
        <v>835</v>
      </c>
      <c r="D282" t="s">
        <v>470</v>
      </c>
      <c r="E282">
        <v>3</v>
      </c>
      <c r="F282">
        <v>0</v>
      </c>
      <c r="G282" s="33">
        <v>0</v>
      </c>
      <c r="H282">
        <v>14</v>
      </c>
      <c r="I282" s="33">
        <v>1.3100000000000001E-2</v>
      </c>
      <c r="J282">
        <v>42</v>
      </c>
      <c r="K282" s="33">
        <v>8.9700000000000002E-2</v>
      </c>
      <c r="M282" t="s">
        <v>243</v>
      </c>
      <c r="N282" t="str">
        <f t="shared" si="32"/>
        <v/>
      </c>
      <c r="O282" t="str">
        <f t="shared" si="33"/>
        <v/>
      </c>
      <c r="P282" t="str">
        <f t="shared" si="34"/>
        <v/>
      </c>
      <c r="Q282" s="33" t="str">
        <f t="shared" si="35"/>
        <v/>
      </c>
      <c r="R282" t="str">
        <f t="shared" si="36"/>
        <v/>
      </c>
      <c r="S282" s="33" t="str">
        <f t="shared" si="37"/>
        <v/>
      </c>
      <c r="T282" t="str">
        <f t="shared" si="38"/>
        <v/>
      </c>
      <c r="U282" s="33" t="str">
        <f t="shared" si="39"/>
        <v/>
      </c>
    </row>
    <row r="283" spans="1:21" x14ac:dyDescent="0.25">
      <c r="A283" t="s">
        <v>59</v>
      </c>
      <c r="B283" t="s">
        <v>95</v>
      </c>
      <c r="C283" t="s">
        <v>388</v>
      </c>
      <c r="D283" t="s">
        <v>470</v>
      </c>
      <c r="E283">
        <v>14</v>
      </c>
      <c r="F283">
        <v>0</v>
      </c>
      <c r="G283" s="33">
        <v>0</v>
      </c>
      <c r="H283">
        <v>821</v>
      </c>
      <c r="I283" s="33">
        <v>0.76659999999999995</v>
      </c>
      <c r="J283">
        <v>92</v>
      </c>
      <c r="K283" s="33">
        <v>0.1983</v>
      </c>
      <c r="M283" t="s">
        <v>59</v>
      </c>
      <c r="N283" t="str">
        <f t="shared" si="32"/>
        <v>RB</v>
      </c>
      <c r="O283">
        <f t="shared" si="33"/>
        <v>16</v>
      </c>
      <c r="P283">
        <f t="shared" si="34"/>
        <v>742</v>
      </c>
      <c r="Q283" s="33">
        <f t="shared" si="35"/>
        <v>0.73899999999999999</v>
      </c>
      <c r="R283">
        <f t="shared" si="36"/>
        <v>0</v>
      </c>
      <c r="S283" s="33">
        <f t="shared" si="37"/>
        <v>0</v>
      </c>
      <c r="T283">
        <f t="shared" si="38"/>
        <v>0</v>
      </c>
      <c r="U283" s="33">
        <f t="shared" si="39"/>
        <v>0</v>
      </c>
    </row>
    <row r="284" spans="1:21" x14ac:dyDescent="0.25">
      <c r="A284" t="s">
        <v>256</v>
      </c>
      <c r="B284" t="s">
        <v>279</v>
      </c>
      <c r="C284" t="s">
        <v>884</v>
      </c>
      <c r="D284" t="s">
        <v>95</v>
      </c>
      <c r="E284">
        <v>3</v>
      </c>
      <c r="F284">
        <v>77</v>
      </c>
      <c r="G284" s="33">
        <v>7.2300000000000003E-2</v>
      </c>
      <c r="H284">
        <v>0</v>
      </c>
      <c r="I284" s="33">
        <v>0</v>
      </c>
      <c r="J284">
        <v>0</v>
      </c>
      <c r="K284" s="33">
        <v>0</v>
      </c>
      <c r="M284" t="s">
        <v>256</v>
      </c>
      <c r="N284" t="str">
        <f t="shared" si="32"/>
        <v>CB</v>
      </c>
      <c r="O284">
        <f t="shared" si="33"/>
        <v>16</v>
      </c>
      <c r="P284">
        <f t="shared" si="34"/>
        <v>0</v>
      </c>
      <c r="Q284" s="33">
        <f t="shared" si="35"/>
        <v>0</v>
      </c>
      <c r="R284">
        <f t="shared" si="36"/>
        <v>862</v>
      </c>
      <c r="S284" s="33">
        <f t="shared" si="37"/>
        <v>0.74829999999999997</v>
      </c>
      <c r="T284">
        <f t="shared" si="38"/>
        <v>166</v>
      </c>
      <c r="U284" s="33">
        <f t="shared" si="39"/>
        <v>0.35699999999999998</v>
      </c>
    </row>
    <row r="285" spans="1:21" x14ac:dyDescent="0.25">
      <c r="A285" t="s">
        <v>375</v>
      </c>
      <c r="B285" t="s">
        <v>378</v>
      </c>
      <c r="C285" t="s">
        <v>884</v>
      </c>
      <c r="D285" t="s">
        <v>95</v>
      </c>
      <c r="E285">
        <v>5</v>
      </c>
      <c r="F285">
        <v>57</v>
      </c>
      <c r="G285" s="33">
        <v>5.4100000000000002E-2</v>
      </c>
      <c r="H285">
        <v>0</v>
      </c>
      <c r="I285" s="33">
        <v>0</v>
      </c>
      <c r="J285">
        <v>0</v>
      </c>
      <c r="K285" s="33">
        <v>0</v>
      </c>
      <c r="M285" t="s">
        <v>375</v>
      </c>
      <c r="N285" t="str">
        <f t="shared" si="32"/>
        <v>WR</v>
      </c>
      <c r="O285">
        <f t="shared" si="33"/>
        <v>2</v>
      </c>
      <c r="P285">
        <f t="shared" si="34"/>
        <v>27</v>
      </c>
      <c r="Q285" s="33">
        <f t="shared" si="35"/>
        <v>2.4299999999999999E-2</v>
      </c>
      <c r="R285">
        <f t="shared" si="36"/>
        <v>0</v>
      </c>
      <c r="S285" s="33">
        <f t="shared" si="37"/>
        <v>0</v>
      </c>
      <c r="T285">
        <f t="shared" si="38"/>
        <v>17</v>
      </c>
      <c r="U285" s="33">
        <f t="shared" si="39"/>
        <v>3.49E-2</v>
      </c>
    </row>
    <row r="286" spans="1:21" x14ac:dyDescent="0.25">
      <c r="A286" t="s">
        <v>431</v>
      </c>
      <c r="B286" t="s">
        <v>436</v>
      </c>
      <c r="C286" t="s">
        <v>295</v>
      </c>
      <c r="D286" t="s">
        <v>508</v>
      </c>
      <c r="E286">
        <v>6</v>
      </c>
      <c r="F286">
        <v>0</v>
      </c>
      <c r="G286" s="33">
        <v>0</v>
      </c>
      <c r="H286">
        <v>139</v>
      </c>
      <c r="I286" s="33">
        <v>0.12989999999999999</v>
      </c>
      <c r="J286">
        <v>7</v>
      </c>
      <c r="K286" s="33">
        <v>1.46E-2</v>
      </c>
      <c r="M286" t="s">
        <v>431</v>
      </c>
      <c r="N286" t="str">
        <f t="shared" si="32"/>
        <v>CB</v>
      </c>
      <c r="O286">
        <f t="shared" si="33"/>
        <v>15</v>
      </c>
      <c r="P286">
        <f t="shared" si="34"/>
        <v>0</v>
      </c>
      <c r="Q286" s="33">
        <f t="shared" si="35"/>
        <v>0</v>
      </c>
      <c r="R286">
        <f t="shared" si="36"/>
        <v>579</v>
      </c>
      <c r="S286" s="33">
        <f t="shared" si="37"/>
        <v>0.55940000000000001</v>
      </c>
      <c r="T286">
        <f t="shared" si="38"/>
        <v>167</v>
      </c>
      <c r="U286" s="33">
        <f t="shared" si="39"/>
        <v>0.38929999999999998</v>
      </c>
    </row>
    <row r="287" spans="1:21" x14ac:dyDescent="0.25">
      <c r="A287" t="s">
        <v>196</v>
      </c>
      <c r="B287" t="s">
        <v>224</v>
      </c>
      <c r="C287" t="s">
        <v>327</v>
      </c>
      <c r="D287" t="s">
        <v>508</v>
      </c>
      <c r="E287">
        <v>8</v>
      </c>
      <c r="F287">
        <v>0</v>
      </c>
      <c r="G287" s="33">
        <v>0</v>
      </c>
      <c r="H287">
        <v>174</v>
      </c>
      <c r="I287" s="33">
        <v>0.1638</v>
      </c>
      <c r="J287">
        <v>72</v>
      </c>
      <c r="K287" s="33">
        <v>0.16400000000000001</v>
      </c>
      <c r="M287" t="s">
        <v>196</v>
      </c>
      <c r="N287" t="str">
        <f t="shared" si="32"/>
        <v/>
      </c>
      <c r="O287" t="str">
        <f t="shared" si="33"/>
        <v/>
      </c>
      <c r="P287" t="str">
        <f t="shared" si="34"/>
        <v/>
      </c>
      <c r="Q287" s="33" t="str">
        <f t="shared" si="35"/>
        <v/>
      </c>
      <c r="R287" t="str">
        <f t="shared" si="36"/>
        <v/>
      </c>
      <c r="S287" s="33" t="str">
        <f t="shared" si="37"/>
        <v/>
      </c>
      <c r="T287" t="str">
        <f t="shared" si="38"/>
        <v/>
      </c>
      <c r="U287" s="33" t="str">
        <f t="shared" si="39"/>
        <v/>
      </c>
    </row>
    <row r="288" spans="1:21" x14ac:dyDescent="0.25">
      <c r="A288" t="s">
        <v>261</v>
      </c>
      <c r="B288" t="s">
        <v>279</v>
      </c>
      <c r="C288" t="s">
        <v>881</v>
      </c>
      <c r="D288" t="s">
        <v>378</v>
      </c>
      <c r="E288">
        <v>2</v>
      </c>
      <c r="F288">
        <v>0</v>
      </c>
      <c r="G288" s="33">
        <v>0</v>
      </c>
      <c r="H288">
        <v>0</v>
      </c>
      <c r="I288" s="33">
        <v>0</v>
      </c>
      <c r="J288">
        <v>16</v>
      </c>
      <c r="K288" s="33">
        <v>3.5700000000000003E-2</v>
      </c>
      <c r="M288" t="s">
        <v>261</v>
      </c>
      <c r="N288" t="str">
        <f t="shared" si="32"/>
        <v>WR</v>
      </c>
      <c r="O288">
        <f t="shared" si="33"/>
        <v>2</v>
      </c>
      <c r="P288">
        <f t="shared" si="34"/>
        <v>0</v>
      </c>
      <c r="Q288" s="33">
        <f t="shared" si="35"/>
        <v>0</v>
      </c>
      <c r="R288">
        <f t="shared" si="36"/>
        <v>0</v>
      </c>
      <c r="S288" s="33">
        <f t="shared" si="37"/>
        <v>0</v>
      </c>
      <c r="T288">
        <f t="shared" si="38"/>
        <v>7</v>
      </c>
      <c r="U288" s="33">
        <f t="shared" si="39"/>
        <v>1.52E-2</v>
      </c>
    </row>
    <row r="289" spans="1:21" x14ac:dyDescent="0.25">
      <c r="A289" t="s">
        <v>157</v>
      </c>
      <c r="B289" t="s">
        <v>224</v>
      </c>
      <c r="C289" t="s">
        <v>881</v>
      </c>
      <c r="D289" t="s">
        <v>378</v>
      </c>
      <c r="E289">
        <v>5</v>
      </c>
      <c r="F289">
        <v>0</v>
      </c>
      <c r="G289" s="33">
        <v>0</v>
      </c>
      <c r="H289">
        <v>0</v>
      </c>
      <c r="I289" s="33">
        <v>0</v>
      </c>
      <c r="J289">
        <v>65</v>
      </c>
      <c r="K289" s="33">
        <v>0.1363</v>
      </c>
      <c r="M289" t="s">
        <v>157</v>
      </c>
      <c r="N289" t="str">
        <f t="shared" si="32"/>
        <v/>
      </c>
      <c r="O289" t="str">
        <f t="shared" si="33"/>
        <v/>
      </c>
      <c r="P289" t="str">
        <f t="shared" si="34"/>
        <v/>
      </c>
      <c r="Q289" s="33" t="str">
        <f t="shared" si="35"/>
        <v/>
      </c>
      <c r="R289" t="str">
        <f t="shared" si="36"/>
        <v/>
      </c>
      <c r="S289" s="33" t="str">
        <f t="shared" si="37"/>
        <v/>
      </c>
      <c r="T289" t="str">
        <f t="shared" si="38"/>
        <v/>
      </c>
      <c r="U289" s="33" t="str">
        <f t="shared" si="39"/>
        <v/>
      </c>
    </row>
    <row r="290" spans="1:21" x14ac:dyDescent="0.25">
      <c r="A290" t="s">
        <v>348</v>
      </c>
      <c r="B290" t="s">
        <v>378</v>
      </c>
      <c r="C290" t="s">
        <v>232</v>
      </c>
      <c r="D290" t="s">
        <v>279</v>
      </c>
      <c r="E290">
        <v>14</v>
      </c>
      <c r="F290">
        <v>313</v>
      </c>
      <c r="G290" s="33">
        <v>0.28899999999999998</v>
      </c>
      <c r="H290">
        <v>0</v>
      </c>
      <c r="I290" s="33">
        <v>0</v>
      </c>
      <c r="J290">
        <v>191</v>
      </c>
      <c r="K290" s="33">
        <v>0.42920000000000003</v>
      </c>
      <c r="M290" t="s">
        <v>348</v>
      </c>
      <c r="N290" t="str">
        <f t="shared" si="32"/>
        <v/>
      </c>
      <c r="O290" t="str">
        <f t="shared" si="33"/>
        <v/>
      </c>
      <c r="P290" t="str">
        <f t="shared" si="34"/>
        <v/>
      </c>
      <c r="Q290" s="33" t="str">
        <f t="shared" si="35"/>
        <v/>
      </c>
      <c r="R290" t="str">
        <f t="shared" si="36"/>
        <v/>
      </c>
      <c r="S290" s="33" t="str">
        <f t="shared" si="37"/>
        <v/>
      </c>
      <c r="T290" t="str">
        <f t="shared" si="38"/>
        <v/>
      </c>
      <c r="U290" s="33" t="str">
        <f t="shared" si="39"/>
        <v/>
      </c>
    </row>
    <row r="291" spans="1:21" x14ac:dyDescent="0.25">
      <c r="A291" t="s">
        <v>300</v>
      </c>
      <c r="B291" t="s">
        <v>340</v>
      </c>
      <c r="C291" t="s">
        <v>913</v>
      </c>
      <c r="D291" t="s">
        <v>541</v>
      </c>
      <c r="E291">
        <v>4</v>
      </c>
      <c r="F291">
        <v>0</v>
      </c>
      <c r="G291" s="33">
        <v>0</v>
      </c>
      <c r="H291">
        <v>93</v>
      </c>
      <c r="I291" s="33">
        <v>8.6099999999999996E-2</v>
      </c>
      <c r="J291">
        <v>4</v>
      </c>
      <c r="K291" s="33">
        <v>9.1000000000000004E-3</v>
      </c>
      <c r="M291" t="s">
        <v>300</v>
      </c>
      <c r="N291" t="str">
        <f t="shared" si="32"/>
        <v>DE</v>
      </c>
      <c r="O291">
        <f t="shared" si="33"/>
        <v>16</v>
      </c>
      <c r="P291">
        <f t="shared" si="34"/>
        <v>0</v>
      </c>
      <c r="Q291" s="33">
        <f t="shared" si="35"/>
        <v>0</v>
      </c>
      <c r="R291">
        <f t="shared" si="36"/>
        <v>563</v>
      </c>
      <c r="S291" s="33">
        <f t="shared" si="37"/>
        <v>0.53979999999999995</v>
      </c>
      <c r="T291">
        <f t="shared" si="38"/>
        <v>3</v>
      </c>
      <c r="U291" s="33">
        <f t="shared" si="39"/>
        <v>6.7000000000000002E-3</v>
      </c>
    </row>
    <row r="292" spans="1:21" x14ac:dyDescent="0.25">
      <c r="A292" t="s">
        <v>89</v>
      </c>
      <c r="B292" t="s">
        <v>95</v>
      </c>
      <c r="C292" t="s">
        <v>913</v>
      </c>
      <c r="D292" t="s">
        <v>541</v>
      </c>
      <c r="E292">
        <v>6</v>
      </c>
      <c r="F292">
        <v>0</v>
      </c>
      <c r="G292" s="33">
        <v>0</v>
      </c>
      <c r="H292">
        <v>67</v>
      </c>
      <c r="I292" s="33">
        <v>6.3100000000000003E-2</v>
      </c>
      <c r="J292">
        <v>4</v>
      </c>
      <c r="K292" s="33">
        <v>9.1000000000000004E-3</v>
      </c>
      <c r="M292" t="s">
        <v>89</v>
      </c>
      <c r="N292" t="str">
        <f t="shared" si="32"/>
        <v/>
      </c>
      <c r="O292" t="str">
        <f t="shared" si="33"/>
        <v/>
      </c>
      <c r="P292" t="str">
        <f t="shared" si="34"/>
        <v/>
      </c>
      <c r="Q292" s="33" t="str">
        <f t="shared" si="35"/>
        <v/>
      </c>
      <c r="R292" t="str">
        <f t="shared" si="36"/>
        <v/>
      </c>
      <c r="S292" s="33" t="str">
        <f t="shared" si="37"/>
        <v/>
      </c>
      <c r="T292" t="str">
        <f t="shared" si="38"/>
        <v/>
      </c>
      <c r="U292" s="33" t="str">
        <f t="shared" si="39"/>
        <v/>
      </c>
    </row>
    <row r="293" spans="1:21" x14ac:dyDescent="0.25">
      <c r="A293" t="s">
        <v>403</v>
      </c>
      <c r="B293" t="s">
        <v>436</v>
      </c>
      <c r="C293" t="s">
        <v>112</v>
      </c>
      <c r="D293" t="s">
        <v>125</v>
      </c>
      <c r="E293">
        <v>1</v>
      </c>
      <c r="F293">
        <v>16</v>
      </c>
      <c r="G293" s="33">
        <v>1.5900000000000001E-2</v>
      </c>
      <c r="H293">
        <v>0</v>
      </c>
      <c r="I293" s="33">
        <v>0</v>
      </c>
      <c r="J293">
        <v>0</v>
      </c>
      <c r="K293" s="33">
        <v>0</v>
      </c>
      <c r="M293" t="s">
        <v>403</v>
      </c>
      <c r="N293" t="str">
        <f t="shared" si="32"/>
        <v>CB</v>
      </c>
      <c r="O293">
        <f t="shared" si="33"/>
        <v>12</v>
      </c>
      <c r="P293">
        <f t="shared" si="34"/>
        <v>0</v>
      </c>
      <c r="Q293" s="33">
        <f t="shared" si="35"/>
        <v>0</v>
      </c>
      <c r="R293">
        <f t="shared" si="36"/>
        <v>336</v>
      </c>
      <c r="S293" s="33">
        <f t="shared" si="37"/>
        <v>0.30830000000000002</v>
      </c>
      <c r="T293">
        <f t="shared" si="38"/>
        <v>144</v>
      </c>
      <c r="U293" s="33">
        <f t="shared" si="39"/>
        <v>0.32</v>
      </c>
    </row>
    <row r="294" spans="1:21" x14ac:dyDescent="0.25">
      <c r="A294" t="s">
        <v>262</v>
      </c>
      <c r="B294" t="s">
        <v>279</v>
      </c>
      <c r="C294" t="s">
        <v>324</v>
      </c>
      <c r="D294" t="s">
        <v>378</v>
      </c>
      <c r="E294">
        <v>16</v>
      </c>
      <c r="F294">
        <v>0</v>
      </c>
      <c r="G294" s="33">
        <v>0</v>
      </c>
      <c r="H294">
        <v>666</v>
      </c>
      <c r="I294" s="33">
        <v>0.58009999999999995</v>
      </c>
      <c r="J294">
        <v>2</v>
      </c>
      <c r="K294" s="33">
        <v>4.3E-3</v>
      </c>
      <c r="M294" t="s">
        <v>262</v>
      </c>
      <c r="N294" t="str">
        <f t="shared" si="32"/>
        <v>WR</v>
      </c>
      <c r="O294">
        <f t="shared" si="33"/>
        <v>15</v>
      </c>
      <c r="P294">
        <f t="shared" si="34"/>
        <v>391</v>
      </c>
      <c r="Q294" s="33">
        <f t="shared" si="35"/>
        <v>0.36</v>
      </c>
      <c r="R294">
        <f t="shared" si="36"/>
        <v>0</v>
      </c>
      <c r="S294" s="33">
        <f t="shared" si="37"/>
        <v>0</v>
      </c>
      <c r="T294">
        <f t="shared" si="38"/>
        <v>144</v>
      </c>
      <c r="U294" s="33">
        <f t="shared" si="39"/>
        <v>0.3251</v>
      </c>
    </row>
    <row r="295" spans="1:21" x14ac:dyDescent="0.25">
      <c r="A295" t="s">
        <v>215</v>
      </c>
      <c r="B295" t="s">
        <v>224</v>
      </c>
      <c r="C295" t="s">
        <v>373</v>
      </c>
      <c r="D295" t="s">
        <v>378</v>
      </c>
      <c r="E295">
        <v>14</v>
      </c>
      <c r="F295">
        <v>0</v>
      </c>
      <c r="G295" s="33">
        <v>0</v>
      </c>
      <c r="H295">
        <v>534</v>
      </c>
      <c r="I295" s="33">
        <v>0.49909999999999999</v>
      </c>
      <c r="J295">
        <v>148</v>
      </c>
      <c r="K295" s="33">
        <v>0.30830000000000002</v>
      </c>
      <c r="M295" t="s">
        <v>215</v>
      </c>
      <c r="N295" t="str">
        <f t="shared" si="32"/>
        <v>T</v>
      </c>
      <c r="O295">
        <f t="shared" si="33"/>
        <v>10</v>
      </c>
      <c r="P295">
        <f t="shared" si="34"/>
        <v>243</v>
      </c>
      <c r="Q295" s="33">
        <f t="shared" si="35"/>
        <v>0.22600000000000001</v>
      </c>
      <c r="R295">
        <f t="shared" si="36"/>
        <v>0</v>
      </c>
      <c r="S295" s="33">
        <f t="shared" si="37"/>
        <v>0</v>
      </c>
      <c r="T295">
        <f t="shared" si="38"/>
        <v>13</v>
      </c>
      <c r="U295" s="33">
        <f t="shared" si="39"/>
        <v>2.7699999999999999E-2</v>
      </c>
    </row>
    <row r="296" spans="1:21" x14ac:dyDescent="0.25">
      <c r="A296" t="s">
        <v>428</v>
      </c>
      <c r="B296" t="s">
        <v>436</v>
      </c>
      <c r="C296" t="s">
        <v>859</v>
      </c>
      <c r="D296" t="s">
        <v>726</v>
      </c>
      <c r="E296">
        <v>3</v>
      </c>
      <c r="F296">
        <v>0</v>
      </c>
      <c r="G296" s="33">
        <v>0</v>
      </c>
      <c r="H296">
        <v>1</v>
      </c>
      <c r="I296" s="33">
        <v>8.9999999999999998E-4</v>
      </c>
      <c r="J296">
        <v>69</v>
      </c>
      <c r="K296" s="33">
        <v>0.14710000000000001</v>
      </c>
      <c r="M296" t="s">
        <v>428</v>
      </c>
      <c r="N296" t="str">
        <f t="shared" si="32"/>
        <v/>
      </c>
      <c r="O296" t="str">
        <f t="shared" si="33"/>
        <v/>
      </c>
      <c r="P296" t="str">
        <f t="shared" si="34"/>
        <v/>
      </c>
      <c r="Q296" s="33" t="str">
        <f t="shared" si="35"/>
        <v/>
      </c>
      <c r="R296" t="str">
        <f t="shared" si="36"/>
        <v/>
      </c>
      <c r="S296" s="33" t="str">
        <f t="shared" si="37"/>
        <v/>
      </c>
      <c r="T296" t="str">
        <f t="shared" si="38"/>
        <v/>
      </c>
      <c r="U296" s="33" t="str">
        <f t="shared" si="39"/>
        <v/>
      </c>
    </row>
    <row r="297" spans="1:21" x14ac:dyDescent="0.25">
      <c r="A297" t="s">
        <v>294</v>
      </c>
      <c r="B297" t="s">
        <v>340</v>
      </c>
      <c r="C297" t="s">
        <v>859</v>
      </c>
      <c r="D297" t="s">
        <v>726</v>
      </c>
      <c r="E297">
        <v>7</v>
      </c>
      <c r="F297">
        <v>0</v>
      </c>
      <c r="G297" s="33">
        <v>0</v>
      </c>
      <c r="H297">
        <v>0</v>
      </c>
      <c r="I297" s="33">
        <v>0</v>
      </c>
      <c r="J297">
        <v>130</v>
      </c>
      <c r="K297" s="33">
        <v>0.27250000000000002</v>
      </c>
      <c r="M297" t="s">
        <v>294</v>
      </c>
      <c r="N297" t="str">
        <f t="shared" si="32"/>
        <v/>
      </c>
      <c r="O297" t="str">
        <f t="shared" si="33"/>
        <v/>
      </c>
      <c r="P297" t="str">
        <f t="shared" si="34"/>
        <v/>
      </c>
      <c r="Q297" s="33" t="str">
        <f t="shared" si="35"/>
        <v/>
      </c>
      <c r="R297" t="str">
        <f t="shared" si="36"/>
        <v/>
      </c>
      <c r="S297" s="33" t="str">
        <f t="shared" si="37"/>
        <v/>
      </c>
      <c r="T297" t="str">
        <f t="shared" si="38"/>
        <v/>
      </c>
      <c r="U297" s="33" t="str">
        <f t="shared" si="39"/>
        <v/>
      </c>
    </row>
    <row r="298" spans="1:21" x14ac:dyDescent="0.25">
      <c r="A298" t="s">
        <v>140</v>
      </c>
      <c r="B298" t="s">
        <v>150</v>
      </c>
      <c r="C298" t="s">
        <v>813</v>
      </c>
      <c r="D298" t="s">
        <v>378</v>
      </c>
      <c r="E298">
        <v>4</v>
      </c>
      <c r="F298">
        <v>0</v>
      </c>
      <c r="G298" s="33">
        <v>0</v>
      </c>
      <c r="H298">
        <v>242</v>
      </c>
      <c r="I298" s="33">
        <v>0.22509999999999999</v>
      </c>
      <c r="J298">
        <v>20</v>
      </c>
      <c r="K298" s="33">
        <v>4.1799999999999997E-2</v>
      </c>
      <c r="M298" t="s">
        <v>140</v>
      </c>
      <c r="N298" t="str">
        <f t="shared" si="32"/>
        <v>TE</v>
      </c>
      <c r="O298">
        <f t="shared" si="33"/>
        <v>14</v>
      </c>
      <c r="P298">
        <f t="shared" si="34"/>
        <v>374</v>
      </c>
      <c r="Q298" s="33">
        <f t="shared" si="35"/>
        <v>0.34410000000000002</v>
      </c>
      <c r="R298">
        <f t="shared" si="36"/>
        <v>0</v>
      </c>
      <c r="S298" s="33">
        <f t="shared" si="37"/>
        <v>0</v>
      </c>
      <c r="T298">
        <f t="shared" si="38"/>
        <v>214</v>
      </c>
      <c r="U298" s="33">
        <f t="shared" si="39"/>
        <v>0.48420000000000002</v>
      </c>
    </row>
    <row r="299" spans="1:21" x14ac:dyDescent="0.25">
      <c r="A299" t="s">
        <v>257</v>
      </c>
      <c r="B299" t="s">
        <v>279</v>
      </c>
      <c r="C299" t="s">
        <v>813</v>
      </c>
      <c r="D299" t="s">
        <v>378</v>
      </c>
      <c r="E299">
        <v>4</v>
      </c>
      <c r="F299">
        <v>0</v>
      </c>
      <c r="G299" s="33">
        <v>0</v>
      </c>
      <c r="H299">
        <v>170</v>
      </c>
      <c r="I299" s="33">
        <v>0.158</v>
      </c>
      <c r="J299">
        <v>13</v>
      </c>
      <c r="K299" s="33">
        <v>2.7900000000000001E-2</v>
      </c>
      <c r="M299" t="s">
        <v>257</v>
      </c>
      <c r="N299" t="str">
        <f t="shared" si="32"/>
        <v>WR</v>
      </c>
      <c r="O299">
        <f t="shared" si="33"/>
        <v>15</v>
      </c>
      <c r="P299">
        <f t="shared" si="34"/>
        <v>558</v>
      </c>
      <c r="Q299" s="33">
        <f t="shared" si="35"/>
        <v>0.52690000000000003</v>
      </c>
      <c r="R299">
        <f t="shared" si="36"/>
        <v>0</v>
      </c>
      <c r="S299" s="33">
        <f t="shared" si="37"/>
        <v>0</v>
      </c>
      <c r="T299">
        <f t="shared" si="38"/>
        <v>122</v>
      </c>
      <c r="U299" s="33">
        <f t="shared" si="39"/>
        <v>0.27789999999999998</v>
      </c>
    </row>
    <row r="300" spans="1:21" x14ac:dyDescent="0.25">
      <c r="A300" t="s">
        <v>87</v>
      </c>
      <c r="B300" t="s">
        <v>95</v>
      </c>
      <c r="C300" t="s">
        <v>244</v>
      </c>
      <c r="D300" t="s">
        <v>279</v>
      </c>
      <c r="E300">
        <v>13</v>
      </c>
      <c r="F300">
        <v>694</v>
      </c>
      <c r="G300" s="33">
        <v>0.65910000000000002</v>
      </c>
      <c r="H300">
        <v>0</v>
      </c>
      <c r="I300" s="33">
        <v>0</v>
      </c>
      <c r="J300">
        <v>8</v>
      </c>
      <c r="K300" s="33">
        <v>1.8599999999999998E-2</v>
      </c>
      <c r="M300" t="s">
        <v>87</v>
      </c>
      <c r="N300" t="str">
        <f t="shared" si="32"/>
        <v/>
      </c>
      <c r="O300" t="str">
        <f t="shared" si="33"/>
        <v/>
      </c>
      <c r="P300" t="str">
        <f t="shared" si="34"/>
        <v/>
      </c>
      <c r="Q300" s="33" t="str">
        <f t="shared" si="35"/>
        <v/>
      </c>
      <c r="R300" t="str">
        <f t="shared" si="36"/>
        <v/>
      </c>
      <c r="S300" s="33" t="str">
        <f t="shared" si="37"/>
        <v/>
      </c>
      <c r="T300" t="str">
        <f t="shared" si="38"/>
        <v/>
      </c>
      <c r="U300" s="33" t="str">
        <f t="shared" si="39"/>
        <v/>
      </c>
    </row>
    <row r="301" spans="1:21" x14ac:dyDescent="0.25">
      <c r="A301" t="s">
        <v>220</v>
      </c>
      <c r="B301" t="s">
        <v>224</v>
      </c>
      <c r="C301" t="s">
        <v>342</v>
      </c>
      <c r="D301" t="s">
        <v>378</v>
      </c>
      <c r="E301">
        <v>10</v>
      </c>
      <c r="F301">
        <v>0</v>
      </c>
      <c r="G301" s="33">
        <v>0</v>
      </c>
      <c r="H301">
        <v>133</v>
      </c>
      <c r="I301" s="33">
        <v>0.1268</v>
      </c>
      <c r="J301">
        <v>136</v>
      </c>
      <c r="K301" s="33">
        <v>0.28510000000000002</v>
      </c>
      <c r="M301" t="s">
        <v>220</v>
      </c>
      <c r="N301" t="str">
        <f t="shared" si="32"/>
        <v/>
      </c>
      <c r="O301" t="str">
        <f t="shared" si="33"/>
        <v/>
      </c>
      <c r="P301" t="str">
        <f t="shared" si="34"/>
        <v/>
      </c>
      <c r="Q301" s="33" t="str">
        <f t="shared" si="35"/>
        <v/>
      </c>
      <c r="R301" t="str">
        <f t="shared" si="36"/>
        <v/>
      </c>
      <c r="S301" s="33" t="str">
        <f t="shared" si="37"/>
        <v/>
      </c>
      <c r="T301" t="str">
        <f t="shared" si="38"/>
        <v/>
      </c>
      <c r="U301" s="33" t="str">
        <f t="shared" si="39"/>
        <v/>
      </c>
    </row>
    <row r="302" spans="1:21" x14ac:dyDescent="0.25">
      <c r="A302" t="s">
        <v>283</v>
      </c>
      <c r="B302" t="s">
        <v>340</v>
      </c>
      <c r="C302" t="s">
        <v>885</v>
      </c>
      <c r="D302" t="s">
        <v>470</v>
      </c>
      <c r="E302">
        <v>5</v>
      </c>
      <c r="F302">
        <v>0</v>
      </c>
      <c r="G302" s="33">
        <v>0</v>
      </c>
      <c r="H302">
        <v>218</v>
      </c>
      <c r="I302" s="33">
        <v>0.20369999999999999</v>
      </c>
      <c r="J302">
        <v>60</v>
      </c>
      <c r="K302" s="33">
        <v>0.12820000000000001</v>
      </c>
      <c r="M302" t="s">
        <v>283</v>
      </c>
      <c r="N302" t="str">
        <f t="shared" si="32"/>
        <v>LB</v>
      </c>
      <c r="O302">
        <f t="shared" si="33"/>
        <v>16</v>
      </c>
      <c r="P302">
        <f t="shared" si="34"/>
        <v>0</v>
      </c>
      <c r="Q302" s="33">
        <f t="shared" si="35"/>
        <v>0</v>
      </c>
      <c r="R302">
        <f t="shared" si="36"/>
        <v>671</v>
      </c>
      <c r="S302" s="33">
        <f t="shared" si="37"/>
        <v>0.60399999999999998</v>
      </c>
      <c r="T302">
        <f t="shared" si="38"/>
        <v>6</v>
      </c>
      <c r="U302" s="33">
        <f t="shared" si="39"/>
        <v>1.26E-2</v>
      </c>
    </row>
    <row r="303" spans="1:21" x14ac:dyDescent="0.25">
      <c r="A303" t="s">
        <v>260</v>
      </c>
      <c r="B303" t="s">
        <v>279</v>
      </c>
      <c r="C303" t="s">
        <v>885</v>
      </c>
      <c r="D303" t="s">
        <v>470</v>
      </c>
      <c r="E303">
        <v>1</v>
      </c>
      <c r="F303">
        <v>0</v>
      </c>
      <c r="G303" s="33">
        <v>0</v>
      </c>
      <c r="H303">
        <v>1</v>
      </c>
      <c r="I303" s="33">
        <v>8.9999999999999998E-4</v>
      </c>
      <c r="J303">
        <v>12</v>
      </c>
      <c r="K303" s="33">
        <v>2.6700000000000002E-2</v>
      </c>
      <c r="M303" t="s">
        <v>260</v>
      </c>
      <c r="N303" t="str">
        <f t="shared" si="32"/>
        <v>WR</v>
      </c>
      <c r="O303">
        <f t="shared" si="33"/>
        <v>6</v>
      </c>
      <c r="P303">
        <f t="shared" si="34"/>
        <v>36</v>
      </c>
      <c r="Q303" s="33">
        <f t="shared" si="35"/>
        <v>3.4000000000000002E-2</v>
      </c>
      <c r="R303">
        <f t="shared" si="36"/>
        <v>0</v>
      </c>
      <c r="S303" s="33">
        <f t="shared" si="37"/>
        <v>0</v>
      </c>
      <c r="T303">
        <f t="shared" si="38"/>
        <v>94</v>
      </c>
      <c r="U303" s="33">
        <f t="shared" si="39"/>
        <v>0.21360000000000001</v>
      </c>
    </row>
    <row r="304" spans="1:21" x14ac:dyDescent="0.25">
      <c r="A304" t="s">
        <v>144</v>
      </c>
      <c r="B304" t="s">
        <v>150</v>
      </c>
      <c r="C304" t="s">
        <v>415</v>
      </c>
      <c r="D304" t="s">
        <v>470</v>
      </c>
      <c r="E304">
        <v>15</v>
      </c>
      <c r="F304">
        <v>0</v>
      </c>
      <c r="G304" s="33">
        <v>0</v>
      </c>
      <c r="H304">
        <v>1013</v>
      </c>
      <c r="I304" s="33">
        <v>0.90849999999999997</v>
      </c>
      <c r="J304">
        <v>117</v>
      </c>
      <c r="K304" s="33">
        <v>0.26119999999999999</v>
      </c>
      <c r="M304" t="s">
        <v>144</v>
      </c>
      <c r="N304" t="str">
        <f t="shared" si="32"/>
        <v/>
      </c>
      <c r="O304" t="str">
        <f t="shared" si="33"/>
        <v/>
      </c>
      <c r="P304" t="str">
        <f t="shared" si="34"/>
        <v/>
      </c>
      <c r="Q304" s="33" t="str">
        <f t="shared" si="35"/>
        <v/>
      </c>
      <c r="R304" t="str">
        <f t="shared" si="36"/>
        <v/>
      </c>
      <c r="S304" s="33" t="str">
        <f t="shared" si="37"/>
        <v/>
      </c>
      <c r="T304" t="str">
        <f t="shared" si="38"/>
        <v/>
      </c>
      <c r="U304" s="33" t="str">
        <f t="shared" si="39"/>
        <v/>
      </c>
    </row>
    <row r="305" spans="1:21" x14ac:dyDescent="0.25">
      <c r="A305" t="s">
        <v>290</v>
      </c>
      <c r="B305" t="s">
        <v>340</v>
      </c>
      <c r="C305" t="s">
        <v>161</v>
      </c>
      <c r="D305" t="s">
        <v>808</v>
      </c>
      <c r="E305">
        <v>15</v>
      </c>
      <c r="F305">
        <v>883</v>
      </c>
      <c r="G305" s="33">
        <v>0.83860000000000001</v>
      </c>
      <c r="H305">
        <v>0</v>
      </c>
      <c r="I305" s="33">
        <v>0</v>
      </c>
      <c r="J305">
        <v>51</v>
      </c>
      <c r="K305" s="33">
        <v>0.11890000000000001</v>
      </c>
      <c r="M305" t="s">
        <v>290</v>
      </c>
      <c r="N305" t="str">
        <f t="shared" si="32"/>
        <v>DE</v>
      </c>
      <c r="O305">
        <f t="shared" si="33"/>
        <v>13</v>
      </c>
      <c r="P305">
        <f t="shared" si="34"/>
        <v>0</v>
      </c>
      <c r="Q305" s="33">
        <f t="shared" si="35"/>
        <v>0</v>
      </c>
      <c r="R305">
        <f t="shared" si="36"/>
        <v>451</v>
      </c>
      <c r="S305" s="33">
        <f t="shared" si="37"/>
        <v>0.4052</v>
      </c>
      <c r="T305">
        <f t="shared" si="38"/>
        <v>58</v>
      </c>
      <c r="U305" s="33">
        <f t="shared" si="39"/>
        <v>0.1303</v>
      </c>
    </row>
    <row r="306" spans="1:21" x14ac:dyDescent="0.25">
      <c r="A306" t="s">
        <v>349</v>
      </c>
      <c r="B306" t="s">
        <v>378</v>
      </c>
      <c r="C306" t="s">
        <v>91</v>
      </c>
      <c r="D306" t="s">
        <v>95</v>
      </c>
      <c r="E306">
        <v>15</v>
      </c>
      <c r="F306">
        <v>577</v>
      </c>
      <c r="G306" s="33">
        <v>0.51839999999999997</v>
      </c>
      <c r="H306">
        <v>0</v>
      </c>
      <c r="I306" s="33">
        <v>0</v>
      </c>
      <c r="J306">
        <v>0</v>
      </c>
      <c r="K306" s="33">
        <v>0</v>
      </c>
      <c r="M306" t="s">
        <v>349</v>
      </c>
      <c r="N306" t="str">
        <f t="shared" si="32"/>
        <v/>
      </c>
      <c r="O306" t="str">
        <f t="shared" si="33"/>
        <v/>
      </c>
      <c r="P306" t="str">
        <f t="shared" si="34"/>
        <v/>
      </c>
      <c r="Q306" s="33" t="str">
        <f t="shared" si="35"/>
        <v/>
      </c>
      <c r="R306" t="str">
        <f t="shared" si="36"/>
        <v/>
      </c>
      <c r="S306" s="33" t="str">
        <f t="shared" si="37"/>
        <v/>
      </c>
      <c r="T306" t="str">
        <f t="shared" si="38"/>
        <v/>
      </c>
      <c r="U306" s="33" t="str">
        <f t="shared" si="39"/>
        <v/>
      </c>
    </row>
    <row r="307" spans="1:21" x14ac:dyDescent="0.25">
      <c r="A307" t="s">
        <v>345</v>
      </c>
      <c r="B307" t="s">
        <v>378</v>
      </c>
      <c r="C307" t="s">
        <v>360</v>
      </c>
      <c r="D307" t="s">
        <v>378</v>
      </c>
      <c r="E307">
        <v>3</v>
      </c>
      <c r="F307">
        <v>0</v>
      </c>
      <c r="G307" s="33">
        <v>0</v>
      </c>
      <c r="H307">
        <v>0</v>
      </c>
      <c r="I307" s="33">
        <v>0</v>
      </c>
      <c r="J307">
        <v>59</v>
      </c>
      <c r="K307" s="33">
        <v>0.1326</v>
      </c>
      <c r="M307" t="s">
        <v>345</v>
      </c>
      <c r="N307" t="str">
        <f t="shared" si="32"/>
        <v/>
      </c>
      <c r="O307" t="str">
        <f t="shared" si="33"/>
        <v/>
      </c>
      <c r="P307" t="str">
        <f t="shared" si="34"/>
        <v/>
      </c>
      <c r="Q307" s="33" t="str">
        <f t="shared" si="35"/>
        <v/>
      </c>
      <c r="R307" t="str">
        <f t="shared" si="36"/>
        <v/>
      </c>
      <c r="S307" s="33" t="str">
        <f t="shared" si="37"/>
        <v/>
      </c>
      <c r="T307" t="str">
        <f t="shared" si="38"/>
        <v/>
      </c>
      <c r="U307" s="33" t="str">
        <f t="shared" si="39"/>
        <v/>
      </c>
    </row>
    <row r="308" spans="1:21" x14ac:dyDescent="0.25">
      <c r="A308" t="s">
        <v>307</v>
      </c>
      <c r="B308" t="s">
        <v>340</v>
      </c>
      <c r="C308" t="s">
        <v>360</v>
      </c>
      <c r="D308" t="s">
        <v>95</v>
      </c>
      <c r="E308">
        <v>13</v>
      </c>
      <c r="F308">
        <v>17</v>
      </c>
      <c r="G308" s="33">
        <v>1.52E-2</v>
      </c>
      <c r="H308">
        <v>0</v>
      </c>
      <c r="I308" s="33">
        <v>0</v>
      </c>
      <c r="J308">
        <v>241</v>
      </c>
      <c r="K308" s="33">
        <v>0.50949999999999995</v>
      </c>
      <c r="M308" t="s">
        <v>307</v>
      </c>
      <c r="N308" t="str">
        <f t="shared" si="32"/>
        <v/>
      </c>
      <c r="O308" t="str">
        <f t="shared" si="33"/>
        <v/>
      </c>
      <c r="P308" t="str">
        <f t="shared" si="34"/>
        <v/>
      </c>
      <c r="Q308" s="33" t="str">
        <f t="shared" si="35"/>
        <v/>
      </c>
      <c r="R308" t="str">
        <f t="shared" si="36"/>
        <v/>
      </c>
      <c r="S308" s="33" t="str">
        <f t="shared" si="37"/>
        <v/>
      </c>
      <c r="T308" t="str">
        <f t="shared" si="38"/>
        <v/>
      </c>
      <c r="U308" s="33" t="str">
        <f t="shared" si="39"/>
        <v/>
      </c>
    </row>
    <row r="309" spans="1:21" x14ac:dyDescent="0.25">
      <c r="A309" t="s">
        <v>93</v>
      </c>
      <c r="B309" t="s">
        <v>95</v>
      </c>
      <c r="C309" t="s">
        <v>78</v>
      </c>
      <c r="D309" t="s">
        <v>95</v>
      </c>
      <c r="E309">
        <v>2</v>
      </c>
      <c r="F309">
        <v>6</v>
      </c>
      <c r="G309" s="33">
        <v>5.7000000000000002E-3</v>
      </c>
      <c r="H309">
        <v>0</v>
      </c>
      <c r="I309" s="33">
        <v>0</v>
      </c>
      <c r="J309">
        <v>0</v>
      </c>
      <c r="K309" s="33">
        <v>0</v>
      </c>
      <c r="M309" t="s">
        <v>93</v>
      </c>
      <c r="N309" t="str">
        <f t="shared" si="32"/>
        <v>RB</v>
      </c>
      <c r="O309">
        <f t="shared" si="33"/>
        <v>14</v>
      </c>
      <c r="P309">
        <f t="shared" si="34"/>
        <v>293</v>
      </c>
      <c r="Q309" s="33">
        <f t="shared" si="35"/>
        <v>0.28249999999999997</v>
      </c>
      <c r="R309">
        <f t="shared" si="36"/>
        <v>0</v>
      </c>
      <c r="S309" s="33">
        <f t="shared" si="37"/>
        <v>0</v>
      </c>
      <c r="T309">
        <f t="shared" si="38"/>
        <v>126</v>
      </c>
      <c r="U309" s="33">
        <f t="shared" si="39"/>
        <v>0.3029</v>
      </c>
    </row>
    <row r="310" spans="1:21" x14ac:dyDescent="0.25">
      <c r="A310" t="s">
        <v>336</v>
      </c>
      <c r="B310" t="s">
        <v>340</v>
      </c>
      <c r="C310" t="s">
        <v>42</v>
      </c>
      <c r="D310" t="s">
        <v>95</v>
      </c>
      <c r="E310">
        <v>13</v>
      </c>
      <c r="F310">
        <v>353</v>
      </c>
      <c r="G310" s="33">
        <v>0.3397</v>
      </c>
      <c r="H310">
        <v>0</v>
      </c>
      <c r="I310" s="33">
        <v>0</v>
      </c>
      <c r="J310">
        <v>0</v>
      </c>
      <c r="K310" s="33">
        <v>0</v>
      </c>
      <c r="M310" t="s">
        <v>336</v>
      </c>
      <c r="N310" t="str">
        <f t="shared" si="32"/>
        <v/>
      </c>
      <c r="O310" t="str">
        <f t="shared" si="33"/>
        <v/>
      </c>
      <c r="P310" t="str">
        <f t="shared" si="34"/>
        <v/>
      </c>
      <c r="Q310" s="33" t="str">
        <f t="shared" si="35"/>
        <v/>
      </c>
      <c r="R310" t="str">
        <f t="shared" si="36"/>
        <v/>
      </c>
      <c r="S310" s="33" t="str">
        <f t="shared" si="37"/>
        <v/>
      </c>
      <c r="T310" t="str">
        <f t="shared" si="38"/>
        <v/>
      </c>
      <c r="U310" s="33" t="str">
        <f t="shared" si="39"/>
        <v/>
      </c>
    </row>
    <row r="311" spans="1:21" x14ac:dyDescent="0.25">
      <c r="A311" t="s">
        <v>331</v>
      </c>
      <c r="B311" t="s">
        <v>340</v>
      </c>
      <c r="C311" t="s">
        <v>83</v>
      </c>
      <c r="D311" t="s">
        <v>95</v>
      </c>
      <c r="E311">
        <v>9</v>
      </c>
      <c r="F311">
        <v>303</v>
      </c>
      <c r="G311" s="33">
        <v>0.28610000000000002</v>
      </c>
      <c r="H311">
        <v>0</v>
      </c>
      <c r="I311" s="33">
        <v>0</v>
      </c>
      <c r="J311">
        <v>0</v>
      </c>
      <c r="K311" s="33">
        <v>0</v>
      </c>
      <c r="M311" t="s">
        <v>331</v>
      </c>
      <c r="N311" t="str">
        <f t="shared" si="32"/>
        <v>LB</v>
      </c>
      <c r="O311">
        <f t="shared" si="33"/>
        <v>13</v>
      </c>
      <c r="P311">
        <f t="shared" si="34"/>
        <v>0</v>
      </c>
      <c r="Q311" s="33">
        <f t="shared" si="35"/>
        <v>0</v>
      </c>
      <c r="R311">
        <f t="shared" si="36"/>
        <v>494</v>
      </c>
      <c r="S311" s="33">
        <f t="shared" si="37"/>
        <v>0.4718</v>
      </c>
      <c r="T311">
        <f t="shared" si="38"/>
        <v>55</v>
      </c>
      <c r="U311" s="33">
        <f t="shared" si="39"/>
        <v>0.1193</v>
      </c>
    </row>
    <row r="312" spans="1:21" x14ac:dyDescent="0.25">
      <c r="C312" t="s">
        <v>59</v>
      </c>
      <c r="D312" t="s">
        <v>95</v>
      </c>
      <c r="E312">
        <v>16</v>
      </c>
      <c r="F312">
        <v>742</v>
      </c>
      <c r="G312" s="33">
        <v>0.73899999999999999</v>
      </c>
      <c r="H312">
        <v>0</v>
      </c>
      <c r="I312" s="33">
        <v>0</v>
      </c>
      <c r="J312">
        <v>0</v>
      </c>
      <c r="K312" s="33">
        <v>0</v>
      </c>
    </row>
    <row r="313" spans="1:21" x14ac:dyDescent="0.25">
      <c r="C313" t="s">
        <v>256</v>
      </c>
      <c r="D313" t="s">
        <v>470</v>
      </c>
      <c r="E313">
        <v>16</v>
      </c>
      <c r="F313">
        <v>0</v>
      </c>
      <c r="G313" s="33">
        <v>0</v>
      </c>
      <c r="H313">
        <v>862</v>
      </c>
      <c r="I313" s="33">
        <v>0.74829999999999997</v>
      </c>
      <c r="J313">
        <v>166</v>
      </c>
      <c r="K313" s="33">
        <v>0.35699999999999998</v>
      </c>
    </row>
    <row r="314" spans="1:21" x14ac:dyDescent="0.25">
      <c r="C314" t="s">
        <v>375</v>
      </c>
      <c r="D314" t="s">
        <v>279</v>
      </c>
      <c r="E314">
        <v>2</v>
      </c>
      <c r="F314">
        <v>27</v>
      </c>
      <c r="G314" s="33">
        <v>2.4299999999999999E-2</v>
      </c>
      <c r="H314">
        <v>0</v>
      </c>
      <c r="I314" s="33">
        <v>0</v>
      </c>
      <c r="J314">
        <v>17</v>
      </c>
      <c r="K314" s="33">
        <v>3.49E-2</v>
      </c>
    </row>
    <row r="315" spans="1:21" x14ac:dyDescent="0.25">
      <c r="C315" t="s">
        <v>431</v>
      </c>
      <c r="D315" t="s">
        <v>470</v>
      </c>
      <c r="E315">
        <v>15</v>
      </c>
      <c r="F315">
        <v>0</v>
      </c>
      <c r="G315" s="33">
        <v>0</v>
      </c>
      <c r="H315">
        <v>579</v>
      </c>
      <c r="I315" s="33">
        <v>0.55940000000000001</v>
      </c>
      <c r="J315">
        <v>167</v>
      </c>
      <c r="K315" s="33">
        <v>0.38929999999999998</v>
      </c>
    </row>
    <row r="316" spans="1:21" x14ac:dyDescent="0.25">
      <c r="C316" t="s">
        <v>261</v>
      </c>
      <c r="D316" t="s">
        <v>279</v>
      </c>
      <c r="E316">
        <v>2</v>
      </c>
      <c r="F316">
        <v>0</v>
      </c>
      <c r="G316" s="33">
        <v>0</v>
      </c>
      <c r="H316">
        <v>0</v>
      </c>
      <c r="I316" s="33">
        <v>0</v>
      </c>
      <c r="J316">
        <v>7</v>
      </c>
      <c r="K316" s="33">
        <v>1.52E-2</v>
      </c>
    </row>
    <row r="317" spans="1:21" x14ac:dyDescent="0.25">
      <c r="C317" t="s">
        <v>300</v>
      </c>
      <c r="D317" t="s">
        <v>508</v>
      </c>
      <c r="E317">
        <v>16</v>
      </c>
      <c r="F317">
        <v>0</v>
      </c>
      <c r="G317" s="33">
        <v>0</v>
      </c>
      <c r="H317">
        <v>563</v>
      </c>
      <c r="I317" s="33">
        <v>0.53979999999999995</v>
      </c>
      <c r="J317">
        <v>3</v>
      </c>
      <c r="K317" s="33">
        <v>6.7000000000000002E-3</v>
      </c>
    </row>
    <row r="318" spans="1:21" x14ac:dyDescent="0.25">
      <c r="C318" t="s">
        <v>403</v>
      </c>
      <c r="D318" t="s">
        <v>470</v>
      </c>
      <c r="E318">
        <v>12</v>
      </c>
      <c r="F318">
        <v>0</v>
      </c>
      <c r="G318" s="33">
        <v>0</v>
      </c>
      <c r="H318">
        <v>336</v>
      </c>
      <c r="I318" s="33">
        <v>0.30830000000000002</v>
      </c>
      <c r="J318">
        <v>144</v>
      </c>
      <c r="K318" s="33">
        <v>0.32</v>
      </c>
    </row>
    <row r="319" spans="1:21" x14ac:dyDescent="0.25">
      <c r="C319" t="s">
        <v>903</v>
      </c>
      <c r="D319" t="s">
        <v>95</v>
      </c>
      <c r="E319">
        <v>1</v>
      </c>
      <c r="F319">
        <v>2</v>
      </c>
      <c r="G319" s="33">
        <v>1.9E-3</v>
      </c>
      <c r="H319">
        <v>0</v>
      </c>
      <c r="I319" s="33">
        <v>0</v>
      </c>
      <c r="J319">
        <v>0</v>
      </c>
      <c r="K319" s="33">
        <v>0</v>
      </c>
    </row>
    <row r="320" spans="1:21" x14ac:dyDescent="0.25">
      <c r="C320" t="s">
        <v>903</v>
      </c>
      <c r="D320" t="s">
        <v>95</v>
      </c>
      <c r="E320">
        <v>3</v>
      </c>
      <c r="F320">
        <v>28</v>
      </c>
      <c r="G320" s="33">
        <v>2.64E-2</v>
      </c>
      <c r="H320">
        <v>0</v>
      </c>
      <c r="I320" s="33">
        <v>0</v>
      </c>
      <c r="J320">
        <v>0</v>
      </c>
      <c r="K320" s="33">
        <v>0</v>
      </c>
    </row>
    <row r="321" spans="3:11" x14ac:dyDescent="0.25">
      <c r="C321" t="s">
        <v>262</v>
      </c>
      <c r="D321" t="s">
        <v>279</v>
      </c>
      <c r="E321">
        <v>15</v>
      </c>
      <c r="F321">
        <v>391</v>
      </c>
      <c r="G321" s="33">
        <v>0.36</v>
      </c>
      <c r="H321">
        <v>0</v>
      </c>
      <c r="I321" s="33">
        <v>0</v>
      </c>
      <c r="J321">
        <v>144</v>
      </c>
      <c r="K321" s="33">
        <v>0.3251</v>
      </c>
    </row>
    <row r="322" spans="3:11" x14ac:dyDescent="0.25">
      <c r="C322" t="s">
        <v>215</v>
      </c>
      <c r="D322" t="s">
        <v>808</v>
      </c>
      <c r="E322">
        <v>10</v>
      </c>
      <c r="F322">
        <v>243</v>
      </c>
      <c r="G322" s="33">
        <v>0.22600000000000001</v>
      </c>
      <c r="H322">
        <v>0</v>
      </c>
      <c r="I322" s="33">
        <v>0</v>
      </c>
      <c r="J322">
        <v>13</v>
      </c>
      <c r="K322" s="33">
        <v>2.7699999999999999E-2</v>
      </c>
    </row>
    <row r="323" spans="3:11" x14ac:dyDescent="0.25">
      <c r="C323" t="s">
        <v>140</v>
      </c>
      <c r="D323" t="s">
        <v>150</v>
      </c>
      <c r="E323">
        <v>14</v>
      </c>
      <c r="F323">
        <v>374</v>
      </c>
      <c r="G323" s="33">
        <v>0.34410000000000002</v>
      </c>
      <c r="H323">
        <v>0</v>
      </c>
      <c r="I323" s="33">
        <v>0</v>
      </c>
      <c r="J323">
        <v>214</v>
      </c>
      <c r="K323" s="33">
        <v>0.48420000000000002</v>
      </c>
    </row>
    <row r="324" spans="3:11" x14ac:dyDescent="0.25">
      <c r="C324" t="s">
        <v>257</v>
      </c>
      <c r="D324" t="s">
        <v>279</v>
      </c>
      <c r="E324">
        <v>15</v>
      </c>
      <c r="F324">
        <v>558</v>
      </c>
      <c r="G324" s="33">
        <v>0.52690000000000003</v>
      </c>
      <c r="H324">
        <v>0</v>
      </c>
      <c r="I324" s="33">
        <v>0</v>
      </c>
      <c r="J324">
        <v>122</v>
      </c>
      <c r="K324" s="33">
        <v>0.27789999999999998</v>
      </c>
    </row>
    <row r="325" spans="3:11" x14ac:dyDescent="0.25">
      <c r="C325" t="s">
        <v>283</v>
      </c>
      <c r="D325" t="s">
        <v>378</v>
      </c>
      <c r="E325">
        <v>16</v>
      </c>
      <c r="F325">
        <v>0</v>
      </c>
      <c r="G325" s="33">
        <v>0</v>
      </c>
      <c r="H325">
        <v>671</v>
      </c>
      <c r="I325" s="33">
        <v>0.60399999999999998</v>
      </c>
      <c r="J325">
        <v>6</v>
      </c>
      <c r="K325" s="33">
        <v>1.26E-2</v>
      </c>
    </row>
    <row r="326" spans="3:11" x14ac:dyDescent="0.25">
      <c r="C326" t="s">
        <v>260</v>
      </c>
      <c r="D326" t="s">
        <v>279</v>
      </c>
      <c r="E326">
        <v>6</v>
      </c>
      <c r="F326">
        <v>36</v>
      </c>
      <c r="G326" s="33">
        <v>3.4000000000000002E-2</v>
      </c>
      <c r="H326">
        <v>0</v>
      </c>
      <c r="I326" s="33">
        <v>0</v>
      </c>
      <c r="J326">
        <v>94</v>
      </c>
      <c r="K326" s="33">
        <v>0.21360000000000001</v>
      </c>
    </row>
    <row r="327" spans="3:11" x14ac:dyDescent="0.25">
      <c r="C327" t="s">
        <v>847</v>
      </c>
      <c r="D327" t="s">
        <v>508</v>
      </c>
      <c r="E327">
        <v>5</v>
      </c>
      <c r="F327">
        <v>0</v>
      </c>
      <c r="G327" s="33">
        <v>0</v>
      </c>
      <c r="H327">
        <v>140</v>
      </c>
      <c r="I327" s="33">
        <v>0.1288</v>
      </c>
      <c r="J327">
        <v>6</v>
      </c>
      <c r="K327" s="33">
        <v>1.3599999999999999E-2</v>
      </c>
    </row>
    <row r="328" spans="3:11" x14ac:dyDescent="0.25">
      <c r="C328" t="s">
        <v>847</v>
      </c>
      <c r="D328" t="s">
        <v>508</v>
      </c>
      <c r="E328">
        <v>4</v>
      </c>
      <c r="F328">
        <v>0</v>
      </c>
      <c r="G328" s="33">
        <v>0</v>
      </c>
      <c r="H328">
        <v>126</v>
      </c>
      <c r="I328" s="33">
        <v>0.1227</v>
      </c>
      <c r="J328">
        <v>9</v>
      </c>
      <c r="K328" s="33">
        <v>2.1600000000000001E-2</v>
      </c>
    </row>
    <row r="329" spans="3:11" x14ac:dyDescent="0.25">
      <c r="C329" t="s">
        <v>290</v>
      </c>
      <c r="D329" t="s">
        <v>508</v>
      </c>
      <c r="E329">
        <v>13</v>
      </c>
      <c r="F329">
        <v>0</v>
      </c>
      <c r="G329" s="33">
        <v>0</v>
      </c>
      <c r="H329">
        <v>451</v>
      </c>
      <c r="I329" s="33">
        <v>0.4052</v>
      </c>
      <c r="J329">
        <v>58</v>
      </c>
      <c r="K329" s="33">
        <v>0.1303</v>
      </c>
    </row>
    <row r="330" spans="3:11" x14ac:dyDescent="0.25">
      <c r="C330" t="s">
        <v>891</v>
      </c>
      <c r="D330" t="s">
        <v>378</v>
      </c>
      <c r="E330">
        <v>7</v>
      </c>
      <c r="F330">
        <v>0</v>
      </c>
      <c r="G330" s="33">
        <v>0</v>
      </c>
      <c r="H330">
        <v>0</v>
      </c>
      <c r="I330" s="33">
        <v>0</v>
      </c>
      <c r="J330">
        <v>95</v>
      </c>
      <c r="K330" s="33">
        <v>0.20430000000000001</v>
      </c>
    </row>
    <row r="331" spans="3:11" x14ac:dyDescent="0.25">
      <c r="C331" t="s">
        <v>891</v>
      </c>
      <c r="D331" t="s">
        <v>378</v>
      </c>
      <c r="E331">
        <v>2</v>
      </c>
      <c r="F331">
        <v>0</v>
      </c>
      <c r="G331" s="33">
        <v>0</v>
      </c>
      <c r="H331">
        <v>1</v>
      </c>
      <c r="I331" s="33">
        <v>8.9999999999999998E-4</v>
      </c>
      <c r="J331">
        <v>37</v>
      </c>
      <c r="K331" s="33">
        <v>8.3299999999999999E-2</v>
      </c>
    </row>
    <row r="332" spans="3:11" x14ac:dyDescent="0.25">
      <c r="C332" t="s">
        <v>93</v>
      </c>
      <c r="D332" t="s">
        <v>95</v>
      </c>
      <c r="E332">
        <v>14</v>
      </c>
      <c r="F332">
        <v>293</v>
      </c>
      <c r="G332" s="33">
        <v>0.28249999999999997</v>
      </c>
      <c r="H332">
        <v>0</v>
      </c>
      <c r="I332" s="33">
        <v>0</v>
      </c>
      <c r="J332">
        <v>126</v>
      </c>
      <c r="K332" s="33">
        <v>0.3029</v>
      </c>
    </row>
    <row r="333" spans="3:11" x14ac:dyDescent="0.25">
      <c r="C333" t="s">
        <v>331</v>
      </c>
      <c r="D333" t="s">
        <v>378</v>
      </c>
      <c r="E333">
        <v>13</v>
      </c>
      <c r="F333">
        <v>0</v>
      </c>
      <c r="G333" s="33">
        <v>0</v>
      </c>
      <c r="H333">
        <v>494</v>
      </c>
      <c r="I333" s="33">
        <v>0.4718</v>
      </c>
      <c r="J333">
        <v>55</v>
      </c>
      <c r="K333" s="33">
        <v>0.1193</v>
      </c>
    </row>
    <row r="334" spans="3:11" x14ac:dyDescent="0.25">
      <c r="C334" t="s">
        <v>814</v>
      </c>
      <c r="D334" t="s">
        <v>378</v>
      </c>
      <c r="E334">
        <v>7</v>
      </c>
      <c r="F334">
        <v>0</v>
      </c>
      <c r="G334" s="33">
        <v>0</v>
      </c>
      <c r="H334">
        <v>12</v>
      </c>
      <c r="I334" s="33">
        <v>1.12E-2</v>
      </c>
      <c r="J334">
        <v>130</v>
      </c>
      <c r="K334" s="33">
        <v>0.27200000000000002</v>
      </c>
    </row>
    <row r="335" spans="3:11" x14ac:dyDescent="0.25">
      <c r="C335" t="s">
        <v>814</v>
      </c>
      <c r="D335" t="s">
        <v>378</v>
      </c>
      <c r="E335">
        <v>1</v>
      </c>
      <c r="F335">
        <v>0</v>
      </c>
      <c r="G335" s="33">
        <v>0</v>
      </c>
      <c r="H335">
        <v>27</v>
      </c>
      <c r="I335" s="33">
        <v>2.63E-2</v>
      </c>
      <c r="J335">
        <v>21</v>
      </c>
      <c r="K335" s="33">
        <v>5.0500000000000003E-2</v>
      </c>
    </row>
  </sheetData>
  <sortState xmlns:xlrd2="http://schemas.microsoft.com/office/spreadsheetml/2017/richdata2" ref="AK1:AK2057">
    <sortCondition descending="1" sortBy="cellColor" ref="AK1:AK2057" dxfId="26"/>
  </sortState>
  <conditionalFormatting sqref="A1:C1 A3:C1048576 A2:B2 D2">
    <cfRule type="duplicateValues" dxfId="24" priority="11"/>
  </conditionalFormatting>
  <conditionalFormatting sqref="A1:C1048576">
    <cfRule type="duplicateValues" dxfId="23" priority="10"/>
  </conditionalFormatting>
  <conditionalFormatting sqref="N1:N2">
    <cfRule type="duplicateValues" dxfId="22" priority="9"/>
  </conditionalFormatting>
  <conditionalFormatting sqref="M2:M1048576">
    <cfRule type="duplicateValues" dxfId="21" priority="7"/>
  </conditionalFormatting>
  <conditionalFormatting sqref="M2">
    <cfRule type="duplicateValues" dxfId="20" priority="6"/>
  </conditionalFormatting>
  <conditionalFormatting sqref="AK1 AK3:AK1048576">
    <cfRule type="duplicateValues" dxfId="19" priority="5"/>
  </conditionalFormatting>
  <conditionalFormatting sqref="AK1:AK1048576">
    <cfRule type="duplicateValues" dxfId="18" priority="4"/>
  </conditionalFormatting>
  <conditionalFormatting sqref="AK1:AK1048576 M1:M1048576">
    <cfRule type="duplicateValues" dxfId="17" priority="3"/>
  </conditionalFormatting>
  <conditionalFormatting sqref="V61:V64">
    <cfRule type="duplicateValues" dxfId="16" priority="2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325"/>
  <sheetViews>
    <sheetView zoomScale="70" zoomScaleNormal="70" workbookViewId="0">
      <selection activeCell="V313" sqref="V313"/>
    </sheetView>
  </sheetViews>
  <sheetFormatPr defaultRowHeight="15" x14ac:dyDescent="0.25"/>
  <cols>
    <col min="1" max="1" width="21.7109375" customWidth="1"/>
    <col min="3" max="3" width="28.5703125" bestFit="1" customWidth="1"/>
    <col min="4" max="4" width="6.5703125" bestFit="1" customWidth="1"/>
    <col min="5" max="5" width="4.42578125" bestFit="1" customWidth="1"/>
    <col min="6" max="6" width="5.28515625" bestFit="1" customWidth="1"/>
    <col min="7" max="7" width="7" style="33" bestFit="1" customWidth="1"/>
    <col min="8" max="8" width="5.28515625" bestFit="1" customWidth="1"/>
    <col min="9" max="9" width="7" style="33" bestFit="1" customWidth="1"/>
    <col min="10" max="10" width="5.28515625" bestFit="1" customWidth="1"/>
    <col min="11" max="11" width="7" style="33" bestFit="1" customWidth="1"/>
    <col min="13" max="13" width="24.42578125" bestFit="1" customWidth="1"/>
    <col min="14" max="14" width="6" bestFit="1" customWidth="1"/>
    <col min="15" max="15" width="5.28515625" bestFit="1" customWidth="1"/>
    <col min="16" max="16" width="6.7109375" bestFit="1" customWidth="1"/>
    <col min="17" max="17" width="5.7109375" bestFit="1" customWidth="1"/>
    <col min="18" max="18" width="6.7109375" bestFit="1" customWidth="1"/>
    <col min="19" max="19" width="5.7109375" bestFit="1" customWidth="1"/>
    <col min="20" max="20" width="6.7109375" bestFit="1" customWidth="1"/>
    <col min="21" max="21" width="5.7109375" bestFit="1" customWidth="1"/>
    <col min="31" max="31" width="28.5703125" bestFit="1" customWidth="1"/>
  </cols>
  <sheetData>
    <row r="1" spans="1:31" x14ac:dyDescent="0.25">
      <c r="A1" t="s">
        <v>924</v>
      </c>
      <c r="F1" t="s">
        <v>797</v>
      </c>
      <c r="H1" t="s">
        <v>798</v>
      </c>
      <c r="J1" t="s">
        <v>799</v>
      </c>
      <c r="M1" s="15"/>
      <c r="N1" s="15"/>
      <c r="O1" s="15"/>
      <c r="P1" s="15" t="s">
        <v>797</v>
      </c>
      <c r="Q1" s="15"/>
      <c r="R1" s="15" t="s">
        <v>798</v>
      </c>
      <c r="S1" s="15"/>
      <c r="T1" s="15" t="s">
        <v>799</v>
      </c>
      <c r="U1" s="15"/>
    </row>
    <row r="2" spans="1:31" x14ac:dyDescent="0.25">
      <c r="A2" t="s">
        <v>11</v>
      </c>
      <c r="B2" t="s">
        <v>0</v>
      </c>
      <c r="C2" t="s">
        <v>943</v>
      </c>
      <c r="D2" t="s">
        <v>0</v>
      </c>
      <c r="E2" t="s">
        <v>445</v>
      </c>
      <c r="F2" t="s">
        <v>800</v>
      </c>
      <c r="G2" s="33" t="s">
        <v>801</v>
      </c>
      <c r="H2" t="s">
        <v>800</v>
      </c>
      <c r="I2" s="33" t="s">
        <v>801</v>
      </c>
      <c r="J2" t="s">
        <v>800</v>
      </c>
      <c r="K2" s="33" t="s">
        <v>801</v>
      </c>
      <c r="M2" s="15" t="s">
        <v>924</v>
      </c>
      <c r="N2" s="15" t="s">
        <v>0</v>
      </c>
      <c r="O2" s="15" t="s">
        <v>445</v>
      </c>
      <c r="P2" s="15" t="s">
        <v>800</v>
      </c>
      <c r="Q2" s="15" t="s">
        <v>801</v>
      </c>
      <c r="R2" s="15" t="s">
        <v>800</v>
      </c>
      <c r="S2" s="15" t="s">
        <v>801</v>
      </c>
      <c r="T2" s="15" t="s">
        <v>800</v>
      </c>
      <c r="U2" s="15" t="s">
        <v>801</v>
      </c>
      <c r="AE2" t="s">
        <v>135</v>
      </c>
    </row>
    <row r="3" spans="1:31" x14ac:dyDescent="0.25">
      <c r="A3" t="s">
        <v>160</v>
      </c>
      <c r="B3" t="s">
        <v>224</v>
      </c>
      <c r="C3" t="s">
        <v>160</v>
      </c>
      <c r="D3" t="s">
        <v>806</v>
      </c>
      <c r="E3">
        <v>15</v>
      </c>
      <c r="F3">
        <v>1033</v>
      </c>
      <c r="G3" s="33">
        <v>0.91739999999999999</v>
      </c>
      <c r="H3">
        <v>0</v>
      </c>
      <c r="I3" s="33">
        <v>0</v>
      </c>
      <c r="J3">
        <v>72</v>
      </c>
      <c r="K3" s="33">
        <v>0.14849999999999999</v>
      </c>
      <c r="M3" t="s">
        <v>160</v>
      </c>
      <c r="N3" t="str">
        <f>IFERROR(VLOOKUP(A3,C$3:K$433,2,FALSE),"")</f>
        <v>G</v>
      </c>
      <c r="O3">
        <f>IFERROR(VLOOKUP(A3,C$3:K$433,3,FALSE),"")</f>
        <v>15</v>
      </c>
      <c r="P3">
        <f>IFERROR(VLOOKUP(A3,C$3:K$433,4,FALSE),"")</f>
        <v>1033</v>
      </c>
      <c r="Q3" s="33">
        <f>IFERROR(VLOOKUP(A3,C$3:K$433,5,FALSE),"")</f>
        <v>0.91739999999999999</v>
      </c>
      <c r="R3">
        <f>IFERROR(VLOOKUP(A3,C$3:K$433,6,FALSE),"")</f>
        <v>0</v>
      </c>
      <c r="S3" s="33">
        <f>IFERROR(VLOOKUP(A3,C$3:K$433,7,FALSE),"")</f>
        <v>0</v>
      </c>
      <c r="T3">
        <f>IFERROR(VLOOKUP(A3,C$3:K$433,8,FALSE),"")</f>
        <v>72</v>
      </c>
      <c r="U3" s="33">
        <f>IFERROR(VLOOKUP(A3,C$3:K$433,9,FALSE),"")</f>
        <v>0.14849999999999999</v>
      </c>
      <c r="AE3" t="s">
        <v>135</v>
      </c>
    </row>
    <row r="4" spans="1:31" x14ac:dyDescent="0.25">
      <c r="A4" t="s">
        <v>135</v>
      </c>
      <c r="B4" t="s">
        <v>150</v>
      </c>
      <c r="C4" t="s">
        <v>135</v>
      </c>
      <c r="D4" t="s">
        <v>150</v>
      </c>
      <c r="E4">
        <v>9</v>
      </c>
      <c r="F4">
        <v>285</v>
      </c>
      <c r="G4" s="33">
        <v>0.25290000000000001</v>
      </c>
      <c r="H4">
        <v>0</v>
      </c>
      <c r="I4" s="33">
        <v>0</v>
      </c>
      <c r="J4">
        <v>48</v>
      </c>
      <c r="K4" s="33">
        <v>0.1053</v>
      </c>
      <c r="M4" s="34" t="s">
        <v>135</v>
      </c>
      <c r="N4" s="34" t="str">
        <f t="shared" ref="N4:N67" si="0">IFERROR(VLOOKUP(A4,C$3:K$433,2,FALSE),"")</f>
        <v>TE</v>
      </c>
      <c r="O4" s="34">
        <f t="shared" ref="O4:O67" si="1">IFERROR(VLOOKUP(A4,C$3:K$433,3,FALSE),"")</f>
        <v>9</v>
      </c>
      <c r="P4" s="34">
        <f t="shared" ref="P4:P67" si="2">IFERROR(VLOOKUP(A4,C$3:K$433,4,FALSE),"")</f>
        <v>285</v>
      </c>
      <c r="Q4" s="35">
        <f t="shared" ref="Q4:Q67" si="3">IFERROR(VLOOKUP(A4,C$3:K$433,5,FALSE),"")</f>
        <v>0.25290000000000001</v>
      </c>
      <c r="R4" s="34">
        <f t="shared" ref="R4:R67" si="4">IFERROR(VLOOKUP(A4,C$3:K$433,6,FALSE),"")</f>
        <v>0</v>
      </c>
      <c r="S4" s="35">
        <f t="shared" ref="S4:S67" si="5">IFERROR(VLOOKUP(A4,C$3:K$433,7,FALSE),"")</f>
        <v>0</v>
      </c>
      <c r="T4" s="34">
        <f t="shared" ref="T4:T67" si="6">IFERROR(VLOOKUP(A4,C$3:K$433,8,FALSE),"")</f>
        <v>48</v>
      </c>
      <c r="U4" s="35">
        <f t="shared" ref="U4:U67" si="7">IFERROR(VLOOKUP(A4,C$3:K$433,9,FALSE),"")</f>
        <v>0.1053</v>
      </c>
      <c r="V4" s="34" t="s">
        <v>150</v>
      </c>
      <c r="W4" s="34">
        <v>2</v>
      </c>
      <c r="X4" s="34">
        <v>51</v>
      </c>
      <c r="Y4" s="35">
        <v>4.9200000000000001E-2</v>
      </c>
      <c r="Z4" s="34">
        <v>0</v>
      </c>
      <c r="AA4" s="35">
        <v>0</v>
      </c>
      <c r="AB4" s="34">
        <v>14</v>
      </c>
      <c r="AC4" s="35">
        <v>3.1399999999999997E-2</v>
      </c>
      <c r="AE4" t="s">
        <v>892</v>
      </c>
    </row>
    <row r="5" spans="1:31" x14ac:dyDescent="0.25">
      <c r="A5" t="s">
        <v>406</v>
      </c>
      <c r="B5" t="s">
        <v>436</v>
      </c>
      <c r="C5" t="s">
        <v>135</v>
      </c>
      <c r="D5" t="s">
        <v>150</v>
      </c>
      <c r="E5">
        <v>2</v>
      </c>
      <c r="F5">
        <v>51</v>
      </c>
      <c r="G5" s="33">
        <v>4.9200000000000001E-2</v>
      </c>
      <c r="H5">
        <v>0</v>
      </c>
      <c r="I5" s="33">
        <v>0</v>
      </c>
      <c r="J5">
        <v>14</v>
      </c>
      <c r="K5" s="33">
        <v>3.1399999999999997E-2</v>
      </c>
      <c r="M5" t="s">
        <v>406</v>
      </c>
      <c r="N5" t="str">
        <f t="shared" si="0"/>
        <v/>
      </c>
      <c r="O5" t="str">
        <f t="shared" si="1"/>
        <v/>
      </c>
      <c r="P5" t="str">
        <f t="shared" si="2"/>
        <v/>
      </c>
      <c r="Q5" s="33" t="str">
        <f t="shared" si="3"/>
        <v/>
      </c>
      <c r="R5" t="str">
        <f t="shared" si="4"/>
        <v/>
      </c>
      <c r="S5" s="33" t="str">
        <f t="shared" si="5"/>
        <v/>
      </c>
      <c r="T5" t="str">
        <f t="shared" si="6"/>
        <v/>
      </c>
      <c r="U5" s="33" t="str">
        <f t="shared" si="7"/>
        <v/>
      </c>
      <c r="AE5" t="s">
        <v>892</v>
      </c>
    </row>
    <row r="6" spans="1:31" x14ac:dyDescent="0.25">
      <c r="A6" t="s">
        <v>346</v>
      </c>
      <c r="B6" t="s">
        <v>378</v>
      </c>
      <c r="C6" t="s">
        <v>379</v>
      </c>
      <c r="D6" t="s">
        <v>578</v>
      </c>
      <c r="E6">
        <v>13</v>
      </c>
      <c r="F6">
        <v>0</v>
      </c>
      <c r="G6" s="33">
        <v>0</v>
      </c>
      <c r="H6">
        <v>670</v>
      </c>
      <c r="I6" s="33">
        <v>0.63329999999999997</v>
      </c>
      <c r="J6">
        <v>147</v>
      </c>
      <c r="K6" s="33">
        <v>0.3508</v>
      </c>
      <c r="M6" t="s">
        <v>346</v>
      </c>
      <c r="N6" t="str">
        <f t="shared" si="0"/>
        <v/>
      </c>
      <c r="O6" t="str">
        <f t="shared" si="1"/>
        <v/>
      </c>
      <c r="P6" t="str">
        <f t="shared" si="2"/>
        <v/>
      </c>
      <c r="Q6" s="33" t="str">
        <f t="shared" si="3"/>
        <v/>
      </c>
      <c r="R6" t="str">
        <f t="shared" si="4"/>
        <v/>
      </c>
      <c r="S6" s="33" t="str">
        <f t="shared" si="5"/>
        <v/>
      </c>
      <c r="T6" t="str">
        <f t="shared" si="6"/>
        <v/>
      </c>
      <c r="U6" s="33" t="str">
        <f t="shared" si="7"/>
        <v/>
      </c>
      <c r="AE6" t="s">
        <v>911</v>
      </c>
    </row>
    <row r="7" spans="1:31" x14ac:dyDescent="0.25">
      <c r="A7" t="s">
        <v>217</v>
      </c>
      <c r="B7" t="s">
        <v>224</v>
      </c>
      <c r="C7" t="s">
        <v>892</v>
      </c>
      <c r="D7" t="s">
        <v>95</v>
      </c>
      <c r="E7">
        <v>6</v>
      </c>
      <c r="F7">
        <v>257</v>
      </c>
      <c r="G7" s="33">
        <v>0.2293</v>
      </c>
      <c r="H7">
        <v>0</v>
      </c>
      <c r="I7" s="33">
        <v>0</v>
      </c>
      <c r="J7">
        <v>0</v>
      </c>
      <c r="K7" s="33">
        <v>0</v>
      </c>
      <c r="M7" t="s">
        <v>217</v>
      </c>
      <c r="N7" t="str">
        <f t="shared" si="0"/>
        <v/>
      </c>
      <c r="O7" t="str">
        <f t="shared" si="1"/>
        <v/>
      </c>
      <c r="P7" t="str">
        <f t="shared" si="2"/>
        <v/>
      </c>
      <c r="Q7" s="33" t="str">
        <f t="shared" si="3"/>
        <v/>
      </c>
      <c r="R7" t="str">
        <f t="shared" si="4"/>
        <v/>
      </c>
      <c r="S7" s="33" t="str">
        <f t="shared" si="5"/>
        <v/>
      </c>
      <c r="T7" t="str">
        <f t="shared" si="6"/>
        <v/>
      </c>
      <c r="U7" s="33" t="str">
        <f t="shared" si="7"/>
        <v/>
      </c>
      <c r="AE7" t="s">
        <v>911</v>
      </c>
    </row>
    <row r="8" spans="1:31" x14ac:dyDescent="0.25">
      <c r="A8" t="s">
        <v>379</v>
      </c>
      <c r="B8" t="s">
        <v>436</v>
      </c>
      <c r="C8" t="s">
        <v>892</v>
      </c>
      <c r="D8" t="s">
        <v>95</v>
      </c>
      <c r="E8">
        <v>4</v>
      </c>
      <c r="F8">
        <v>44</v>
      </c>
      <c r="G8" s="33">
        <v>4.24E-2</v>
      </c>
      <c r="H8">
        <v>0</v>
      </c>
      <c r="I8" s="33">
        <v>0</v>
      </c>
      <c r="J8">
        <v>0</v>
      </c>
      <c r="K8" s="33">
        <v>0</v>
      </c>
      <c r="M8" t="s">
        <v>379</v>
      </c>
      <c r="N8" t="str">
        <f t="shared" si="0"/>
        <v>FS</v>
      </c>
      <c r="O8">
        <f t="shared" si="1"/>
        <v>13</v>
      </c>
      <c r="P8">
        <f t="shared" si="2"/>
        <v>0</v>
      </c>
      <c r="Q8" s="33">
        <f t="shared" si="3"/>
        <v>0</v>
      </c>
      <c r="R8">
        <f t="shared" si="4"/>
        <v>670</v>
      </c>
      <c r="S8" s="33">
        <f t="shared" si="5"/>
        <v>0.63329999999999997</v>
      </c>
      <c r="T8">
        <f t="shared" si="6"/>
        <v>147</v>
      </c>
      <c r="U8" s="33">
        <f t="shared" si="7"/>
        <v>0.3508</v>
      </c>
      <c r="AE8" t="s">
        <v>804</v>
      </c>
    </row>
    <row r="9" spans="1:31" x14ac:dyDescent="0.25">
      <c r="A9" t="s">
        <v>151</v>
      </c>
      <c r="B9" t="s">
        <v>224</v>
      </c>
      <c r="C9" t="s">
        <v>911</v>
      </c>
      <c r="D9" t="s">
        <v>541</v>
      </c>
      <c r="E9">
        <v>10</v>
      </c>
      <c r="F9">
        <v>0</v>
      </c>
      <c r="G9" s="33">
        <v>0</v>
      </c>
      <c r="H9">
        <v>149</v>
      </c>
      <c r="I9" s="33">
        <v>0.1419</v>
      </c>
      <c r="J9">
        <v>0</v>
      </c>
      <c r="K9" s="33">
        <v>0</v>
      </c>
      <c r="M9" t="s">
        <v>151</v>
      </c>
      <c r="N9" t="str">
        <f t="shared" si="0"/>
        <v/>
      </c>
      <c r="O9" t="str">
        <f t="shared" si="1"/>
        <v/>
      </c>
      <c r="P9" t="str">
        <f t="shared" si="2"/>
        <v/>
      </c>
      <c r="Q9" s="33" t="str">
        <f t="shared" si="3"/>
        <v/>
      </c>
      <c r="R9" t="str">
        <f t="shared" si="4"/>
        <v/>
      </c>
      <c r="S9" s="33" t="str">
        <f t="shared" si="5"/>
        <v/>
      </c>
      <c r="T9" t="str">
        <f t="shared" si="6"/>
        <v/>
      </c>
      <c r="U9" s="33" t="str">
        <f t="shared" si="7"/>
        <v/>
      </c>
      <c r="AE9" t="s">
        <v>804</v>
      </c>
    </row>
    <row r="10" spans="1:31" x14ac:dyDescent="0.25">
      <c r="A10" t="s">
        <v>352</v>
      </c>
      <c r="B10" t="s">
        <v>378</v>
      </c>
      <c r="C10" t="s">
        <v>911</v>
      </c>
      <c r="D10" t="s">
        <v>541</v>
      </c>
      <c r="E10">
        <v>2</v>
      </c>
      <c r="F10">
        <v>0</v>
      </c>
      <c r="G10" s="33">
        <v>0</v>
      </c>
      <c r="H10">
        <v>13</v>
      </c>
      <c r="I10" s="33">
        <v>1.32E-2</v>
      </c>
      <c r="J10">
        <v>4</v>
      </c>
      <c r="K10" s="33">
        <v>8.8000000000000005E-3</v>
      </c>
      <c r="M10" t="s">
        <v>352</v>
      </c>
      <c r="N10" t="str">
        <f t="shared" si="0"/>
        <v/>
      </c>
      <c r="O10" t="str">
        <f t="shared" si="1"/>
        <v/>
      </c>
      <c r="P10" t="str">
        <f t="shared" si="2"/>
        <v/>
      </c>
      <c r="Q10" s="33" t="str">
        <f t="shared" si="3"/>
        <v/>
      </c>
      <c r="R10" t="str">
        <f t="shared" si="4"/>
        <v/>
      </c>
      <c r="S10" s="33" t="str">
        <f t="shared" si="5"/>
        <v/>
      </c>
      <c r="T10" t="str">
        <f t="shared" si="6"/>
        <v/>
      </c>
      <c r="U10" s="33" t="str">
        <f t="shared" si="7"/>
        <v/>
      </c>
      <c r="AE10" t="s">
        <v>936</v>
      </c>
    </row>
    <row r="11" spans="1:31" x14ac:dyDescent="0.25">
      <c r="A11" t="s">
        <v>382</v>
      </c>
      <c r="B11" t="s">
        <v>436</v>
      </c>
      <c r="C11" t="s">
        <v>199</v>
      </c>
      <c r="D11" t="s">
        <v>802</v>
      </c>
      <c r="E11">
        <v>11</v>
      </c>
      <c r="F11">
        <v>723</v>
      </c>
      <c r="G11" s="33">
        <v>0.66390000000000005</v>
      </c>
      <c r="H11">
        <v>0</v>
      </c>
      <c r="I11" s="33">
        <v>0</v>
      </c>
      <c r="J11">
        <v>3</v>
      </c>
      <c r="K11" s="33">
        <v>7.0000000000000001E-3</v>
      </c>
      <c r="M11" t="s">
        <v>382</v>
      </c>
      <c r="N11" t="str">
        <f t="shared" si="0"/>
        <v/>
      </c>
      <c r="O11" t="str">
        <f t="shared" si="1"/>
        <v/>
      </c>
      <c r="P11" t="str">
        <f t="shared" si="2"/>
        <v/>
      </c>
      <c r="Q11" s="33" t="str">
        <f t="shared" si="3"/>
        <v/>
      </c>
      <c r="R11" t="str">
        <f t="shared" si="4"/>
        <v/>
      </c>
      <c r="S11" s="33" t="str">
        <f t="shared" si="5"/>
        <v/>
      </c>
      <c r="T11" t="str">
        <f t="shared" si="6"/>
        <v/>
      </c>
      <c r="U11" s="33" t="str">
        <f t="shared" si="7"/>
        <v/>
      </c>
      <c r="AE11" t="s">
        <v>936</v>
      </c>
    </row>
    <row r="12" spans="1:31" x14ac:dyDescent="0.25">
      <c r="A12" t="s">
        <v>199</v>
      </c>
      <c r="B12" t="s">
        <v>224</v>
      </c>
      <c r="C12" t="s">
        <v>237</v>
      </c>
      <c r="D12" t="s">
        <v>279</v>
      </c>
      <c r="E12">
        <v>14</v>
      </c>
      <c r="F12">
        <v>710</v>
      </c>
      <c r="G12" s="33">
        <v>0.70440000000000003</v>
      </c>
      <c r="H12">
        <v>0</v>
      </c>
      <c r="I12" s="33">
        <v>0</v>
      </c>
      <c r="J12">
        <v>2</v>
      </c>
      <c r="K12" s="33">
        <v>4.7000000000000002E-3</v>
      </c>
      <c r="M12" t="s">
        <v>199</v>
      </c>
      <c r="N12" t="str">
        <f t="shared" si="0"/>
        <v>C</v>
      </c>
      <c r="O12">
        <f t="shared" si="1"/>
        <v>11</v>
      </c>
      <c r="P12">
        <f t="shared" si="2"/>
        <v>723</v>
      </c>
      <c r="Q12" s="33">
        <f t="shared" si="3"/>
        <v>0.66390000000000005</v>
      </c>
      <c r="R12">
        <f t="shared" si="4"/>
        <v>0</v>
      </c>
      <c r="S12" s="33">
        <f t="shared" si="5"/>
        <v>0</v>
      </c>
      <c r="T12">
        <f t="shared" si="6"/>
        <v>3</v>
      </c>
      <c r="U12" s="33">
        <f t="shared" si="7"/>
        <v>7.0000000000000001E-3</v>
      </c>
      <c r="AE12" t="s">
        <v>815</v>
      </c>
    </row>
    <row r="13" spans="1:31" x14ac:dyDescent="0.25">
      <c r="A13" t="s">
        <v>350</v>
      </c>
      <c r="B13" t="s">
        <v>378</v>
      </c>
      <c r="C13" t="s">
        <v>7</v>
      </c>
      <c r="D13" t="s">
        <v>95</v>
      </c>
      <c r="E13">
        <v>14</v>
      </c>
      <c r="F13">
        <v>378</v>
      </c>
      <c r="G13" s="33">
        <v>0.36309999999999998</v>
      </c>
      <c r="H13">
        <v>0</v>
      </c>
      <c r="I13" s="33">
        <v>0</v>
      </c>
      <c r="J13">
        <v>11</v>
      </c>
      <c r="K13" s="33">
        <v>2.3400000000000001E-2</v>
      </c>
      <c r="M13" t="s">
        <v>350</v>
      </c>
      <c r="N13" t="str">
        <f t="shared" si="0"/>
        <v/>
      </c>
      <c r="O13" t="str">
        <f t="shared" si="1"/>
        <v/>
      </c>
      <c r="P13" t="str">
        <f t="shared" si="2"/>
        <v/>
      </c>
      <c r="Q13" s="33" t="str">
        <f t="shared" si="3"/>
        <v/>
      </c>
      <c r="R13" t="str">
        <f t="shared" si="4"/>
        <v/>
      </c>
      <c r="S13" s="33" t="str">
        <f t="shared" si="5"/>
        <v/>
      </c>
      <c r="T13" t="str">
        <f t="shared" si="6"/>
        <v/>
      </c>
      <c r="U13" s="33" t="str">
        <f t="shared" si="7"/>
        <v/>
      </c>
      <c r="AE13" t="s">
        <v>815</v>
      </c>
    </row>
    <row r="14" spans="1:31" x14ac:dyDescent="0.25">
      <c r="A14" t="s">
        <v>237</v>
      </c>
      <c r="B14" t="s">
        <v>279</v>
      </c>
      <c r="C14" t="s">
        <v>804</v>
      </c>
      <c r="D14" t="s">
        <v>95</v>
      </c>
      <c r="E14">
        <v>8</v>
      </c>
      <c r="F14">
        <v>246</v>
      </c>
      <c r="G14" s="33">
        <v>0.21940000000000001</v>
      </c>
      <c r="H14">
        <v>0</v>
      </c>
      <c r="I14" s="33">
        <v>0</v>
      </c>
      <c r="J14">
        <v>0</v>
      </c>
      <c r="K14" s="33">
        <v>0</v>
      </c>
      <c r="M14" t="s">
        <v>237</v>
      </c>
      <c r="N14" t="str">
        <f t="shared" si="0"/>
        <v>WR</v>
      </c>
      <c r="O14">
        <f t="shared" si="1"/>
        <v>14</v>
      </c>
      <c r="P14">
        <f t="shared" si="2"/>
        <v>710</v>
      </c>
      <c r="Q14" s="33">
        <f t="shared" si="3"/>
        <v>0.70440000000000003</v>
      </c>
      <c r="R14">
        <f t="shared" si="4"/>
        <v>0</v>
      </c>
      <c r="S14" s="33">
        <f t="shared" si="5"/>
        <v>0</v>
      </c>
      <c r="T14">
        <f t="shared" si="6"/>
        <v>2</v>
      </c>
      <c r="U14" s="33">
        <f t="shared" si="7"/>
        <v>4.7000000000000002E-3</v>
      </c>
      <c r="AE14" t="s">
        <v>942</v>
      </c>
    </row>
    <row r="15" spans="1:31" x14ac:dyDescent="0.25">
      <c r="A15" t="s">
        <v>357</v>
      </c>
      <c r="B15" t="s">
        <v>378</v>
      </c>
      <c r="C15" t="s">
        <v>804</v>
      </c>
      <c r="D15" t="s">
        <v>95</v>
      </c>
      <c r="E15">
        <v>4</v>
      </c>
      <c r="F15">
        <v>69</v>
      </c>
      <c r="G15" s="33">
        <v>6.3E-2</v>
      </c>
      <c r="H15">
        <v>0</v>
      </c>
      <c r="I15" s="33">
        <v>0</v>
      </c>
      <c r="J15">
        <v>0</v>
      </c>
      <c r="K15" s="33">
        <v>0</v>
      </c>
      <c r="M15" t="s">
        <v>357</v>
      </c>
      <c r="N15" t="str">
        <f t="shared" si="0"/>
        <v/>
      </c>
      <c r="O15" t="str">
        <f t="shared" si="1"/>
        <v/>
      </c>
      <c r="P15" t="str">
        <f t="shared" si="2"/>
        <v/>
      </c>
      <c r="Q15" s="33" t="str">
        <f t="shared" si="3"/>
        <v/>
      </c>
      <c r="R15" t="str">
        <f t="shared" si="4"/>
        <v/>
      </c>
      <c r="S15" s="33" t="str">
        <f t="shared" si="5"/>
        <v/>
      </c>
      <c r="T15" t="str">
        <f t="shared" si="6"/>
        <v/>
      </c>
      <c r="U15" s="33" t="str">
        <f t="shared" si="7"/>
        <v/>
      </c>
      <c r="AE15" t="s">
        <v>942</v>
      </c>
    </row>
    <row r="16" spans="1:31" x14ac:dyDescent="0.25">
      <c r="A16" t="s">
        <v>7</v>
      </c>
      <c r="B16" t="s">
        <v>95</v>
      </c>
      <c r="C16" t="s">
        <v>171</v>
      </c>
      <c r="D16" t="s">
        <v>808</v>
      </c>
      <c r="E16">
        <v>6</v>
      </c>
      <c r="F16">
        <v>21</v>
      </c>
      <c r="G16" s="33">
        <v>1.9400000000000001E-2</v>
      </c>
      <c r="H16">
        <v>0</v>
      </c>
      <c r="I16" s="33">
        <v>0</v>
      </c>
      <c r="J16">
        <v>34</v>
      </c>
      <c r="K16" s="33">
        <v>7.2300000000000003E-2</v>
      </c>
      <c r="M16" t="s">
        <v>7</v>
      </c>
      <c r="N16" t="str">
        <f t="shared" si="0"/>
        <v>RB</v>
      </c>
      <c r="O16">
        <f t="shared" si="1"/>
        <v>14</v>
      </c>
      <c r="P16">
        <f t="shared" si="2"/>
        <v>378</v>
      </c>
      <c r="Q16" s="33">
        <f t="shared" si="3"/>
        <v>0.36309999999999998</v>
      </c>
      <c r="R16">
        <f t="shared" si="4"/>
        <v>0</v>
      </c>
      <c r="S16" s="33">
        <f t="shared" si="5"/>
        <v>0</v>
      </c>
      <c r="T16">
        <f t="shared" si="6"/>
        <v>11</v>
      </c>
      <c r="U16" s="33">
        <f t="shared" si="7"/>
        <v>2.3400000000000001E-2</v>
      </c>
      <c r="AE16" t="s">
        <v>856</v>
      </c>
    </row>
    <row r="17" spans="1:31" x14ac:dyDescent="0.25">
      <c r="A17" t="s">
        <v>171</v>
      </c>
      <c r="B17" t="s">
        <v>224</v>
      </c>
      <c r="C17" t="s">
        <v>210</v>
      </c>
      <c r="D17" t="s">
        <v>806</v>
      </c>
      <c r="E17">
        <v>15</v>
      </c>
      <c r="F17">
        <v>919</v>
      </c>
      <c r="G17" s="33">
        <v>0.88619999999999999</v>
      </c>
      <c r="H17">
        <v>0</v>
      </c>
      <c r="I17" s="33">
        <v>0</v>
      </c>
      <c r="J17">
        <v>65</v>
      </c>
      <c r="K17" s="33">
        <v>0.14069999999999999</v>
      </c>
      <c r="M17" t="s">
        <v>171</v>
      </c>
      <c r="N17" t="str">
        <f t="shared" si="0"/>
        <v>T</v>
      </c>
      <c r="O17">
        <f t="shared" si="1"/>
        <v>6</v>
      </c>
      <c r="P17">
        <f t="shared" si="2"/>
        <v>21</v>
      </c>
      <c r="Q17" s="33">
        <f t="shared" si="3"/>
        <v>1.9400000000000001E-2</v>
      </c>
      <c r="R17">
        <f t="shared" si="4"/>
        <v>0</v>
      </c>
      <c r="S17" s="33">
        <f t="shared" si="5"/>
        <v>0</v>
      </c>
      <c r="T17">
        <f t="shared" si="6"/>
        <v>34</v>
      </c>
      <c r="U17" s="33">
        <f t="shared" si="7"/>
        <v>7.2300000000000003E-2</v>
      </c>
      <c r="AE17" t="s">
        <v>856</v>
      </c>
    </row>
    <row r="18" spans="1:31" x14ac:dyDescent="0.25">
      <c r="A18" t="s">
        <v>210</v>
      </c>
      <c r="B18" t="s">
        <v>224</v>
      </c>
      <c r="C18" t="s">
        <v>936</v>
      </c>
      <c r="D18" t="s">
        <v>279</v>
      </c>
      <c r="E18">
        <v>2</v>
      </c>
      <c r="F18">
        <v>4</v>
      </c>
      <c r="G18" s="33">
        <v>3.8E-3</v>
      </c>
      <c r="H18">
        <v>0</v>
      </c>
      <c r="I18" s="33">
        <v>0</v>
      </c>
      <c r="J18">
        <v>32</v>
      </c>
      <c r="K18" s="33">
        <v>6.7900000000000002E-2</v>
      </c>
      <c r="M18" t="s">
        <v>210</v>
      </c>
      <c r="N18" t="str">
        <f t="shared" si="0"/>
        <v>G</v>
      </c>
      <c r="O18">
        <f t="shared" si="1"/>
        <v>15</v>
      </c>
      <c r="P18">
        <f t="shared" si="2"/>
        <v>919</v>
      </c>
      <c r="Q18" s="33">
        <f t="shared" si="3"/>
        <v>0.88619999999999999</v>
      </c>
      <c r="R18">
        <f t="shared" si="4"/>
        <v>0</v>
      </c>
      <c r="S18" s="33">
        <f t="shared" si="5"/>
        <v>0</v>
      </c>
      <c r="T18">
        <f t="shared" si="6"/>
        <v>65</v>
      </c>
      <c r="U18" s="33">
        <f t="shared" si="7"/>
        <v>0.14069999999999999</v>
      </c>
      <c r="AE18" t="s">
        <v>504</v>
      </c>
    </row>
    <row r="19" spans="1:31" x14ac:dyDescent="0.25">
      <c r="A19" t="s">
        <v>181</v>
      </c>
      <c r="B19" t="s">
        <v>224</v>
      </c>
      <c r="C19" t="s">
        <v>936</v>
      </c>
      <c r="D19" t="s">
        <v>279</v>
      </c>
      <c r="E19">
        <v>1</v>
      </c>
      <c r="F19">
        <v>1</v>
      </c>
      <c r="G19" s="33">
        <v>8.9999999999999998E-4</v>
      </c>
      <c r="H19">
        <v>0</v>
      </c>
      <c r="I19" s="33">
        <v>0</v>
      </c>
      <c r="J19">
        <v>0</v>
      </c>
      <c r="K19" s="33">
        <v>0</v>
      </c>
      <c r="M19" t="s">
        <v>181</v>
      </c>
      <c r="N19" t="str">
        <f t="shared" si="0"/>
        <v/>
      </c>
      <c r="O19" t="str">
        <f t="shared" si="1"/>
        <v/>
      </c>
      <c r="P19" t="str">
        <f t="shared" si="2"/>
        <v/>
      </c>
      <c r="Q19" s="33" t="str">
        <f t="shared" si="3"/>
        <v/>
      </c>
      <c r="R19" t="str">
        <f t="shared" si="4"/>
        <v/>
      </c>
      <c r="S19" s="33" t="str">
        <f t="shared" si="5"/>
        <v/>
      </c>
      <c r="T19" t="str">
        <f t="shared" si="6"/>
        <v/>
      </c>
      <c r="U19" s="33" t="str">
        <f t="shared" si="7"/>
        <v/>
      </c>
      <c r="AE19" t="s">
        <v>504</v>
      </c>
    </row>
    <row r="20" spans="1:31" x14ac:dyDescent="0.25">
      <c r="A20" t="s">
        <v>285</v>
      </c>
      <c r="B20" t="s">
        <v>340</v>
      </c>
      <c r="C20" t="s">
        <v>285</v>
      </c>
      <c r="D20" t="s">
        <v>508</v>
      </c>
      <c r="E20">
        <v>9</v>
      </c>
      <c r="F20">
        <v>0</v>
      </c>
      <c r="G20" s="33">
        <v>0</v>
      </c>
      <c r="H20">
        <v>193</v>
      </c>
      <c r="I20" s="33">
        <v>0.1885</v>
      </c>
      <c r="J20">
        <v>23</v>
      </c>
      <c r="K20" s="33">
        <v>4.6699999999999998E-2</v>
      </c>
      <c r="M20" t="s">
        <v>285</v>
      </c>
      <c r="N20" t="str">
        <f t="shared" si="0"/>
        <v>DE</v>
      </c>
      <c r="O20">
        <f t="shared" si="1"/>
        <v>9</v>
      </c>
      <c r="P20">
        <f t="shared" si="2"/>
        <v>0</v>
      </c>
      <c r="Q20" s="33">
        <f t="shared" si="3"/>
        <v>0</v>
      </c>
      <c r="R20">
        <f t="shared" si="4"/>
        <v>193</v>
      </c>
      <c r="S20" s="33">
        <f t="shared" si="5"/>
        <v>0.1885</v>
      </c>
      <c r="T20">
        <f t="shared" si="6"/>
        <v>23</v>
      </c>
      <c r="U20" s="33">
        <f t="shared" si="7"/>
        <v>4.6699999999999998E-2</v>
      </c>
      <c r="AE20" t="s">
        <v>504</v>
      </c>
    </row>
    <row r="21" spans="1:31" x14ac:dyDescent="0.25">
      <c r="A21" t="s">
        <v>97</v>
      </c>
      <c r="B21" t="s">
        <v>125</v>
      </c>
      <c r="C21" t="s">
        <v>288</v>
      </c>
      <c r="D21" t="s">
        <v>378</v>
      </c>
      <c r="E21">
        <v>16</v>
      </c>
      <c r="F21">
        <v>0</v>
      </c>
      <c r="G21" s="33">
        <v>0</v>
      </c>
      <c r="H21">
        <v>269</v>
      </c>
      <c r="I21" s="33">
        <v>0.2742</v>
      </c>
      <c r="J21">
        <v>317</v>
      </c>
      <c r="K21" s="33">
        <v>0.71719999999999995</v>
      </c>
      <c r="M21" t="s">
        <v>97</v>
      </c>
      <c r="N21" t="str">
        <f t="shared" si="0"/>
        <v/>
      </c>
      <c r="O21" t="str">
        <f t="shared" si="1"/>
        <v/>
      </c>
      <c r="P21" t="str">
        <f t="shared" si="2"/>
        <v/>
      </c>
      <c r="Q21" s="33" t="str">
        <f t="shared" si="3"/>
        <v/>
      </c>
      <c r="R21" t="str">
        <f t="shared" si="4"/>
        <v/>
      </c>
      <c r="S21" s="33" t="str">
        <f t="shared" si="5"/>
        <v/>
      </c>
      <c r="T21" t="str">
        <f t="shared" si="6"/>
        <v/>
      </c>
      <c r="U21" s="33" t="str">
        <f t="shared" si="7"/>
        <v/>
      </c>
      <c r="AE21" t="s">
        <v>926</v>
      </c>
    </row>
    <row r="22" spans="1:31" x14ac:dyDescent="0.25">
      <c r="A22" t="s">
        <v>288</v>
      </c>
      <c r="B22" t="s">
        <v>340</v>
      </c>
      <c r="C22" t="s">
        <v>402</v>
      </c>
      <c r="D22" t="s">
        <v>578</v>
      </c>
      <c r="E22">
        <v>16</v>
      </c>
      <c r="F22">
        <v>0</v>
      </c>
      <c r="G22" s="33">
        <v>0</v>
      </c>
      <c r="H22">
        <v>197</v>
      </c>
      <c r="I22" s="33">
        <v>0.19800000000000001</v>
      </c>
      <c r="J22">
        <v>284</v>
      </c>
      <c r="K22" s="33">
        <v>0.63390000000000002</v>
      </c>
      <c r="M22" t="s">
        <v>288</v>
      </c>
      <c r="N22" t="str">
        <f t="shared" si="0"/>
        <v>LB</v>
      </c>
      <c r="O22">
        <f t="shared" si="1"/>
        <v>16</v>
      </c>
      <c r="P22">
        <f t="shared" si="2"/>
        <v>0</v>
      </c>
      <c r="Q22" s="33">
        <f t="shared" si="3"/>
        <v>0</v>
      </c>
      <c r="R22">
        <f t="shared" si="4"/>
        <v>269</v>
      </c>
      <c r="S22" s="33">
        <f t="shared" si="5"/>
        <v>0.2742</v>
      </c>
      <c r="T22">
        <f t="shared" si="6"/>
        <v>317</v>
      </c>
      <c r="U22" s="33">
        <f t="shared" si="7"/>
        <v>0.71719999999999995</v>
      </c>
      <c r="AE22" t="s">
        <v>926</v>
      </c>
    </row>
    <row r="23" spans="1:31" x14ac:dyDescent="0.25">
      <c r="A23" t="s">
        <v>402</v>
      </c>
      <c r="B23" t="s">
        <v>436</v>
      </c>
      <c r="C23" t="s">
        <v>281</v>
      </c>
      <c r="D23" t="s">
        <v>508</v>
      </c>
      <c r="E23">
        <v>6</v>
      </c>
      <c r="F23">
        <v>0</v>
      </c>
      <c r="G23" s="33">
        <v>0</v>
      </c>
      <c r="H23">
        <v>304</v>
      </c>
      <c r="I23" s="33">
        <v>0.2702</v>
      </c>
      <c r="J23">
        <v>28</v>
      </c>
      <c r="K23" s="33">
        <v>6.0299999999999999E-2</v>
      </c>
      <c r="M23" t="s">
        <v>402</v>
      </c>
      <c r="N23" t="str">
        <f t="shared" si="0"/>
        <v>FS</v>
      </c>
      <c r="O23">
        <f t="shared" si="1"/>
        <v>16</v>
      </c>
      <c r="P23">
        <f t="shared" si="2"/>
        <v>0</v>
      </c>
      <c r="Q23" s="33">
        <f t="shared" si="3"/>
        <v>0</v>
      </c>
      <c r="R23">
        <f t="shared" si="4"/>
        <v>197</v>
      </c>
      <c r="S23" s="33">
        <f t="shared" si="5"/>
        <v>0.19800000000000001</v>
      </c>
      <c r="T23">
        <f t="shared" si="6"/>
        <v>284</v>
      </c>
      <c r="U23" s="33">
        <f t="shared" si="7"/>
        <v>0.63390000000000002</v>
      </c>
      <c r="AE23" t="s">
        <v>836</v>
      </c>
    </row>
    <row r="24" spans="1:31" x14ac:dyDescent="0.25">
      <c r="A24" t="s">
        <v>247</v>
      </c>
      <c r="B24" t="s">
        <v>279</v>
      </c>
      <c r="C24" t="s">
        <v>815</v>
      </c>
      <c r="D24" t="s">
        <v>470</v>
      </c>
      <c r="E24">
        <v>2</v>
      </c>
      <c r="F24">
        <v>0</v>
      </c>
      <c r="G24" s="33">
        <v>0</v>
      </c>
      <c r="H24">
        <v>0</v>
      </c>
      <c r="I24" s="33">
        <v>0</v>
      </c>
      <c r="J24">
        <v>10</v>
      </c>
      <c r="K24" s="33">
        <v>2.3599999999999999E-2</v>
      </c>
      <c r="M24" t="s">
        <v>247</v>
      </c>
      <c r="N24" t="str">
        <f t="shared" si="0"/>
        <v/>
      </c>
      <c r="O24" t="str">
        <f t="shared" si="1"/>
        <v/>
      </c>
      <c r="P24" t="str">
        <f t="shared" si="2"/>
        <v/>
      </c>
      <c r="Q24" s="33" t="str">
        <f t="shared" si="3"/>
        <v/>
      </c>
      <c r="R24" t="str">
        <f t="shared" si="4"/>
        <v/>
      </c>
      <c r="S24" s="33" t="str">
        <f t="shared" si="5"/>
        <v/>
      </c>
      <c r="T24" t="str">
        <f t="shared" si="6"/>
        <v/>
      </c>
      <c r="U24" s="33" t="str">
        <f t="shared" si="7"/>
        <v/>
      </c>
      <c r="AE24" t="s">
        <v>836</v>
      </c>
    </row>
    <row r="25" spans="1:31" x14ac:dyDescent="0.25">
      <c r="A25" t="s">
        <v>197</v>
      </c>
      <c r="B25" t="s">
        <v>224</v>
      </c>
      <c r="C25" t="s">
        <v>815</v>
      </c>
      <c r="D25" t="s">
        <v>470</v>
      </c>
      <c r="E25">
        <v>3</v>
      </c>
      <c r="F25">
        <v>0</v>
      </c>
      <c r="G25" s="33">
        <v>0</v>
      </c>
      <c r="H25">
        <v>0</v>
      </c>
      <c r="I25" s="33">
        <v>0</v>
      </c>
      <c r="J25">
        <v>41</v>
      </c>
      <c r="K25" s="33">
        <v>9.6199999999999994E-2</v>
      </c>
      <c r="M25" t="s">
        <v>197</v>
      </c>
      <c r="N25" t="str">
        <f t="shared" si="0"/>
        <v/>
      </c>
      <c r="O25" t="str">
        <f t="shared" si="1"/>
        <v/>
      </c>
      <c r="P25" t="str">
        <f t="shared" si="2"/>
        <v/>
      </c>
      <c r="Q25" s="33" t="str">
        <f t="shared" si="3"/>
        <v/>
      </c>
      <c r="R25" t="str">
        <f t="shared" si="4"/>
        <v/>
      </c>
      <c r="S25" s="33" t="str">
        <f t="shared" si="5"/>
        <v/>
      </c>
      <c r="T25" t="str">
        <f t="shared" si="6"/>
        <v/>
      </c>
      <c r="U25" s="33" t="str">
        <f t="shared" si="7"/>
        <v/>
      </c>
      <c r="AE25" t="s">
        <v>889</v>
      </c>
    </row>
    <row r="26" spans="1:31" x14ac:dyDescent="0.25">
      <c r="A26" t="s">
        <v>281</v>
      </c>
      <c r="B26" t="s">
        <v>340</v>
      </c>
      <c r="C26" t="s">
        <v>177</v>
      </c>
      <c r="D26" t="s">
        <v>802</v>
      </c>
      <c r="E26">
        <v>14</v>
      </c>
      <c r="F26">
        <v>235</v>
      </c>
      <c r="G26" s="33">
        <v>0.21249999999999999</v>
      </c>
      <c r="H26">
        <v>0</v>
      </c>
      <c r="I26" s="33">
        <v>0</v>
      </c>
      <c r="J26">
        <v>63</v>
      </c>
      <c r="K26" s="33">
        <v>0.14249999999999999</v>
      </c>
      <c r="M26" t="s">
        <v>281</v>
      </c>
      <c r="N26" t="str">
        <f t="shared" si="0"/>
        <v>DE</v>
      </c>
      <c r="O26">
        <f t="shared" si="1"/>
        <v>6</v>
      </c>
      <c r="P26">
        <f t="shared" si="2"/>
        <v>0</v>
      </c>
      <c r="Q26" s="33">
        <f t="shared" si="3"/>
        <v>0</v>
      </c>
      <c r="R26">
        <f t="shared" si="4"/>
        <v>304</v>
      </c>
      <c r="S26" s="33">
        <f t="shared" si="5"/>
        <v>0.2702</v>
      </c>
      <c r="T26">
        <f t="shared" si="6"/>
        <v>28</v>
      </c>
      <c r="U26" s="33">
        <f t="shared" si="7"/>
        <v>6.0299999999999999E-2</v>
      </c>
      <c r="AE26" t="s">
        <v>889</v>
      </c>
    </row>
    <row r="27" spans="1:31" x14ac:dyDescent="0.25">
      <c r="A27" t="s">
        <v>218</v>
      </c>
      <c r="B27" t="s">
        <v>224</v>
      </c>
      <c r="C27" t="s">
        <v>356</v>
      </c>
      <c r="D27" t="s">
        <v>378</v>
      </c>
      <c r="E27">
        <v>5</v>
      </c>
      <c r="F27">
        <v>0</v>
      </c>
      <c r="G27" s="33">
        <v>0</v>
      </c>
      <c r="H27">
        <v>8</v>
      </c>
      <c r="I27" s="33">
        <v>7.7999999999999996E-3</v>
      </c>
      <c r="J27">
        <v>107</v>
      </c>
      <c r="K27" s="33">
        <v>0.2175</v>
      </c>
      <c r="M27" t="s">
        <v>218</v>
      </c>
      <c r="N27" t="str">
        <f t="shared" si="0"/>
        <v/>
      </c>
      <c r="O27" t="str">
        <f t="shared" si="1"/>
        <v/>
      </c>
      <c r="P27" t="str">
        <f t="shared" si="2"/>
        <v/>
      </c>
      <c r="Q27" s="33" t="str">
        <f t="shared" si="3"/>
        <v/>
      </c>
      <c r="R27" t="str">
        <f t="shared" si="4"/>
        <v/>
      </c>
      <c r="S27" s="33" t="str">
        <f t="shared" si="5"/>
        <v/>
      </c>
      <c r="T27" t="str">
        <f t="shared" si="6"/>
        <v/>
      </c>
      <c r="U27" s="33" t="str">
        <f t="shared" si="7"/>
        <v/>
      </c>
      <c r="AE27" t="s">
        <v>816</v>
      </c>
    </row>
    <row r="28" spans="1:31" x14ac:dyDescent="0.25">
      <c r="A28" t="s">
        <v>35</v>
      </c>
      <c r="B28" t="s">
        <v>95</v>
      </c>
      <c r="C28" t="s">
        <v>139</v>
      </c>
      <c r="D28" t="s">
        <v>150</v>
      </c>
      <c r="E28">
        <v>16</v>
      </c>
      <c r="F28">
        <v>413</v>
      </c>
      <c r="G28" s="33">
        <v>0.36680000000000001</v>
      </c>
      <c r="H28">
        <v>0</v>
      </c>
      <c r="I28" s="33">
        <v>0</v>
      </c>
      <c r="J28">
        <v>29</v>
      </c>
      <c r="K28" s="33">
        <v>5.9799999999999999E-2</v>
      </c>
      <c r="M28" t="s">
        <v>35</v>
      </c>
      <c r="N28" t="str">
        <f t="shared" si="0"/>
        <v/>
      </c>
      <c r="O28" t="str">
        <f t="shared" si="1"/>
        <v/>
      </c>
      <c r="P28" t="str">
        <f t="shared" si="2"/>
        <v/>
      </c>
      <c r="Q28" s="33" t="str">
        <f t="shared" si="3"/>
        <v/>
      </c>
      <c r="R28" t="str">
        <f t="shared" si="4"/>
        <v/>
      </c>
      <c r="S28" s="33" t="str">
        <f t="shared" si="5"/>
        <v/>
      </c>
      <c r="T28" t="str">
        <f t="shared" si="6"/>
        <v/>
      </c>
      <c r="U28" s="33" t="str">
        <f t="shared" si="7"/>
        <v/>
      </c>
      <c r="AE28" t="s">
        <v>816</v>
      </c>
    </row>
    <row r="29" spans="1:31" x14ac:dyDescent="0.25">
      <c r="A29" t="s">
        <v>296</v>
      </c>
      <c r="B29" t="s">
        <v>340</v>
      </c>
      <c r="C29" t="s">
        <v>942</v>
      </c>
      <c r="D29" t="s">
        <v>279</v>
      </c>
      <c r="E29">
        <v>2</v>
      </c>
      <c r="F29">
        <v>0</v>
      </c>
      <c r="G29" s="33">
        <v>0</v>
      </c>
      <c r="H29">
        <v>0</v>
      </c>
      <c r="I29" s="33">
        <v>0</v>
      </c>
      <c r="J29">
        <v>5</v>
      </c>
      <c r="K29" s="33">
        <v>1.11E-2</v>
      </c>
      <c r="M29" t="s">
        <v>296</v>
      </c>
      <c r="N29" t="str">
        <f t="shared" si="0"/>
        <v/>
      </c>
      <c r="O29" t="str">
        <f t="shared" si="1"/>
        <v/>
      </c>
      <c r="P29" t="str">
        <f t="shared" si="2"/>
        <v/>
      </c>
      <c r="Q29" s="33" t="str">
        <f t="shared" si="3"/>
        <v/>
      </c>
      <c r="R29" t="str">
        <f t="shared" si="4"/>
        <v/>
      </c>
      <c r="S29" s="33" t="str">
        <f t="shared" si="5"/>
        <v/>
      </c>
      <c r="T29" t="str">
        <f t="shared" si="6"/>
        <v/>
      </c>
      <c r="U29" s="33" t="str">
        <f t="shared" si="7"/>
        <v/>
      </c>
      <c r="AE29" t="s">
        <v>875</v>
      </c>
    </row>
    <row r="30" spans="1:31" x14ac:dyDescent="0.25">
      <c r="A30" t="s">
        <v>177</v>
      </c>
      <c r="B30" t="s">
        <v>224</v>
      </c>
      <c r="C30" t="s">
        <v>942</v>
      </c>
      <c r="D30" t="s">
        <v>279</v>
      </c>
      <c r="E30">
        <v>9</v>
      </c>
      <c r="F30">
        <v>24</v>
      </c>
      <c r="G30" s="33">
        <v>2.1999999999999999E-2</v>
      </c>
      <c r="H30">
        <v>0</v>
      </c>
      <c r="I30" s="33">
        <v>0</v>
      </c>
      <c r="J30">
        <v>81</v>
      </c>
      <c r="K30" s="33">
        <v>0.19009999999999999</v>
      </c>
      <c r="M30" t="s">
        <v>177</v>
      </c>
      <c r="N30" t="str">
        <f t="shared" si="0"/>
        <v>C</v>
      </c>
      <c r="O30">
        <f t="shared" si="1"/>
        <v>14</v>
      </c>
      <c r="P30">
        <f t="shared" si="2"/>
        <v>235</v>
      </c>
      <c r="Q30" s="33">
        <f t="shared" si="3"/>
        <v>0.21249999999999999</v>
      </c>
      <c r="R30">
        <f t="shared" si="4"/>
        <v>0</v>
      </c>
      <c r="S30" s="33">
        <f t="shared" si="5"/>
        <v>0</v>
      </c>
      <c r="T30">
        <f t="shared" si="6"/>
        <v>63</v>
      </c>
      <c r="U30" s="33">
        <f t="shared" si="7"/>
        <v>0.14249999999999999</v>
      </c>
      <c r="AE30" t="s">
        <v>875</v>
      </c>
    </row>
    <row r="31" spans="1:31" x14ac:dyDescent="0.25">
      <c r="A31" t="s">
        <v>356</v>
      </c>
      <c r="B31" t="s">
        <v>378</v>
      </c>
      <c r="C31" t="s">
        <v>127</v>
      </c>
      <c r="D31" t="s">
        <v>150</v>
      </c>
      <c r="E31">
        <v>13</v>
      </c>
      <c r="F31">
        <v>145</v>
      </c>
      <c r="G31" s="33">
        <v>0.12989999999999999</v>
      </c>
      <c r="H31">
        <v>0</v>
      </c>
      <c r="I31" s="33">
        <v>0</v>
      </c>
      <c r="J31">
        <v>205</v>
      </c>
      <c r="K31" s="33">
        <v>0.45760000000000001</v>
      </c>
      <c r="M31" t="s">
        <v>356</v>
      </c>
      <c r="N31" t="str">
        <f t="shared" si="0"/>
        <v>LB</v>
      </c>
      <c r="O31">
        <f t="shared" si="1"/>
        <v>5</v>
      </c>
      <c r="P31">
        <f t="shared" si="2"/>
        <v>0</v>
      </c>
      <c r="Q31" s="33">
        <f t="shared" si="3"/>
        <v>0</v>
      </c>
      <c r="R31">
        <f t="shared" si="4"/>
        <v>8</v>
      </c>
      <c r="S31" s="33">
        <f t="shared" si="5"/>
        <v>7.7999999999999996E-3</v>
      </c>
      <c r="T31">
        <f t="shared" si="6"/>
        <v>107</v>
      </c>
      <c r="U31" s="33">
        <f t="shared" si="7"/>
        <v>0.2175</v>
      </c>
      <c r="AE31" t="s">
        <v>915</v>
      </c>
    </row>
    <row r="32" spans="1:31" x14ac:dyDescent="0.25">
      <c r="A32" t="s">
        <v>139</v>
      </c>
      <c r="B32" t="s">
        <v>150</v>
      </c>
      <c r="C32" t="s">
        <v>192</v>
      </c>
      <c r="D32" t="s">
        <v>808</v>
      </c>
      <c r="E32">
        <v>10</v>
      </c>
      <c r="F32">
        <v>523</v>
      </c>
      <c r="G32" s="33">
        <v>0.4829</v>
      </c>
      <c r="H32">
        <v>0</v>
      </c>
      <c r="I32" s="33">
        <v>0</v>
      </c>
      <c r="J32">
        <v>6</v>
      </c>
      <c r="K32" s="33">
        <v>1.3299999999999999E-2</v>
      </c>
      <c r="M32" t="s">
        <v>139</v>
      </c>
      <c r="N32" t="str">
        <f t="shared" si="0"/>
        <v>TE</v>
      </c>
      <c r="O32">
        <f t="shared" si="1"/>
        <v>16</v>
      </c>
      <c r="P32">
        <f t="shared" si="2"/>
        <v>413</v>
      </c>
      <c r="Q32" s="33">
        <f t="shared" si="3"/>
        <v>0.36680000000000001</v>
      </c>
      <c r="R32">
        <f t="shared" si="4"/>
        <v>0</v>
      </c>
      <c r="S32" s="33">
        <f t="shared" si="5"/>
        <v>0</v>
      </c>
      <c r="T32">
        <f t="shared" si="6"/>
        <v>29</v>
      </c>
      <c r="U32" s="33">
        <f t="shared" si="7"/>
        <v>5.9799999999999999E-2</v>
      </c>
      <c r="AE32" t="s">
        <v>915</v>
      </c>
    </row>
    <row r="33" spans="1:31" x14ac:dyDescent="0.25">
      <c r="A33" t="s">
        <v>364</v>
      </c>
      <c r="B33" t="s">
        <v>378</v>
      </c>
      <c r="C33" t="s">
        <v>413</v>
      </c>
      <c r="D33" t="s">
        <v>470</v>
      </c>
      <c r="E33">
        <v>16</v>
      </c>
      <c r="F33">
        <v>0</v>
      </c>
      <c r="G33" s="33">
        <v>0</v>
      </c>
      <c r="H33">
        <v>662</v>
      </c>
      <c r="I33" s="33">
        <v>0.63290000000000002</v>
      </c>
      <c r="J33">
        <v>189</v>
      </c>
      <c r="K33" s="33">
        <v>0.42380000000000001</v>
      </c>
      <c r="M33" t="s">
        <v>364</v>
      </c>
      <c r="N33" t="str">
        <f t="shared" si="0"/>
        <v/>
      </c>
      <c r="O33" t="str">
        <f t="shared" si="1"/>
        <v/>
      </c>
      <c r="P33" t="str">
        <f t="shared" si="2"/>
        <v/>
      </c>
      <c r="Q33" s="33" t="str">
        <f t="shared" si="3"/>
        <v/>
      </c>
      <c r="R33" t="str">
        <f t="shared" si="4"/>
        <v/>
      </c>
      <c r="S33" s="33" t="str">
        <f t="shared" si="5"/>
        <v/>
      </c>
      <c r="T33" t="str">
        <f t="shared" si="6"/>
        <v/>
      </c>
      <c r="U33" s="33" t="str">
        <f t="shared" si="7"/>
        <v/>
      </c>
      <c r="AE33" t="s">
        <v>912</v>
      </c>
    </row>
    <row r="34" spans="1:31" x14ac:dyDescent="0.25">
      <c r="A34" t="s">
        <v>127</v>
      </c>
      <c r="B34" t="s">
        <v>150</v>
      </c>
      <c r="C34" t="s">
        <v>856</v>
      </c>
      <c r="D34" t="s">
        <v>378</v>
      </c>
      <c r="E34">
        <v>16</v>
      </c>
      <c r="F34">
        <v>0</v>
      </c>
      <c r="G34" s="33">
        <v>0</v>
      </c>
      <c r="H34">
        <v>909</v>
      </c>
      <c r="I34" s="33">
        <v>0.92</v>
      </c>
      <c r="J34">
        <v>9</v>
      </c>
      <c r="K34" s="33">
        <v>1.9699999999999999E-2</v>
      </c>
      <c r="M34" t="s">
        <v>127</v>
      </c>
      <c r="N34" t="str">
        <f t="shared" si="0"/>
        <v>TE</v>
      </c>
      <c r="O34">
        <f t="shared" si="1"/>
        <v>13</v>
      </c>
      <c r="P34">
        <f t="shared" si="2"/>
        <v>145</v>
      </c>
      <c r="Q34" s="33">
        <f t="shared" si="3"/>
        <v>0.12989999999999999</v>
      </c>
      <c r="R34">
        <f t="shared" si="4"/>
        <v>0</v>
      </c>
      <c r="S34" s="33">
        <f t="shared" si="5"/>
        <v>0</v>
      </c>
      <c r="T34">
        <f t="shared" si="6"/>
        <v>205</v>
      </c>
      <c r="U34" s="33">
        <f t="shared" si="7"/>
        <v>0.45760000000000001</v>
      </c>
      <c r="AE34" t="s">
        <v>912</v>
      </c>
    </row>
    <row r="35" spans="1:31" x14ac:dyDescent="0.25">
      <c r="A35" t="s">
        <v>121</v>
      </c>
      <c r="B35" t="s">
        <v>125</v>
      </c>
      <c r="C35" t="s">
        <v>856</v>
      </c>
      <c r="D35" t="s">
        <v>279</v>
      </c>
      <c r="E35">
        <v>5</v>
      </c>
      <c r="F35">
        <v>256</v>
      </c>
      <c r="G35" s="33">
        <v>0.2364</v>
      </c>
      <c r="H35">
        <v>0</v>
      </c>
      <c r="I35" s="33">
        <v>0</v>
      </c>
      <c r="J35">
        <v>0</v>
      </c>
      <c r="K35" s="33">
        <v>0</v>
      </c>
      <c r="M35" t="s">
        <v>121</v>
      </c>
      <c r="N35" t="str">
        <f t="shared" si="0"/>
        <v/>
      </c>
      <c r="O35" t="str">
        <f t="shared" si="1"/>
        <v/>
      </c>
      <c r="P35" t="str">
        <f t="shared" si="2"/>
        <v/>
      </c>
      <c r="Q35" s="33" t="str">
        <f t="shared" si="3"/>
        <v/>
      </c>
      <c r="R35" t="str">
        <f t="shared" si="4"/>
        <v/>
      </c>
      <c r="S35" s="33" t="str">
        <f t="shared" si="5"/>
        <v/>
      </c>
      <c r="T35" t="str">
        <f t="shared" si="6"/>
        <v/>
      </c>
      <c r="U35" s="33" t="str">
        <f t="shared" si="7"/>
        <v/>
      </c>
      <c r="AE35" t="s">
        <v>254</v>
      </c>
    </row>
    <row r="36" spans="1:31" x14ac:dyDescent="0.25">
      <c r="A36" t="s">
        <v>192</v>
      </c>
      <c r="B36" t="s">
        <v>224</v>
      </c>
      <c r="C36" t="s">
        <v>216</v>
      </c>
      <c r="D36" t="s">
        <v>806</v>
      </c>
      <c r="E36">
        <v>14</v>
      </c>
      <c r="F36">
        <v>867</v>
      </c>
      <c r="G36" s="33">
        <v>0.85670000000000002</v>
      </c>
      <c r="H36">
        <v>0</v>
      </c>
      <c r="I36" s="33">
        <v>0</v>
      </c>
      <c r="J36">
        <v>57</v>
      </c>
      <c r="K36" s="33">
        <v>0.1197</v>
      </c>
      <c r="M36" t="s">
        <v>192</v>
      </c>
      <c r="N36" t="str">
        <f t="shared" si="0"/>
        <v>T</v>
      </c>
      <c r="O36">
        <f t="shared" si="1"/>
        <v>10</v>
      </c>
      <c r="P36">
        <f t="shared" si="2"/>
        <v>523</v>
      </c>
      <c r="Q36" s="33">
        <f t="shared" si="3"/>
        <v>0.4829</v>
      </c>
      <c r="R36">
        <f t="shared" si="4"/>
        <v>0</v>
      </c>
      <c r="S36" s="33">
        <f t="shared" si="5"/>
        <v>0</v>
      </c>
      <c r="T36">
        <f t="shared" si="6"/>
        <v>6</v>
      </c>
      <c r="U36" s="33">
        <f t="shared" si="7"/>
        <v>1.3299999999999999E-2</v>
      </c>
      <c r="AE36" t="s">
        <v>254</v>
      </c>
    </row>
    <row r="37" spans="1:31" x14ac:dyDescent="0.25">
      <c r="A37" t="s">
        <v>413</v>
      </c>
      <c r="B37" t="s">
        <v>436</v>
      </c>
      <c r="C37" t="s">
        <v>504</v>
      </c>
      <c r="D37" t="s">
        <v>470</v>
      </c>
      <c r="E37">
        <v>16</v>
      </c>
      <c r="F37">
        <v>0</v>
      </c>
      <c r="G37" s="33">
        <v>0</v>
      </c>
      <c r="H37">
        <v>1</v>
      </c>
      <c r="I37" s="33">
        <v>8.9999999999999998E-4</v>
      </c>
      <c r="J37">
        <v>253</v>
      </c>
      <c r="K37" s="33">
        <v>0.5282</v>
      </c>
      <c r="M37" t="s">
        <v>413</v>
      </c>
      <c r="N37" t="str">
        <f t="shared" si="0"/>
        <v>CB</v>
      </c>
      <c r="O37">
        <f t="shared" si="1"/>
        <v>16</v>
      </c>
      <c r="P37">
        <f t="shared" si="2"/>
        <v>0</v>
      </c>
      <c r="Q37" s="33">
        <f t="shared" si="3"/>
        <v>0</v>
      </c>
      <c r="R37">
        <f t="shared" si="4"/>
        <v>662</v>
      </c>
      <c r="S37" s="33">
        <f t="shared" si="5"/>
        <v>0.63290000000000002</v>
      </c>
      <c r="T37">
        <f t="shared" si="6"/>
        <v>189</v>
      </c>
      <c r="U37" s="33">
        <f t="shared" si="7"/>
        <v>0.42380000000000001</v>
      </c>
      <c r="AE37" t="s">
        <v>921</v>
      </c>
    </row>
    <row r="38" spans="1:31" x14ac:dyDescent="0.25">
      <c r="A38" t="s">
        <v>326</v>
      </c>
      <c r="B38" t="s">
        <v>340</v>
      </c>
      <c r="C38" t="s">
        <v>504</v>
      </c>
      <c r="D38" t="s">
        <v>541</v>
      </c>
      <c r="E38">
        <v>12</v>
      </c>
      <c r="F38">
        <v>0</v>
      </c>
      <c r="G38" s="33">
        <v>0</v>
      </c>
      <c r="H38">
        <v>475</v>
      </c>
      <c r="I38" s="33">
        <v>0.43459999999999999</v>
      </c>
      <c r="J38">
        <v>35</v>
      </c>
      <c r="K38" s="33">
        <v>7.4499999999999997E-2</v>
      </c>
      <c r="M38" t="s">
        <v>326</v>
      </c>
      <c r="N38" t="str">
        <f t="shared" si="0"/>
        <v/>
      </c>
      <c r="O38" t="str">
        <f t="shared" si="1"/>
        <v/>
      </c>
      <c r="P38" t="str">
        <f t="shared" si="2"/>
        <v/>
      </c>
      <c r="Q38" s="33" t="str">
        <f t="shared" si="3"/>
        <v/>
      </c>
      <c r="R38" t="str">
        <f t="shared" si="4"/>
        <v/>
      </c>
      <c r="S38" s="33" t="str">
        <f t="shared" si="5"/>
        <v/>
      </c>
      <c r="T38" t="str">
        <f t="shared" si="6"/>
        <v/>
      </c>
      <c r="U38" s="33" t="str">
        <f t="shared" si="7"/>
        <v/>
      </c>
      <c r="AE38" t="s">
        <v>921</v>
      </c>
    </row>
    <row r="39" spans="1:31" x14ac:dyDescent="0.25">
      <c r="A39" t="s">
        <v>100</v>
      </c>
      <c r="B39" t="s">
        <v>125</v>
      </c>
      <c r="C39" t="s">
        <v>504</v>
      </c>
      <c r="D39" t="s">
        <v>150</v>
      </c>
      <c r="E39">
        <v>14</v>
      </c>
      <c r="F39">
        <v>294</v>
      </c>
      <c r="G39" s="33">
        <v>0.28539999999999999</v>
      </c>
      <c r="H39">
        <v>0</v>
      </c>
      <c r="I39" s="33">
        <v>0</v>
      </c>
      <c r="J39">
        <v>191</v>
      </c>
      <c r="K39" s="33">
        <v>0.42159999999999997</v>
      </c>
      <c r="M39" t="s">
        <v>100</v>
      </c>
      <c r="N39" t="str">
        <f t="shared" si="0"/>
        <v/>
      </c>
      <c r="O39" t="str">
        <f t="shared" si="1"/>
        <v/>
      </c>
      <c r="P39" t="str">
        <f t="shared" si="2"/>
        <v/>
      </c>
      <c r="Q39" s="33" t="str">
        <f t="shared" si="3"/>
        <v/>
      </c>
      <c r="R39" t="str">
        <f t="shared" si="4"/>
        <v/>
      </c>
      <c r="S39" s="33" t="str">
        <f t="shared" si="5"/>
        <v/>
      </c>
      <c r="T39" t="str">
        <f t="shared" si="6"/>
        <v/>
      </c>
      <c r="U39" s="33" t="str">
        <f t="shared" si="7"/>
        <v/>
      </c>
      <c r="AE39" t="s">
        <v>941</v>
      </c>
    </row>
    <row r="40" spans="1:31" x14ac:dyDescent="0.25">
      <c r="A40" t="s">
        <v>216</v>
      </c>
      <c r="B40" t="s">
        <v>224</v>
      </c>
      <c r="C40" t="s">
        <v>267</v>
      </c>
      <c r="D40" t="s">
        <v>279</v>
      </c>
      <c r="E40">
        <v>11</v>
      </c>
      <c r="F40">
        <v>385</v>
      </c>
      <c r="G40" s="33">
        <v>0.3548</v>
      </c>
      <c r="H40">
        <v>0</v>
      </c>
      <c r="I40" s="33">
        <v>0</v>
      </c>
      <c r="J40">
        <v>0</v>
      </c>
      <c r="K40" s="33">
        <v>0</v>
      </c>
      <c r="M40" t="s">
        <v>216</v>
      </c>
      <c r="N40" t="str">
        <f t="shared" si="0"/>
        <v>G</v>
      </c>
      <c r="O40">
        <f t="shared" si="1"/>
        <v>14</v>
      </c>
      <c r="P40">
        <f t="shared" si="2"/>
        <v>867</v>
      </c>
      <c r="Q40" s="33">
        <f t="shared" si="3"/>
        <v>0.85670000000000002</v>
      </c>
      <c r="R40">
        <f t="shared" si="4"/>
        <v>0</v>
      </c>
      <c r="S40" s="33">
        <f t="shared" si="5"/>
        <v>0</v>
      </c>
      <c r="T40">
        <f t="shared" si="6"/>
        <v>57</v>
      </c>
      <c r="U40" s="33">
        <f t="shared" si="7"/>
        <v>0.1197</v>
      </c>
      <c r="AE40" t="s">
        <v>941</v>
      </c>
    </row>
    <row r="41" spans="1:31" x14ac:dyDescent="0.25">
      <c r="A41" t="s">
        <v>62</v>
      </c>
      <c r="B41" t="s">
        <v>95</v>
      </c>
      <c r="C41" t="s">
        <v>154</v>
      </c>
      <c r="D41" t="s">
        <v>806</v>
      </c>
      <c r="E41">
        <v>1</v>
      </c>
      <c r="F41">
        <v>0</v>
      </c>
      <c r="G41" s="33">
        <v>0</v>
      </c>
      <c r="H41">
        <v>0</v>
      </c>
      <c r="I41" s="33">
        <v>0</v>
      </c>
      <c r="J41">
        <v>2</v>
      </c>
      <c r="K41" s="33">
        <v>4.7000000000000002E-3</v>
      </c>
      <c r="M41" t="s">
        <v>62</v>
      </c>
      <c r="N41" t="str">
        <f t="shared" si="0"/>
        <v/>
      </c>
      <c r="O41" t="str">
        <f t="shared" si="1"/>
        <v/>
      </c>
      <c r="P41" t="str">
        <f t="shared" si="2"/>
        <v/>
      </c>
      <c r="Q41" s="33" t="str">
        <f t="shared" si="3"/>
        <v/>
      </c>
      <c r="R41" t="str">
        <f t="shared" si="4"/>
        <v/>
      </c>
      <c r="S41" s="33" t="str">
        <f t="shared" si="5"/>
        <v/>
      </c>
      <c r="T41" t="str">
        <f t="shared" si="6"/>
        <v/>
      </c>
      <c r="U41" s="33" t="str">
        <f t="shared" si="7"/>
        <v/>
      </c>
      <c r="AE41" t="s">
        <v>865</v>
      </c>
    </row>
    <row r="42" spans="1:31" x14ac:dyDescent="0.25">
      <c r="A42" t="s">
        <v>267</v>
      </c>
      <c r="B42" t="s">
        <v>279</v>
      </c>
      <c r="C42" t="s">
        <v>110</v>
      </c>
      <c r="D42" t="s">
        <v>125</v>
      </c>
      <c r="E42">
        <v>11</v>
      </c>
      <c r="F42">
        <v>623</v>
      </c>
      <c r="G42" s="33">
        <v>0.59499999999999997</v>
      </c>
      <c r="H42">
        <v>0</v>
      </c>
      <c r="I42" s="33">
        <v>0</v>
      </c>
      <c r="J42">
        <v>0</v>
      </c>
      <c r="K42" s="33">
        <v>0</v>
      </c>
      <c r="M42" t="s">
        <v>267</v>
      </c>
      <c r="N42" t="str">
        <f t="shared" si="0"/>
        <v>WR</v>
      </c>
      <c r="O42">
        <f t="shared" si="1"/>
        <v>11</v>
      </c>
      <c r="P42">
        <f t="shared" si="2"/>
        <v>385</v>
      </c>
      <c r="Q42" s="33">
        <f t="shared" si="3"/>
        <v>0.3548</v>
      </c>
      <c r="R42">
        <f t="shared" si="4"/>
        <v>0</v>
      </c>
      <c r="S42" s="33">
        <f t="shared" si="5"/>
        <v>0</v>
      </c>
      <c r="T42">
        <f t="shared" si="6"/>
        <v>0</v>
      </c>
      <c r="U42" s="33">
        <f t="shared" si="7"/>
        <v>0</v>
      </c>
      <c r="AE42" t="s">
        <v>865</v>
      </c>
    </row>
    <row r="43" spans="1:31" x14ac:dyDescent="0.25">
      <c r="A43" t="s">
        <v>154</v>
      </c>
      <c r="B43" t="s">
        <v>224</v>
      </c>
      <c r="C43" t="s">
        <v>926</v>
      </c>
      <c r="D43" t="s">
        <v>95</v>
      </c>
      <c r="E43">
        <v>1</v>
      </c>
      <c r="F43">
        <v>0</v>
      </c>
      <c r="G43" s="33">
        <v>0</v>
      </c>
      <c r="H43">
        <v>0</v>
      </c>
      <c r="I43" s="33">
        <v>0</v>
      </c>
      <c r="J43">
        <v>13</v>
      </c>
      <c r="K43" s="33">
        <v>3.0700000000000002E-2</v>
      </c>
      <c r="M43" t="s">
        <v>154</v>
      </c>
      <c r="N43" t="str">
        <f t="shared" si="0"/>
        <v>G</v>
      </c>
      <c r="O43">
        <f t="shared" si="1"/>
        <v>1</v>
      </c>
      <c r="P43">
        <f t="shared" si="2"/>
        <v>0</v>
      </c>
      <c r="Q43" s="33">
        <f t="shared" si="3"/>
        <v>0</v>
      </c>
      <c r="R43">
        <f t="shared" si="4"/>
        <v>0</v>
      </c>
      <c r="S43" s="33">
        <f t="shared" si="5"/>
        <v>0</v>
      </c>
      <c r="T43">
        <f t="shared" si="6"/>
        <v>2</v>
      </c>
      <c r="U43" s="33">
        <f t="shared" si="7"/>
        <v>4.7000000000000002E-3</v>
      </c>
      <c r="AE43" t="s">
        <v>918</v>
      </c>
    </row>
    <row r="44" spans="1:31" x14ac:dyDescent="0.25">
      <c r="A44" t="s">
        <v>110</v>
      </c>
      <c r="B44" t="s">
        <v>125</v>
      </c>
      <c r="C44" t="s">
        <v>926</v>
      </c>
      <c r="D44" t="s">
        <v>95</v>
      </c>
      <c r="E44">
        <v>6</v>
      </c>
      <c r="F44">
        <v>19</v>
      </c>
      <c r="G44" s="33">
        <v>1.9800000000000002E-2</v>
      </c>
      <c r="H44">
        <v>0</v>
      </c>
      <c r="I44" s="33">
        <v>0</v>
      </c>
      <c r="J44">
        <v>111</v>
      </c>
      <c r="K44" s="33">
        <v>0.2467</v>
      </c>
      <c r="M44" t="s">
        <v>110</v>
      </c>
      <c r="N44" t="str">
        <f t="shared" si="0"/>
        <v>QB</v>
      </c>
      <c r="O44">
        <f t="shared" si="1"/>
        <v>11</v>
      </c>
      <c r="P44">
        <f t="shared" si="2"/>
        <v>623</v>
      </c>
      <c r="Q44" s="33">
        <f t="shared" si="3"/>
        <v>0.59499999999999997</v>
      </c>
      <c r="R44">
        <f t="shared" si="4"/>
        <v>0</v>
      </c>
      <c r="S44" s="33">
        <f t="shared" si="5"/>
        <v>0</v>
      </c>
      <c r="T44">
        <f t="shared" si="6"/>
        <v>0</v>
      </c>
      <c r="U44" s="33">
        <f t="shared" si="7"/>
        <v>0</v>
      </c>
      <c r="AE44" t="s">
        <v>918</v>
      </c>
    </row>
    <row r="45" spans="1:31" x14ac:dyDescent="0.25">
      <c r="A45" t="s">
        <v>96</v>
      </c>
      <c r="B45" t="s">
        <v>125</v>
      </c>
      <c r="C45" t="s">
        <v>836</v>
      </c>
      <c r="D45" t="s">
        <v>125</v>
      </c>
      <c r="E45">
        <v>5</v>
      </c>
      <c r="F45">
        <v>23</v>
      </c>
      <c r="G45" s="33">
        <v>2.0199999999999999E-2</v>
      </c>
      <c r="H45">
        <v>0</v>
      </c>
      <c r="I45" s="33">
        <v>0</v>
      </c>
      <c r="J45">
        <v>0</v>
      </c>
      <c r="K45" s="33">
        <v>0</v>
      </c>
      <c r="M45" t="s">
        <v>96</v>
      </c>
      <c r="N45" t="str">
        <f t="shared" si="0"/>
        <v/>
      </c>
      <c r="O45" t="str">
        <f t="shared" si="1"/>
        <v/>
      </c>
      <c r="P45" t="str">
        <f t="shared" si="2"/>
        <v/>
      </c>
      <c r="Q45" s="33" t="str">
        <f t="shared" si="3"/>
        <v/>
      </c>
      <c r="R45" t="str">
        <f t="shared" si="4"/>
        <v/>
      </c>
      <c r="S45" s="33" t="str">
        <f t="shared" si="5"/>
        <v/>
      </c>
      <c r="T45" t="str">
        <f t="shared" si="6"/>
        <v/>
      </c>
      <c r="U45" s="33" t="str">
        <f t="shared" si="7"/>
        <v/>
      </c>
      <c r="AE45" t="s">
        <v>837</v>
      </c>
    </row>
    <row r="46" spans="1:31" x14ac:dyDescent="0.25">
      <c r="A46" t="s">
        <v>355</v>
      </c>
      <c r="B46" t="s">
        <v>378</v>
      </c>
      <c r="C46" t="s">
        <v>836</v>
      </c>
      <c r="D46" t="s">
        <v>125</v>
      </c>
      <c r="E46">
        <v>6</v>
      </c>
      <c r="F46">
        <v>358</v>
      </c>
      <c r="G46" s="33">
        <v>0.32550000000000001</v>
      </c>
      <c r="H46">
        <v>0</v>
      </c>
      <c r="I46" s="33">
        <v>0</v>
      </c>
      <c r="J46">
        <v>0</v>
      </c>
      <c r="K46" s="33">
        <v>0</v>
      </c>
      <c r="M46" t="s">
        <v>355</v>
      </c>
      <c r="N46" t="str">
        <f t="shared" si="0"/>
        <v>LB</v>
      </c>
      <c r="O46">
        <f t="shared" si="1"/>
        <v>16</v>
      </c>
      <c r="P46">
        <f t="shared" si="2"/>
        <v>0</v>
      </c>
      <c r="Q46" s="33">
        <f t="shared" si="3"/>
        <v>0</v>
      </c>
      <c r="R46">
        <f t="shared" si="4"/>
        <v>153</v>
      </c>
      <c r="S46" s="33">
        <f t="shared" si="5"/>
        <v>0.14249999999999999</v>
      </c>
      <c r="T46">
        <f t="shared" si="6"/>
        <v>310</v>
      </c>
      <c r="U46" s="33">
        <f t="shared" si="7"/>
        <v>0.62370000000000003</v>
      </c>
      <c r="AE46" t="s">
        <v>837</v>
      </c>
    </row>
    <row r="47" spans="1:31" x14ac:dyDescent="0.25">
      <c r="A47" t="s">
        <v>120</v>
      </c>
      <c r="B47" t="s">
        <v>125</v>
      </c>
      <c r="C47" t="s">
        <v>355</v>
      </c>
      <c r="D47" t="s">
        <v>378</v>
      </c>
      <c r="E47">
        <v>16</v>
      </c>
      <c r="F47">
        <v>0</v>
      </c>
      <c r="G47" s="33">
        <v>0</v>
      </c>
      <c r="H47">
        <v>153</v>
      </c>
      <c r="I47" s="33">
        <v>0.14249999999999999</v>
      </c>
      <c r="J47">
        <v>310</v>
      </c>
      <c r="K47" s="33">
        <v>0.62370000000000003</v>
      </c>
      <c r="M47" t="s">
        <v>120</v>
      </c>
      <c r="N47" t="str">
        <f t="shared" si="0"/>
        <v>QB</v>
      </c>
      <c r="O47">
        <f t="shared" si="1"/>
        <v>4</v>
      </c>
      <c r="P47">
        <f t="shared" si="2"/>
        <v>217</v>
      </c>
      <c r="Q47" s="33">
        <f t="shared" si="3"/>
        <v>0.20949999999999999</v>
      </c>
      <c r="R47">
        <f t="shared" si="4"/>
        <v>0</v>
      </c>
      <c r="S47" s="33">
        <f t="shared" si="5"/>
        <v>0</v>
      </c>
      <c r="T47">
        <f t="shared" si="6"/>
        <v>0</v>
      </c>
      <c r="U47" s="33">
        <f t="shared" si="7"/>
        <v>0</v>
      </c>
      <c r="AE47" t="s">
        <v>427</v>
      </c>
    </row>
    <row r="48" spans="1:31" x14ac:dyDescent="0.25">
      <c r="A48" t="s">
        <v>408</v>
      </c>
      <c r="B48" t="s">
        <v>436</v>
      </c>
      <c r="C48" t="s">
        <v>120</v>
      </c>
      <c r="D48" t="s">
        <v>125</v>
      </c>
      <c r="E48">
        <v>4</v>
      </c>
      <c r="F48">
        <v>217</v>
      </c>
      <c r="G48" s="33">
        <v>0.20949999999999999</v>
      </c>
      <c r="H48">
        <v>0</v>
      </c>
      <c r="I48" s="33">
        <v>0</v>
      </c>
      <c r="J48">
        <v>0</v>
      </c>
      <c r="K48" s="33">
        <v>0</v>
      </c>
      <c r="M48" t="s">
        <v>408</v>
      </c>
      <c r="N48" t="str">
        <f t="shared" si="0"/>
        <v>FS</v>
      </c>
      <c r="O48">
        <f t="shared" si="1"/>
        <v>16</v>
      </c>
      <c r="P48">
        <f t="shared" si="2"/>
        <v>0</v>
      </c>
      <c r="Q48" s="33">
        <f t="shared" si="3"/>
        <v>0</v>
      </c>
      <c r="R48">
        <f t="shared" si="4"/>
        <v>910</v>
      </c>
      <c r="S48" s="33">
        <f t="shared" si="5"/>
        <v>0.87080000000000002</v>
      </c>
      <c r="T48">
        <f t="shared" si="6"/>
        <v>219</v>
      </c>
      <c r="U48" s="33">
        <f t="shared" si="7"/>
        <v>0.51900000000000002</v>
      </c>
      <c r="AE48" t="s">
        <v>427</v>
      </c>
    </row>
    <row r="49" spans="1:31" x14ac:dyDescent="0.25">
      <c r="A49" t="s">
        <v>278</v>
      </c>
      <c r="B49" t="s">
        <v>279</v>
      </c>
      <c r="C49" t="s">
        <v>408</v>
      </c>
      <c r="D49" t="s">
        <v>578</v>
      </c>
      <c r="E49">
        <v>16</v>
      </c>
      <c r="F49">
        <v>0</v>
      </c>
      <c r="G49" s="33">
        <v>0</v>
      </c>
      <c r="H49">
        <v>910</v>
      </c>
      <c r="I49" s="33">
        <v>0.87080000000000002</v>
      </c>
      <c r="J49">
        <v>219</v>
      </c>
      <c r="K49" s="33">
        <v>0.51900000000000002</v>
      </c>
      <c r="M49" t="s">
        <v>278</v>
      </c>
      <c r="N49" t="str">
        <f t="shared" si="0"/>
        <v/>
      </c>
      <c r="O49" t="str">
        <f t="shared" si="1"/>
        <v/>
      </c>
      <c r="P49" t="str">
        <f t="shared" si="2"/>
        <v/>
      </c>
      <c r="Q49" s="33" t="str">
        <f t="shared" si="3"/>
        <v/>
      </c>
      <c r="R49" t="str">
        <f t="shared" si="4"/>
        <v/>
      </c>
      <c r="S49" s="33" t="str">
        <f t="shared" si="5"/>
        <v/>
      </c>
      <c r="T49" t="str">
        <f t="shared" si="6"/>
        <v/>
      </c>
      <c r="U49" s="33" t="str">
        <f t="shared" si="7"/>
        <v/>
      </c>
      <c r="AE49" t="s">
        <v>882</v>
      </c>
    </row>
    <row r="50" spans="1:31" x14ac:dyDescent="0.25">
      <c r="A50" t="s">
        <v>22</v>
      </c>
      <c r="B50" t="s">
        <v>95</v>
      </c>
      <c r="C50" t="s">
        <v>889</v>
      </c>
      <c r="D50" t="s">
        <v>470</v>
      </c>
      <c r="E50">
        <v>2</v>
      </c>
      <c r="F50">
        <v>0</v>
      </c>
      <c r="G50" s="33">
        <v>0</v>
      </c>
      <c r="H50">
        <v>107</v>
      </c>
      <c r="I50" s="33">
        <v>0.1023</v>
      </c>
      <c r="J50">
        <v>0</v>
      </c>
      <c r="K50" s="33">
        <v>0</v>
      </c>
      <c r="M50" t="s">
        <v>22</v>
      </c>
      <c r="N50" t="str">
        <f t="shared" si="0"/>
        <v>RB</v>
      </c>
      <c r="O50">
        <f t="shared" si="1"/>
        <v>13</v>
      </c>
      <c r="P50">
        <f t="shared" si="2"/>
        <v>36</v>
      </c>
      <c r="Q50" s="33">
        <f t="shared" si="3"/>
        <v>3.3799999999999997E-2</v>
      </c>
      <c r="R50">
        <f t="shared" si="4"/>
        <v>0</v>
      </c>
      <c r="S50" s="33">
        <f t="shared" si="5"/>
        <v>0</v>
      </c>
      <c r="T50">
        <f t="shared" si="6"/>
        <v>227</v>
      </c>
      <c r="U50" s="33">
        <f t="shared" si="7"/>
        <v>0.5171</v>
      </c>
      <c r="AE50" t="s">
        <v>882</v>
      </c>
    </row>
    <row r="51" spans="1:31" x14ac:dyDescent="0.25">
      <c r="A51" t="s">
        <v>133</v>
      </c>
      <c r="B51" t="s">
        <v>150</v>
      </c>
      <c r="C51" t="s">
        <v>889</v>
      </c>
      <c r="D51" t="s">
        <v>470</v>
      </c>
      <c r="E51">
        <v>7</v>
      </c>
      <c r="F51">
        <v>0</v>
      </c>
      <c r="G51" s="33">
        <v>0</v>
      </c>
      <c r="H51">
        <v>473</v>
      </c>
      <c r="I51" s="33">
        <v>0.43080000000000002</v>
      </c>
      <c r="J51">
        <v>7</v>
      </c>
      <c r="K51" s="33">
        <v>1.47E-2</v>
      </c>
      <c r="M51" t="s">
        <v>133</v>
      </c>
      <c r="N51" t="str">
        <f t="shared" si="0"/>
        <v/>
      </c>
      <c r="O51" t="str">
        <f t="shared" si="1"/>
        <v/>
      </c>
      <c r="P51" t="str">
        <f t="shared" si="2"/>
        <v/>
      </c>
      <c r="Q51" s="33" t="str">
        <f t="shared" si="3"/>
        <v/>
      </c>
      <c r="R51" t="str">
        <f t="shared" si="4"/>
        <v/>
      </c>
      <c r="S51" s="33" t="str">
        <f t="shared" si="5"/>
        <v/>
      </c>
      <c r="T51" t="str">
        <f t="shared" si="6"/>
        <v/>
      </c>
      <c r="U51" s="33" t="str">
        <f t="shared" si="7"/>
        <v/>
      </c>
      <c r="AE51" t="s">
        <v>901</v>
      </c>
    </row>
    <row r="52" spans="1:31" x14ac:dyDescent="0.25">
      <c r="A52" t="s">
        <v>174</v>
      </c>
      <c r="B52" t="s">
        <v>224</v>
      </c>
      <c r="C52" t="s">
        <v>816</v>
      </c>
      <c r="D52" t="s">
        <v>470</v>
      </c>
      <c r="E52">
        <v>2</v>
      </c>
      <c r="F52">
        <v>0</v>
      </c>
      <c r="G52" s="33">
        <v>0</v>
      </c>
      <c r="H52">
        <v>0</v>
      </c>
      <c r="I52" s="33">
        <v>0</v>
      </c>
      <c r="J52">
        <v>29</v>
      </c>
      <c r="K52" s="33">
        <v>6.0499999999999998E-2</v>
      </c>
      <c r="M52" t="s">
        <v>174</v>
      </c>
      <c r="N52" t="str">
        <f t="shared" si="0"/>
        <v>T</v>
      </c>
      <c r="O52">
        <f t="shared" si="1"/>
        <v>13</v>
      </c>
      <c r="P52">
        <f t="shared" si="2"/>
        <v>276</v>
      </c>
      <c r="Q52" s="33">
        <f t="shared" si="3"/>
        <v>0.26869999999999999</v>
      </c>
      <c r="R52">
        <f t="shared" si="4"/>
        <v>0</v>
      </c>
      <c r="S52" s="33">
        <f t="shared" si="5"/>
        <v>0</v>
      </c>
      <c r="T52">
        <f t="shared" si="6"/>
        <v>41</v>
      </c>
      <c r="U52" s="33">
        <f t="shared" si="7"/>
        <v>8.8700000000000001E-2</v>
      </c>
      <c r="AE52" t="s">
        <v>901</v>
      </c>
    </row>
    <row r="53" spans="1:31" x14ac:dyDescent="0.25">
      <c r="A53" t="s">
        <v>293</v>
      </c>
      <c r="B53" t="s">
        <v>340</v>
      </c>
      <c r="C53" t="s">
        <v>816</v>
      </c>
      <c r="D53" t="s">
        <v>470</v>
      </c>
      <c r="E53">
        <v>12</v>
      </c>
      <c r="F53">
        <v>0</v>
      </c>
      <c r="G53" s="33">
        <v>0</v>
      </c>
      <c r="H53">
        <v>69</v>
      </c>
      <c r="I53" s="33">
        <v>6.5699999999999995E-2</v>
      </c>
      <c r="J53">
        <v>216</v>
      </c>
      <c r="K53" s="33">
        <v>0.51060000000000005</v>
      </c>
      <c r="M53" t="s">
        <v>293</v>
      </c>
      <c r="N53" t="str">
        <f t="shared" si="0"/>
        <v>NT</v>
      </c>
      <c r="O53">
        <f t="shared" si="1"/>
        <v>15</v>
      </c>
      <c r="P53">
        <f t="shared" si="2"/>
        <v>0</v>
      </c>
      <c r="Q53" s="33">
        <f t="shared" si="3"/>
        <v>0</v>
      </c>
      <c r="R53">
        <f t="shared" si="4"/>
        <v>301</v>
      </c>
      <c r="S53" s="33">
        <f t="shared" si="5"/>
        <v>0.27539999999999998</v>
      </c>
      <c r="T53">
        <f t="shared" si="6"/>
        <v>51</v>
      </c>
      <c r="U53" s="33">
        <f t="shared" si="7"/>
        <v>0.1085</v>
      </c>
      <c r="AE53" t="s">
        <v>883</v>
      </c>
    </row>
    <row r="54" spans="1:31" x14ac:dyDescent="0.25">
      <c r="A54" t="s">
        <v>209</v>
      </c>
      <c r="B54" t="s">
        <v>224</v>
      </c>
      <c r="C54" t="s">
        <v>875</v>
      </c>
      <c r="D54" t="s">
        <v>805</v>
      </c>
      <c r="E54">
        <v>2</v>
      </c>
      <c r="F54">
        <v>0</v>
      </c>
      <c r="G54" s="33">
        <v>0</v>
      </c>
      <c r="H54">
        <v>0</v>
      </c>
      <c r="I54" s="33">
        <v>0</v>
      </c>
      <c r="J54">
        <v>6</v>
      </c>
      <c r="K54" s="33">
        <v>1.43E-2</v>
      </c>
      <c r="M54" t="s">
        <v>209</v>
      </c>
      <c r="N54" t="str">
        <f t="shared" si="0"/>
        <v>T</v>
      </c>
      <c r="O54">
        <f t="shared" si="1"/>
        <v>14</v>
      </c>
      <c r="P54">
        <f t="shared" si="2"/>
        <v>667</v>
      </c>
      <c r="Q54" s="33">
        <f t="shared" si="3"/>
        <v>0.69330000000000003</v>
      </c>
      <c r="R54">
        <f t="shared" si="4"/>
        <v>0</v>
      </c>
      <c r="S54" s="33">
        <f t="shared" si="5"/>
        <v>0</v>
      </c>
      <c r="T54">
        <f t="shared" si="6"/>
        <v>9</v>
      </c>
      <c r="U54" s="33">
        <f t="shared" si="7"/>
        <v>0.02</v>
      </c>
      <c r="AE54" t="s">
        <v>883</v>
      </c>
    </row>
    <row r="55" spans="1:31" x14ac:dyDescent="0.25">
      <c r="A55" t="s">
        <v>325</v>
      </c>
      <c r="B55" t="s">
        <v>340</v>
      </c>
      <c r="C55" t="s">
        <v>875</v>
      </c>
      <c r="D55" t="s">
        <v>805</v>
      </c>
      <c r="E55">
        <v>3</v>
      </c>
      <c r="F55">
        <v>0</v>
      </c>
      <c r="G55" s="33">
        <v>0</v>
      </c>
      <c r="H55">
        <v>0</v>
      </c>
      <c r="I55" s="33">
        <v>0</v>
      </c>
      <c r="J55">
        <v>34</v>
      </c>
      <c r="K55" s="33">
        <v>7.3599999999999999E-2</v>
      </c>
      <c r="M55" t="s">
        <v>325</v>
      </c>
      <c r="N55" t="str">
        <f t="shared" si="0"/>
        <v/>
      </c>
      <c r="O55" t="str">
        <f t="shared" si="1"/>
        <v/>
      </c>
      <c r="P55" t="str">
        <f t="shared" si="2"/>
        <v/>
      </c>
      <c r="Q55" s="33" t="str">
        <f t="shared" si="3"/>
        <v/>
      </c>
      <c r="R55" t="str">
        <f t="shared" si="4"/>
        <v/>
      </c>
      <c r="S55" s="33" t="str">
        <f t="shared" si="5"/>
        <v/>
      </c>
      <c r="T55" t="str">
        <f t="shared" si="6"/>
        <v/>
      </c>
      <c r="U55" s="33" t="str">
        <f t="shared" si="7"/>
        <v/>
      </c>
      <c r="AE55" t="s">
        <v>870</v>
      </c>
    </row>
    <row r="56" spans="1:31" x14ac:dyDescent="0.25">
      <c r="A56" t="s">
        <v>189</v>
      </c>
      <c r="B56" t="s">
        <v>224</v>
      </c>
      <c r="C56" t="s">
        <v>22</v>
      </c>
      <c r="D56" t="s">
        <v>95</v>
      </c>
      <c r="E56">
        <v>13</v>
      </c>
      <c r="F56">
        <v>36</v>
      </c>
      <c r="G56" s="33">
        <v>3.3799999999999997E-2</v>
      </c>
      <c r="H56">
        <v>0</v>
      </c>
      <c r="I56" s="33">
        <v>0</v>
      </c>
      <c r="J56">
        <v>227</v>
      </c>
      <c r="K56" s="33">
        <v>0.5171</v>
      </c>
      <c r="M56" t="s">
        <v>189</v>
      </c>
      <c r="N56" t="str">
        <f t="shared" si="0"/>
        <v/>
      </c>
      <c r="O56" t="str">
        <f t="shared" si="1"/>
        <v/>
      </c>
      <c r="P56" t="str">
        <f t="shared" si="2"/>
        <v/>
      </c>
      <c r="Q56" s="33" t="str">
        <f t="shared" si="3"/>
        <v/>
      </c>
      <c r="R56" t="str">
        <f t="shared" si="4"/>
        <v/>
      </c>
      <c r="S56" s="33" t="str">
        <f t="shared" si="5"/>
        <v/>
      </c>
      <c r="T56" t="str">
        <f t="shared" si="6"/>
        <v/>
      </c>
      <c r="U56" s="33" t="str">
        <f t="shared" si="7"/>
        <v/>
      </c>
      <c r="AE56" t="s">
        <v>870</v>
      </c>
    </row>
    <row r="57" spans="1:31" x14ac:dyDescent="0.25">
      <c r="A57" t="s">
        <v>395</v>
      </c>
      <c r="B57" t="s">
        <v>436</v>
      </c>
      <c r="C57" t="s">
        <v>174</v>
      </c>
      <c r="D57" t="s">
        <v>808</v>
      </c>
      <c r="E57">
        <v>13</v>
      </c>
      <c r="F57">
        <v>276</v>
      </c>
      <c r="G57" s="33">
        <v>0.26869999999999999</v>
      </c>
      <c r="H57">
        <v>0</v>
      </c>
      <c r="I57" s="33">
        <v>0</v>
      </c>
      <c r="J57">
        <v>41</v>
      </c>
      <c r="K57" s="33">
        <v>8.8700000000000001E-2</v>
      </c>
      <c r="M57" t="s">
        <v>395</v>
      </c>
      <c r="N57" t="str">
        <f t="shared" si="0"/>
        <v/>
      </c>
      <c r="O57" t="str">
        <f t="shared" si="1"/>
        <v/>
      </c>
      <c r="P57" t="str">
        <f t="shared" si="2"/>
        <v/>
      </c>
      <c r="Q57" s="33" t="str">
        <f t="shared" si="3"/>
        <v/>
      </c>
      <c r="R57" t="str">
        <f t="shared" si="4"/>
        <v/>
      </c>
      <c r="S57" s="33" t="str">
        <f t="shared" si="5"/>
        <v/>
      </c>
      <c r="T57" t="str">
        <f t="shared" si="6"/>
        <v/>
      </c>
      <c r="U57" s="33" t="str">
        <f t="shared" si="7"/>
        <v/>
      </c>
      <c r="AE57" t="s">
        <v>818</v>
      </c>
    </row>
    <row r="58" spans="1:31" x14ac:dyDescent="0.25">
      <c r="A58" t="s">
        <v>187</v>
      </c>
      <c r="B58" t="s">
        <v>224</v>
      </c>
      <c r="C58" t="s">
        <v>915</v>
      </c>
      <c r="D58" t="s">
        <v>378</v>
      </c>
      <c r="E58">
        <v>3</v>
      </c>
      <c r="F58">
        <v>0</v>
      </c>
      <c r="G58" s="33">
        <v>0</v>
      </c>
      <c r="H58">
        <v>10</v>
      </c>
      <c r="I58" s="33">
        <v>9.2999999999999992E-3</v>
      </c>
      <c r="J58">
        <v>57</v>
      </c>
      <c r="K58" s="33">
        <v>0.1147</v>
      </c>
      <c r="M58" t="s">
        <v>187</v>
      </c>
      <c r="N58" t="str">
        <f t="shared" si="0"/>
        <v>G</v>
      </c>
      <c r="O58">
        <f t="shared" si="1"/>
        <v>14</v>
      </c>
      <c r="P58">
        <f t="shared" si="2"/>
        <v>256</v>
      </c>
      <c r="Q58" s="33">
        <f t="shared" si="3"/>
        <v>0.2404</v>
      </c>
      <c r="R58">
        <f t="shared" si="4"/>
        <v>0</v>
      </c>
      <c r="S58" s="33">
        <f t="shared" si="5"/>
        <v>0</v>
      </c>
      <c r="T58">
        <f t="shared" si="6"/>
        <v>60</v>
      </c>
      <c r="U58" s="33">
        <f t="shared" si="7"/>
        <v>0.14219999999999999</v>
      </c>
      <c r="AE58" t="s">
        <v>818</v>
      </c>
    </row>
    <row r="59" spans="1:31" x14ac:dyDescent="0.25">
      <c r="A59" t="s">
        <v>234</v>
      </c>
      <c r="B59" t="s">
        <v>279</v>
      </c>
      <c r="C59" t="s">
        <v>915</v>
      </c>
      <c r="D59" t="s">
        <v>378</v>
      </c>
      <c r="E59">
        <v>11</v>
      </c>
      <c r="F59">
        <v>0</v>
      </c>
      <c r="G59" s="33">
        <v>0</v>
      </c>
      <c r="H59">
        <v>1</v>
      </c>
      <c r="I59" s="33">
        <v>8.9999999999999998E-4</v>
      </c>
      <c r="J59">
        <v>197</v>
      </c>
      <c r="K59" s="33">
        <v>0.46239999999999998</v>
      </c>
      <c r="M59" t="s">
        <v>234</v>
      </c>
      <c r="N59" t="str">
        <f t="shared" si="0"/>
        <v>WR</v>
      </c>
      <c r="O59">
        <f t="shared" si="1"/>
        <v>5</v>
      </c>
      <c r="P59">
        <f t="shared" si="2"/>
        <v>292</v>
      </c>
      <c r="Q59" s="33">
        <f t="shared" si="3"/>
        <v>0.2843</v>
      </c>
      <c r="R59">
        <f t="shared" si="4"/>
        <v>0</v>
      </c>
      <c r="S59" s="33">
        <f t="shared" si="5"/>
        <v>0</v>
      </c>
      <c r="T59">
        <f t="shared" si="6"/>
        <v>2</v>
      </c>
      <c r="U59" s="33">
        <f t="shared" si="7"/>
        <v>4.3E-3</v>
      </c>
      <c r="AE59" t="s">
        <v>937</v>
      </c>
    </row>
    <row r="60" spans="1:31" x14ac:dyDescent="0.25">
      <c r="A60" t="s">
        <v>401</v>
      </c>
      <c r="B60" t="s">
        <v>436</v>
      </c>
      <c r="C60" t="s">
        <v>293</v>
      </c>
      <c r="D60" t="s">
        <v>807</v>
      </c>
      <c r="E60">
        <v>15</v>
      </c>
      <c r="F60">
        <v>0</v>
      </c>
      <c r="G60" s="33">
        <v>0</v>
      </c>
      <c r="H60">
        <v>301</v>
      </c>
      <c r="I60" s="33">
        <v>0.27539999999999998</v>
      </c>
      <c r="J60">
        <v>51</v>
      </c>
      <c r="K60" s="33">
        <v>0.1085</v>
      </c>
      <c r="M60" t="s">
        <v>401</v>
      </c>
      <c r="N60" t="str">
        <f t="shared" si="0"/>
        <v/>
      </c>
      <c r="O60" t="str">
        <f t="shared" si="1"/>
        <v/>
      </c>
      <c r="P60" t="str">
        <f t="shared" si="2"/>
        <v/>
      </c>
      <c r="Q60" s="33" t="str">
        <f t="shared" si="3"/>
        <v/>
      </c>
      <c r="R60" t="str">
        <f t="shared" si="4"/>
        <v/>
      </c>
      <c r="S60" s="33" t="str">
        <f t="shared" si="5"/>
        <v/>
      </c>
      <c r="T60" t="str">
        <f t="shared" si="6"/>
        <v/>
      </c>
      <c r="U60" s="33" t="str">
        <f t="shared" si="7"/>
        <v/>
      </c>
      <c r="AE60" t="s">
        <v>937</v>
      </c>
    </row>
    <row r="61" spans="1:31" x14ac:dyDescent="0.25">
      <c r="A61" t="s">
        <v>254</v>
      </c>
      <c r="B61" t="s">
        <v>279</v>
      </c>
      <c r="C61" t="s">
        <v>912</v>
      </c>
      <c r="D61" t="s">
        <v>508</v>
      </c>
      <c r="E61">
        <v>9</v>
      </c>
      <c r="F61">
        <v>0</v>
      </c>
      <c r="G61" s="33">
        <v>0</v>
      </c>
      <c r="H61">
        <v>266</v>
      </c>
      <c r="I61" s="33">
        <v>0.25090000000000001</v>
      </c>
      <c r="J61">
        <v>150</v>
      </c>
      <c r="K61" s="33">
        <v>0.33260000000000001</v>
      </c>
      <c r="M61" s="34" t="s">
        <v>254</v>
      </c>
      <c r="N61" s="34" t="str">
        <f t="shared" si="0"/>
        <v>P</v>
      </c>
      <c r="O61" s="34">
        <f t="shared" si="1"/>
        <v>16</v>
      </c>
      <c r="P61" s="34">
        <f t="shared" si="2"/>
        <v>0</v>
      </c>
      <c r="Q61" s="35">
        <f t="shared" si="3"/>
        <v>0</v>
      </c>
      <c r="R61" s="34">
        <f t="shared" si="4"/>
        <v>0</v>
      </c>
      <c r="S61" s="35">
        <f t="shared" si="5"/>
        <v>0</v>
      </c>
      <c r="T61" s="34">
        <f t="shared" si="6"/>
        <v>136</v>
      </c>
      <c r="U61" s="35">
        <f t="shared" si="7"/>
        <v>0.32229999999999998</v>
      </c>
      <c r="V61" s="34" t="s">
        <v>508</v>
      </c>
      <c r="W61" s="34">
        <v>16</v>
      </c>
      <c r="X61" s="34">
        <v>0</v>
      </c>
      <c r="Y61" s="35">
        <v>0</v>
      </c>
      <c r="Z61" s="34">
        <v>678</v>
      </c>
      <c r="AA61" s="35">
        <v>0.61580000000000001</v>
      </c>
      <c r="AB61" s="34">
        <v>21</v>
      </c>
      <c r="AC61" s="35">
        <v>4.5499999999999999E-2</v>
      </c>
      <c r="AE61" t="s">
        <v>930</v>
      </c>
    </row>
    <row r="62" spans="1:31" x14ac:dyDescent="0.25">
      <c r="A62" t="s">
        <v>291</v>
      </c>
      <c r="B62" t="s">
        <v>340</v>
      </c>
      <c r="C62" t="s">
        <v>912</v>
      </c>
      <c r="D62" t="s">
        <v>508</v>
      </c>
      <c r="E62">
        <v>6</v>
      </c>
      <c r="F62">
        <v>0</v>
      </c>
      <c r="G62" s="33">
        <v>0</v>
      </c>
      <c r="H62">
        <v>189</v>
      </c>
      <c r="I62" s="33">
        <v>0.16800000000000001</v>
      </c>
      <c r="J62">
        <v>117</v>
      </c>
      <c r="K62" s="33">
        <v>0.25219999999999998</v>
      </c>
      <c r="M62" t="s">
        <v>291</v>
      </c>
      <c r="N62" t="str">
        <f t="shared" si="0"/>
        <v>DE</v>
      </c>
      <c r="O62">
        <f t="shared" si="1"/>
        <v>7</v>
      </c>
      <c r="P62">
        <f t="shared" si="2"/>
        <v>0</v>
      </c>
      <c r="Q62" s="33">
        <f t="shared" si="3"/>
        <v>0</v>
      </c>
      <c r="R62">
        <f t="shared" si="4"/>
        <v>166</v>
      </c>
      <c r="S62" s="33">
        <f t="shared" si="5"/>
        <v>0.16209999999999999</v>
      </c>
      <c r="T62">
        <f t="shared" si="6"/>
        <v>26</v>
      </c>
      <c r="U62" s="33">
        <f t="shared" si="7"/>
        <v>5.28E-2</v>
      </c>
      <c r="AE62" t="s">
        <v>930</v>
      </c>
    </row>
    <row r="63" spans="1:31" x14ac:dyDescent="0.25">
      <c r="A63" t="s">
        <v>396</v>
      </c>
      <c r="B63" t="s">
        <v>436</v>
      </c>
      <c r="C63" t="s">
        <v>209</v>
      </c>
      <c r="D63" t="s">
        <v>808</v>
      </c>
      <c r="E63">
        <v>14</v>
      </c>
      <c r="F63">
        <v>667</v>
      </c>
      <c r="G63" s="33">
        <v>0.69330000000000003</v>
      </c>
      <c r="H63">
        <v>0</v>
      </c>
      <c r="I63" s="33">
        <v>0</v>
      </c>
      <c r="J63">
        <v>9</v>
      </c>
      <c r="K63" s="33">
        <v>0.02</v>
      </c>
      <c r="M63" t="s">
        <v>396</v>
      </c>
      <c r="N63" t="str">
        <f t="shared" si="0"/>
        <v>FS</v>
      </c>
      <c r="O63">
        <f t="shared" si="1"/>
        <v>5</v>
      </c>
      <c r="P63">
        <f t="shared" si="2"/>
        <v>0</v>
      </c>
      <c r="Q63" s="33">
        <f t="shared" si="3"/>
        <v>0</v>
      </c>
      <c r="R63">
        <f t="shared" si="4"/>
        <v>112</v>
      </c>
      <c r="S63" s="33">
        <f t="shared" si="5"/>
        <v>0.1041</v>
      </c>
      <c r="T63">
        <f t="shared" si="6"/>
        <v>30</v>
      </c>
      <c r="U63" s="33">
        <f t="shared" si="7"/>
        <v>6.6199999999999995E-2</v>
      </c>
      <c r="AE63" t="s">
        <v>789</v>
      </c>
    </row>
    <row r="64" spans="1:31" x14ac:dyDescent="0.25">
      <c r="A64" t="s">
        <v>148</v>
      </c>
      <c r="B64" t="s">
        <v>150</v>
      </c>
      <c r="C64" t="s">
        <v>187</v>
      </c>
      <c r="D64" t="s">
        <v>806</v>
      </c>
      <c r="E64">
        <v>14</v>
      </c>
      <c r="F64">
        <v>256</v>
      </c>
      <c r="G64" s="33">
        <v>0.2404</v>
      </c>
      <c r="H64">
        <v>0</v>
      </c>
      <c r="I64" s="33">
        <v>0</v>
      </c>
      <c r="J64">
        <v>60</v>
      </c>
      <c r="K64" s="33">
        <v>0.14219999999999999</v>
      </c>
      <c r="M64" t="s">
        <v>148</v>
      </c>
      <c r="N64" t="str">
        <f t="shared" si="0"/>
        <v>TE</v>
      </c>
      <c r="O64">
        <f t="shared" si="1"/>
        <v>13</v>
      </c>
      <c r="P64">
        <f t="shared" si="2"/>
        <v>130</v>
      </c>
      <c r="Q64" s="33">
        <f t="shared" si="3"/>
        <v>0.129</v>
      </c>
      <c r="R64">
        <f t="shared" si="4"/>
        <v>0</v>
      </c>
      <c r="S64" s="33">
        <f t="shared" si="5"/>
        <v>0</v>
      </c>
      <c r="T64">
        <f t="shared" si="6"/>
        <v>58</v>
      </c>
      <c r="U64" s="33">
        <f t="shared" si="7"/>
        <v>0.13550000000000001</v>
      </c>
      <c r="AE64" t="s">
        <v>789</v>
      </c>
    </row>
    <row r="65" spans="1:31" x14ac:dyDescent="0.25">
      <c r="A65" t="s">
        <v>105</v>
      </c>
      <c r="B65" t="s">
        <v>125</v>
      </c>
      <c r="C65" t="s">
        <v>234</v>
      </c>
      <c r="D65" t="s">
        <v>279</v>
      </c>
      <c r="E65">
        <v>5</v>
      </c>
      <c r="F65">
        <v>292</v>
      </c>
      <c r="G65" s="33">
        <v>0.2843</v>
      </c>
      <c r="H65">
        <v>0</v>
      </c>
      <c r="I65" s="33">
        <v>0</v>
      </c>
      <c r="J65">
        <v>2</v>
      </c>
      <c r="K65" s="33">
        <v>4.3E-3</v>
      </c>
      <c r="M65" t="s">
        <v>105</v>
      </c>
      <c r="N65" t="str">
        <f t="shared" si="0"/>
        <v/>
      </c>
      <c r="O65" t="str">
        <f t="shared" si="1"/>
        <v/>
      </c>
      <c r="P65" t="str">
        <f t="shared" si="2"/>
        <v/>
      </c>
      <c r="Q65" s="33" t="str">
        <f t="shared" si="3"/>
        <v/>
      </c>
      <c r="R65" t="str">
        <f t="shared" si="4"/>
        <v/>
      </c>
      <c r="S65" s="33" t="str">
        <f t="shared" si="5"/>
        <v/>
      </c>
      <c r="T65" t="str">
        <f t="shared" si="6"/>
        <v/>
      </c>
      <c r="U65" s="33" t="str">
        <f t="shared" si="7"/>
        <v/>
      </c>
      <c r="AE65" t="s">
        <v>381</v>
      </c>
    </row>
    <row r="66" spans="1:31" x14ac:dyDescent="0.25">
      <c r="A66" t="s">
        <v>418</v>
      </c>
      <c r="B66" t="s">
        <v>436</v>
      </c>
      <c r="C66" t="s">
        <v>254</v>
      </c>
      <c r="D66" t="s">
        <v>809</v>
      </c>
      <c r="E66">
        <v>16</v>
      </c>
      <c r="F66">
        <v>0</v>
      </c>
      <c r="G66" s="33">
        <v>0</v>
      </c>
      <c r="H66">
        <v>0</v>
      </c>
      <c r="I66" s="33">
        <v>0</v>
      </c>
      <c r="J66">
        <v>136</v>
      </c>
      <c r="K66" s="33">
        <v>0.32229999999999998</v>
      </c>
      <c r="M66" t="s">
        <v>418</v>
      </c>
      <c r="N66" t="str">
        <f t="shared" si="0"/>
        <v/>
      </c>
      <c r="O66" t="str">
        <f t="shared" si="1"/>
        <v/>
      </c>
      <c r="P66" t="str">
        <f t="shared" si="2"/>
        <v/>
      </c>
      <c r="Q66" s="33" t="str">
        <f t="shared" si="3"/>
        <v/>
      </c>
      <c r="R66" t="str">
        <f t="shared" si="4"/>
        <v/>
      </c>
      <c r="S66" s="33" t="str">
        <f t="shared" si="5"/>
        <v/>
      </c>
      <c r="T66" t="str">
        <f t="shared" si="6"/>
        <v/>
      </c>
      <c r="U66" s="33" t="str">
        <f t="shared" si="7"/>
        <v/>
      </c>
      <c r="AE66" t="s">
        <v>381</v>
      </c>
    </row>
    <row r="67" spans="1:31" x14ac:dyDescent="0.25">
      <c r="A67" t="s">
        <v>108</v>
      </c>
      <c r="B67" t="s">
        <v>125</v>
      </c>
      <c r="C67" t="s">
        <v>254</v>
      </c>
      <c r="D67" t="s">
        <v>508</v>
      </c>
      <c r="E67">
        <v>16</v>
      </c>
      <c r="F67">
        <v>0</v>
      </c>
      <c r="G67" s="33">
        <v>0</v>
      </c>
      <c r="H67">
        <v>678</v>
      </c>
      <c r="I67" s="33">
        <v>0.61580000000000001</v>
      </c>
      <c r="J67">
        <v>21</v>
      </c>
      <c r="K67" s="33">
        <v>4.5499999999999999E-2</v>
      </c>
      <c r="M67" t="s">
        <v>108</v>
      </c>
      <c r="N67" t="str">
        <f t="shared" si="0"/>
        <v/>
      </c>
      <c r="O67" t="str">
        <f t="shared" si="1"/>
        <v/>
      </c>
      <c r="P67" t="str">
        <f t="shared" si="2"/>
        <v/>
      </c>
      <c r="Q67" s="33" t="str">
        <f t="shared" si="3"/>
        <v/>
      </c>
      <c r="R67" t="str">
        <f t="shared" si="4"/>
        <v/>
      </c>
      <c r="S67" s="33" t="str">
        <f t="shared" si="5"/>
        <v/>
      </c>
      <c r="T67" t="str">
        <f t="shared" si="6"/>
        <v/>
      </c>
      <c r="U67" s="33" t="str">
        <f t="shared" si="7"/>
        <v/>
      </c>
      <c r="AE67" t="s">
        <v>887</v>
      </c>
    </row>
    <row r="68" spans="1:31" x14ac:dyDescent="0.25">
      <c r="A68" t="s">
        <v>292</v>
      </c>
      <c r="B68" t="s">
        <v>340</v>
      </c>
      <c r="C68" t="s">
        <v>921</v>
      </c>
      <c r="D68" t="s">
        <v>279</v>
      </c>
      <c r="E68">
        <v>13</v>
      </c>
      <c r="F68">
        <v>99</v>
      </c>
      <c r="G68" s="33">
        <v>9.0399999999999994E-2</v>
      </c>
      <c r="H68">
        <v>0</v>
      </c>
      <c r="I68" s="33">
        <v>0</v>
      </c>
      <c r="J68">
        <v>269</v>
      </c>
      <c r="K68" s="33">
        <v>0.54669999999999996</v>
      </c>
      <c r="M68" t="s">
        <v>292</v>
      </c>
      <c r="N68" t="str">
        <f t="shared" ref="N68:N131" si="8">IFERROR(VLOOKUP(A68,C$3:K$433,2,FALSE),"")</f>
        <v/>
      </c>
      <c r="O68" t="str">
        <f t="shared" ref="O68:O131" si="9">IFERROR(VLOOKUP(A68,C$3:K$433,3,FALSE),"")</f>
        <v/>
      </c>
      <c r="P68" t="str">
        <f t="shared" ref="P68:P131" si="10">IFERROR(VLOOKUP(A68,C$3:K$433,4,FALSE),"")</f>
        <v/>
      </c>
      <c r="Q68" s="33" t="str">
        <f t="shared" ref="Q68:Q131" si="11">IFERROR(VLOOKUP(A68,C$3:K$433,5,FALSE),"")</f>
        <v/>
      </c>
      <c r="R68" t="str">
        <f t="shared" ref="R68:R131" si="12">IFERROR(VLOOKUP(A68,C$3:K$433,6,FALSE),"")</f>
        <v/>
      </c>
      <c r="S68" s="33" t="str">
        <f t="shared" ref="S68:S131" si="13">IFERROR(VLOOKUP(A68,C$3:K$433,7,FALSE),"")</f>
        <v/>
      </c>
      <c r="T68" t="str">
        <f t="shared" ref="T68:T131" si="14">IFERROR(VLOOKUP(A68,C$3:K$433,8,FALSE),"")</f>
        <v/>
      </c>
      <c r="U68" s="33" t="str">
        <f t="shared" ref="U68:U131" si="15">IFERROR(VLOOKUP(A68,C$3:K$433,9,FALSE),"")</f>
        <v/>
      </c>
      <c r="AE68" t="s">
        <v>887</v>
      </c>
    </row>
    <row r="69" spans="1:31" x14ac:dyDescent="0.25">
      <c r="A69" t="s">
        <v>214</v>
      </c>
      <c r="B69" t="s">
        <v>224</v>
      </c>
      <c r="C69" t="s">
        <v>921</v>
      </c>
      <c r="D69" t="s">
        <v>95</v>
      </c>
      <c r="E69">
        <v>10</v>
      </c>
      <c r="F69">
        <v>338</v>
      </c>
      <c r="G69" s="33">
        <v>0.33400000000000002</v>
      </c>
      <c r="H69">
        <v>0</v>
      </c>
      <c r="I69" s="33">
        <v>0</v>
      </c>
      <c r="J69">
        <v>41</v>
      </c>
      <c r="K69" s="33">
        <v>8.6099999999999996E-2</v>
      </c>
      <c r="M69" t="s">
        <v>214</v>
      </c>
      <c r="N69" t="str">
        <f t="shared" si="8"/>
        <v>T</v>
      </c>
      <c r="O69">
        <f t="shared" si="9"/>
        <v>8</v>
      </c>
      <c r="P69">
        <f t="shared" si="10"/>
        <v>324</v>
      </c>
      <c r="Q69" s="33">
        <f t="shared" si="11"/>
        <v>0.31119999999999998</v>
      </c>
      <c r="R69">
        <f t="shared" si="12"/>
        <v>0</v>
      </c>
      <c r="S69" s="33">
        <f t="shared" si="13"/>
        <v>0</v>
      </c>
      <c r="T69">
        <f t="shared" si="14"/>
        <v>37</v>
      </c>
      <c r="U69" s="33">
        <f t="shared" si="15"/>
        <v>7.8600000000000003E-2</v>
      </c>
      <c r="AE69" t="s">
        <v>916</v>
      </c>
    </row>
    <row r="70" spans="1:31" x14ac:dyDescent="0.25">
      <c r="A70" t="s">
        <v>411</v>
      </c>
      <c r="B70" t="s">
        <v>436</v>
      </c>
      <c r="C70" t="s">
        <v>291</v>
      </c>
      <c r="D70" t="s">
        <v>508</v>
      </c>
      <c r="E70">
        <v>7</v>
      </c>
      <c r="F70">
        <v>0</v>
      </c>
      <c r="G70" s="33">
        <v>0</v>
      </c>
      <c r="H70">
        <v>166</v>
      </c>
      <c r="I70" s="33">
        <v>0.16209999999999999</v>
      </c>
      <c r="J70">
        <v>26</v>
      </c>
      <c r="K70" s="33">
        <v>5.28E-2</v>
      </c>
      <c r="M70" t="s">
        <v>411</v>
      </c>
      <c r="N70" t="str">
        <f t="shared" si="8"/>
        <v>CB</v>
      </c>
      <c r="O70">
        <f t="shared" si="9"/>
        <v>2</v>
      </c>
      <c r="P70">
        <f t="shared" si="10"/>
        <v>0</v>
      </c>
      <c r="Q70" s="33">
        <f t="shared" si="11"/>
        <v>0</v>
      </c>
      <c r="R70">
        <f t="shared" si="12"/>
        <v>1</v>
      </c>
      <c r="S70" s="33">
        <f t="shared" si="13"/>
        <v>1E-3</v>
      </c>
      <c r="T70">
        <f t="shared" si="14"/>
        <v>39</v>
      </c>
      <c r="U70" s="33">
        <f t="shared" si="15"/>
        <v>9.0899999999999995E-2</v>
      </c>
      <c r="AE70" t="s">
        <v>916</v>
      </c>
    </row>
    <row r="71" spans="1:31" x14ac:dyDescent="0.25">
      <c r="A71" t="s">
        <v>383</v>
      </c>
      <c r="B71" t="s">
        <v>436</v>
      </c>
      <c r="C71" t="s">
        <v>396</v>
      </c>
      <c r="D71" t="s">
        <v>578</v>
      </c>
      <c r="E71">
        <v>5</v>
      </c>
      <c r="F71">
        <v>0</v>
      </c>
      <c r="G71" s="33">
        <v>0</v>
      </c>
      <c r="H71">
        <v>112</v>
      </c>
      <c r="I71" s="33">
        <v>0.1041</v>
      </c>
      <c r="J71">
        <v>30</v>
      </c>
      <c r="K71" s="33">
        <v>6.6199999999999995E-2</v>
      </c>
      <c r="M71" t="s">
        <v>383</v>
      </c>
      <c r="N71" t="str">
        <f t="shared" si="8"/>
        <v/>
      </c>
      <c r="O71" t="str">
        <f t="shared" si="9"/>
        <v/>
      </c>
      <c r="P71" t="str">
        <f t="shared" si="10"/>
        <v/>
      </c>
      <c r="Q71" s="33" t="str">
        <f t="shared" si="11"/>
        <v/>
      </c>
      <c r="R71" t="str">
        <f t="shared" si="12"/>
        <v/>
      </c>
      <c r="S71" s="33" t="str">
        <f t="shared" si="13"/>
        <v/>
      </c>
      <c r="T71" t="str">
        <f t="shared" si="14"/>
        <v/>
      </c>
      <c r="U71" s="33" t="str">
        <f t="shared" si="15"/>
        <v/>
      </c>
      <c r="AE71" t="s">
        <v>271</v>
      </c>
    </row>
    <row r="72" spans="1:31" x14ac:dyDescent="0.25">
      <c r="A72" t="s">
        <v>195</v>
      </c>
      <c r="B72" t="s">
        <v>224</v>
      </c>
      <c r="C72" t="s">
        <v>148</v>
      </c>
      <c r="D72" t="s">
        <v>150</v>
      </c>
      <c r="E72">
        <v>13</v>
      </c>
      <c r="F72">
        <v>130</v>
      </c>
      <c r="G72" s="33">
        <v>0.129</v>
      </c>
      <c r="H72">
        <v>0</v>
      </c>
      <c r="I72" s="33">
        <v>0</v>
      </c>
      <c r="J72">
        <v>58</v>
      </c>
      <c r="K72" s="33">
        <v>0.13550000000000001</v>
      </c>
      <c r="M72" t="s">
        <v>195</v>
      </c>
      <c r="N72" t="str">
        <f t="shared" si="8"/>
        <v>T</v>
      </c>
      <c r="O72">
        <f t="shared" si="9"/>
        <v>5</v>
      </c>
      <c r="P72">
        <f t="shared" si="10"/>
        <v>205</v>
      </c>
      <c r="Q72" s="33">
        <f t="shared" si="11"/>
        <v>0.18290000000000001</v>
      </c>
      <c r="R72">
        <f t="shared" si="12"/>
        <v>0</v>
      </c>
      <c r="S72" s="33">
        <f t="shared" si="13"/>
        <v>0</v>
      </c>
      <c r="T72">
        <f t="shared" si="14"/>
        <v>13</v>
      </c>
      <c r="U72" s="33">
        <f t="shared" si="15"/>
        <v>2.7099999999999999E-2</v>
      </c>
      <c r="AE72" t="s">
        <v>271</v>
      </c>
    </row>
    <row r="73" spans="1:31" x14ac:dyDescent="0.25">
      <c r="A73" t="s">
        <v>419</v>
      </c>
      <c r="B73" t="s">
        <v>436</v>
      </c>
      <c r="C73" t="s">
        <v>214</v>
      </c>
      <c r="D73" t="s">
        <v>808</v>
      </c>
      <c r="E73">
        <v>8</v>
      </c>
      <c r="F73">
        <v>324</v>
      </c>
      <c r="G73" s="33">
        <v>0.31119999999999998</v>
      </c>
      <c r="H73">
        <v>0</v>
      </c>
      <c r="I73" s="33">
        <v>0</v>
      </c>
      <c r="J73">
        <v>37</v>
      </c>
      <c r="K73" s="33">
        <v>7.8600000000000003E-2</v>
      </c>
      <c r="M73" t="s">
        <v>419</v>
      </c>
      <c r="N73" t="str">
        <f t="shared" si="8"/>
        <v>CB</v>
      </c>
      <c r="O73">
        <f t="shared" si="9"/>
        <v>14</v>
      </c>
      <c r="P73">
        <f t="shared" si="10"/>
        <v>0</v>
      </c>
      <c r="Q73" s="33">
        <f t="shared" si="11"/>
        <v>0</v>
      </c>
      <c r="R73">
        <f t="shared" si="12"/>
        <v>717</v>
      </c>
      <c r="S73" s="33">
        <f t="shared" si="13"/>
        <v>0.68159999999999998</v>
      </c>
      <c r="T73">
        <f t="shared" si="14"/>
        <v>47</v>
      </c>
      <c r="U73" s="33">
        <f t="shared" si="15"/>
        <v>0.1114</v>
      </c>
      <c r="AE73" t="s">
        <v>906</v>
      </c>
    </row>
    <row r="74" spans="1:31" x14ac:dyDescent="0.25">
      <c r="A74" t="s">
        <v>429</v>
      </c>
      <c r="B74" t="s">
        <v>436</v>
      </c>
      <c r="C74" t="s">
        <v>411</v>
      </c>
      <c r="D74" t="s">
        <v>470</v>
      </c>
      <c r="E74">
        <v>2</v>
      </c>
      <c r="F74">
        <v>0</v>
      </c>
      <c r="G74" s="33">
        <v>0</v>
      </c>
      <c r="H74">
        <v>1</v>
      </c>
      <c r="I74" s="33">
        <v>1E-3</v>
      </c>
      <c r="J74">
        <v>39</v>
      </c>
      <c r="K74" s="33">
        <v>9.0899999999999995E-2</v>
      </c>
      <c r="M74" t="s">
        <v>429</v>
      </c>
      <c r="N74" t="str">
        <f t="shared" si="8"/>
        <v/>
      </c>
      <c r="O74" t="str">
        <f t="shared" si="9"/>
        <v/>
      </c>
      <c r="P74" t="str">
        <f t="shared" si="10"/>
        <v/>
      </c>
      <c r="Q74" s="33" t="str">
        <f t="shared" si="11"/>
        <v/>
      </c>
      <c r="R74" t="str">
        <f t="shared" si="12"/>
        <v/>
      </c>
      <c r="S74" s="33" t="str">
        <f t="shared" si="13"/>
        <v/>
      </c>
      <c r="T74" t="str">
        <f t="shared" si="14"/>
        <v/>
      </c>
      <c r="U74" s="33" t="str">
        <f t="shared" si="15"/>
        <v/>
      </c>
      <c r="AE74" t="s">
        <v>906</v>
      </c>
    </row>
    <row r="75" spans="1:31" x14ac:dyDescent="0.25">
      <c r="A75" t="s">
        <v>376</v>
      </c>
      <c r="B75" t="s">
        <v>378</v>
      </c>
      <c r="C75" t="s">
        <v>195</v>
      </c>
      <c r="D75" t="s">
        <v>808</v>
      </c>
      <c r="E75">
        <v>5</v>
      </c>
      <c r="F75">
        <v>205</v>
      </c>
      <c r="G75" s="33">
        <v>0.18290000000000001</v>
      </c>
      <c r="H75">
        <v>0</v>
      </c>
      <c r="I75" s="33">
        <v>0</v>
      </c>
      <c r="J75">
        <v>13</v>
      </c>
      <c r="K75" s="33">
        <v>2.7099999999999999E-2</v>
      </c>
      <c r="M75" t="s">
        <v>376</v>
      </c>
      <c r="N75" t="str">
        <f t="shared" si="8"/>
        <v>LB</v>
      </c>
      <c r="O75">
        <f t="shared" si="9"/>
        <v>16</v>
      </c>
      <c r="P75">
        <f t="shared" si="10"/>
        <v>0</v>
      </c>
      <c r="Q75" s="33">
        <f t="shared" si="11"/>
        <v>0</v>
      </c>
      <c r="R75">
        <f t="shared" si="12"/>
        <v>321</v>
      </c>
      <c r="S75" s="33">
        <f t="shared" si="13"/>
        <v>0.30719999999999997</v>
      </c>
      <c r="T75">
        <f t="shared" si="14"/>
        <v>354</v>
      </c>
      <c r="U75" s="33">
        <f t="shared" si="15"/>
        <v>0.83889999999999998</v>
      </c>
      <c r="AE75" t="s">
        <v>16</v>
      </c>
    </row>
    <row r="76" spans="1:31" x14ac:dyDescent="0.25">
      <c r="A76" t="s">
        <v>308</v>
      </c>
      <c r="B76" t="s">
        <v>340</v>
      </c>
      <c r="C76" t="s">
        <v>419</v>
      </c>
      <c r="D76" t="s">
        <v>470</v>
      </c>
      <c r="E76">
        <v>14</v>
      </c>
      <c r="F76">
        <v>0</v>
      </c>
      <c r="G76" s="33">
        <v>0</v>
      </c>
      <c r="H76">
        <v>717</v>
      </c>
      <c r="I76" s="33">
        <v>0.68159999999999998</v>
      </c>
      <c r="J76">
        <v>47</v>
      </c>
      <c r="K76" s="33">
        <v>0.1114</v>
      </c>
      <c r="M76" t="s">
        <v>308</v>
      </c>
      <c r="N76" t="str">
        <f t="shared" si="8"/>
        <v>DE</v>
      </c>
      <c r="O76">
        <f t="shared" si="9"/>
        <v>16</v>
      </c>
      <c r="P76">
        <f t="shared" si="10"/>
        <v>0</v>
      </c>
      <c r="Q76" s="33">
        <f t="shared" si="11"/>
        <v>0</v>
      </c>
      <c r="R76">
        <f t="shared" si="12"/>
        <v>772</v>
      </c>
      <c r="S76" s="33">
        <f t="shared" si="13"/>
        <v>0.77590000000000003</v>
      </c>
      <c r="T76">
        <f t="shared" si="14"/>
        <v>78</v>
      </c>
      <c r="U76" s="33">
        <f t="shared" si="15"/>
        <v>0.1741</v>
      </c>
      <c r="AE76" t="s">
        <v>16</v>
      </c>
    </row>
    <row r="77" spans="1:31" x14ac:dyDescent="0.25">
      <c r="A77" t="s">
        <v>328</v>
      </c>
      <c r="B77" t="s">
        <v>340</v>
      </c>
      <c r="C77" t="s">
        <v>376</v>
      </c>
      <c r="D77" t="s">
        <v>378</v>
      </c>
      <c r="E77">
        <v>16</v>
      </c>
      <c r="F77">
        <v>0</v>
      </c>
      <c r="G77" s="33">
        <v>0</v>
      </c>
      <c r="H77">
        <v>321</v>
      </c>
      <c r="I77" s="33">
        <v>0.30719999999999997</v>
      </c>
      <c r="J77">
        <v>354</v>
      </c>
      <c r="K77" s="33">
        <v>0.83889999999999998</v>
      </c>
      <c r="M77" t="s">
        <v>328</v>
      </c>
      <c r="N77" t="str">
        <f t="shared" si="8"/>
        <v>DT</v>
      </c>
      <c r="O77">
        <f t="shared" si="9"/>
        <v>14</v>
      </c>
      <c r="P77">
        <f t="shared" si="10"/>
        <v>0</v>
      </c>
      <c r="Q77" s="33">
        <f t="shared" si="11"/>
        <v>0</v>
      </c>
      <c r="R77">
        <f t="shared" si="12"/>
        <v>467</v>
      </c>
      <c r="S77" s="33">
        <f t="shared" si="13"/>
        <v>0.43730000000000002</v>
      </c>
      <c r="T77">
        <f t="shared" si="14"/>
        <v>7</v>
      </c>
      <c r="U77" s="33">
        <f t="shared" si="15"/>
        <v>1.6199999999999999E-2</v>
      </c>
      <c r="AE77" t="s">
        <v>928</v>
      </c>
    </row>
    <row r="78" spans="1:31" x14ac:dyDescent="0.25">
      <c r="A78" t="s">
        <v>301</v>
      </c>
      <c r="B78" t="s">
        <v>340</v>
      </c>
      <c r="C78" t="s">
        <v>308</v>
      </c>
      <c r="D78" t="s">
        <v>508</v>
      </c>
      <c r="E78">
        <v>16</v>
      </c>
      <c r="F78">
        <v>0</v>
      </c>
      <c r="G78" s="33">
        <v>0</v>
      </c>
      <c r="H78">
        <v>772</v>
      </c>
      <c r="I78" s="33">
        <v>0.77590000000000003</v>
      </c>
      <c r="J78">
        <v>78</v>
      </c>
      <c r="K78" s="33">
        <v>0.1741</v>
      </c>
      <c r="M78" t="s">
        <v>301</v>
      </c>
      <c r="N78" t="str">
        <f t="shared" si="8"/>
        <v>DE</v>
      </c>
      <c r="O78">
        <f t="shared" si="9"/>
        <v>16</v>
      </c>
      <c r="P78">
        <f t="shared" si="10"/>
        <v>0</v>
      </c>
      <c r="Q78" s="33">
        <f t="shared" si="11"/>
        <v>0</v>
      </c>
      <c r="R78">
        <f t="shared" si="12"/>
        <v>464</v>
      </c>
      <c r="S78" s="33">
        <f t="shared" si="13"/>
        <v>0.44829999999999998</v>
      </c>
      <c r="T78">
        <f t="shared" si="14"/>
        <v>0</v>
      </c>
      <c r="U78" s="33">
        <f t="shared" si="15"/>
        <v>0</v>
      </c>
      <c r="AE78" t="s">
        <v>928</v>
      </c>
    </row>
    <row r="79" spans="1:31" x14ac:dyDescent="0.25">
      <c r="A79" t="s">
        <v>323</v>
      </c>
      <c r="B79" t="s">
        <v>340</v>
      </c>
      <c r="C79" t="s">
        <v>328</v>
      </c>
      <c r="D79" t="s">
        <v>541</v>
      </c>
      <c r="E79">
        <v>14</v>
      </c>
      <c r="F79">
        <v>0</v>
      </c>
      <c r="G79" s="33">
        <v>0</v>
      </c>
      <c r="H79">
        <v>467</v>
      </c>
      <c r="I79" s="33">
        <v>0.43730000000000002</v>
      </c>
      <c r="J79">
        <v>7</v>
      </c>
      <c r="K79" s="33">
        <v>1.6199999999999999E-2</v>
      </c>
      <c r="M79" t="s">
        <v>323</v>
      </c>
      <c r="N79" t="str">
        <f t="shared" si="8"/>
        <v>DT</v>
      </c>
      <c r="O79">
        <f t="shared" si="9"/>
        <v>16</v>
      </c>
      <c r="P79">
        <f t="shared" si="10"/>
        <v>0</v>
      </c>
      <c r="Q79" s="33">
        <f t="shared" si="11"/>
        <v>0</v>
      </c>
      <c r="R79">
        <f t="shared" si="12"/>
        <v>509</v>
      </c>
      <c r="S79" s="33">
        <f t="shared" si="13"/>
        <v>0.48570000000000002</v>
      </c>
      <c r="T79">
        <f t="shared" si="14"/>
        <v>64</v>
      </c>
      <c r="U79" s="33">
        <f t="shared" si="15"/>
        <v>0.1492</v>
      </c>
      <c r="AE79" t="s">
        <v>851</v>
      </c>
    </row>
    <row r="80" spans="1:31" x14ac:dyDescent="0.25">
      <c r="A80" t="s">
        <v>230</v>
      </c>
      <c r="B80" t="s">
        <v>279</v>
      </c>
      <c r="C80" t="s">
        <v>301</v>
      </c>
      <c r="D80" t="s">
        <v>508</v>
      </c>
      <c r="E80">
        <v>16</v>
      </c>
      <c r="F80">
        <v>0</v>
      </c>
      <c r="G80" s="33">
        <v>0</v>
      </c>
      <c r="H80">
        <v>464</v>
      </c>
      <c r="I80" s="33">
        <v>0.44829999999999998</v>
      </c>
      <c r="J80">
        <v>0</v>
      </c>
      <c r="K80" s="33">
        <v>0</v>
      </c>
      <c r="M80" t="s">
        <v>230</v>
      </c>
      <c r="N80" t="str">
        <f t="shared" si="8"/>
        <v/>
      </c>
      <c r="O80" t="str">
        <f t="shared" si="9"/>
        <v/>
      </c>
      <c r="P80" t="str">
        <f t="shared" si="10"/>
        <v/>
      </c>
      <c r="Q80" s="33" t="str">
        <f t="shared" si="11"/>
        <v/>
      </c>
      <c r="R80" t="str">
        <f t="shared" si="12"/>
        <v/>
      </c>
      <c r="S80" s="33" t="str">
        <f t="shared" si="13"/>
        <v/>
      </c>
      <c r="T80" t="str">
        <f t="shared" si="14"/>
        <v/>
      </c>
      <c r="U80" s="33" t="str">
        <f t="shared" si="15"/>
        <v/>
      </c>
      <c r="AE80" t="s">
        <v>851</v>
      </c>
    </row>
    <row r="81" spans="1:31" x14ac:dyDescent="0.25">
      <c r="A81" t="s">
        <v>274</v>
      </c>
      <c r="B81" t="s">
        <v>279</v>
      </c>
      <c r="C81" t="s">
        <v>323</v>
      </c>
      <c r="D81" t="s">
        <v>541</v>
      </c>
      <c r="E81">
        <v>16</v>
      </c>
      <c r="F81">
        <v>0</v>
      </c>
      <c r="G81" s="33">
        <v>0</v>
      </c>
      <c r="H81">
        <v>509</v>
      </c>
      <c r="I81" s="33">
        <v>0.48570000000000002</v>
      </c>
      <c r="J81">
        <v>64</v>
      </c>
      <c r="K81" s="33">
        <v>0.1492</v>
      </c>
      <c r="M81" t="s">
        <v>274</v>
      </c>
      <c r="N81" t="str">
        <f t="shared" si="8"/>
        <v/>
      </c>
      <c r="O81" t="str">
        <f t="shared" si="9"/>
        <v/>
      </c>
      <c r="P81" t="str">
        <f t="shared" si="10"/>
        <v/>
      </c>
      <c r="Q81" s="33" t="str">
        <f t="shared" si="11"/>
        <v/>
      </c>
      <c r="R81" t="str">
        <f t="shared" si="12"/>
        <v/>
      </c>
      <c r="S81" s="33" t="str">
        <f t="shared" si="13"/>
        <v/>
      </c>
      <c r="T81" t="str">
        <f t="shared" si="14"/>
        <v/>
      </c>
      <c r="U81" s="33" t="str">
        <f t="shared" si="15"/>
        <v/>
      </c>
      <c r="AE81" t="s">
        <v>894</v>
      </c>
    </row>
    <row r="82" spans="1:31" x14ac:dyDescent="0.25">
      <c r="A82" t="s">
        <v>204</v>
      </c>
      <c r="B82" t="s">
        <v>224</v>
      </c>
      <c r="C82" t="s">
        <v>941</v>
      </c>
      <c r="D82" t="s">
        <v>808</v>
      </c>
      <c r="E82">
        <v>16</v>
      </c>
      <c r="F82">
        <v>121</v>
      </c>
      <c r="G82" s="33">
        <v>0.1171</v>
      </c>
      <c r="H82">
        <v>0</v>
      </c>
      <c r="I82" s="33">
        <v>0</v>
      </c>
      <c r="J82">
        <v>94</v>
      </c>
      <c r="K82" s="33">
        <v>0.18909999999999999</v>
      </c>
      <c r="M82" t="s">
        <v>204</v>
      </c>
      <c r="N82" t="str">
        <f t="shared" si="8"/>
        <v/>
      </c>
      <c r="O82" t="str">
        <f t="shared" si="9"/>
        <v/>
      </c>
      <c r="P82" t="str">
        <f t="shared" si="10"/>
        <v/>
      </c>
      <c r="Q82" s="33" t="str">
        <f t="shared" si="11"/>
        <v/>
      </c>
      <c r="R82" t="str">
        <f t="shared" si="12"/>
        <v/>
      </c>
      <c r="S82" s="33" t="str">
        <f t="shared" si="13"/>
        <v/>
      </c>
      <c r="T82" t="str">
        <f t="shared" si="14"/>
        <v/>
      </c>
      <c r="U82" s="33" t="str">
        <f t="shared" si="15"/>
        <v/>
      </c>
      <c r="AE82" t="s">
        <v>894</v>
      </c>
    </row>
    <row r="83" spans="1:31" x14ac:dyDescent="0.25">
      <c r="A83" t="s">
        <v>222</v>
      </c>
      <c r="B83" t="s">
        <v>224</v>
      </c>
      <c r="C83" t="s">
        <v>941</v>
      </c>
      <c r="D83" t="s">
        <v>808</v>
      </c>
      <c r="E83">
        <v>7</v>
      </c>
      <c r="F83">
        <v>3</v>
      </c>
      <c r="G83" s="33">
        <v>2.7000000000000001E-3</v>
      </c>
      <c r="H83">
        <v>0</v>
      </c>
      <c r="I83" s="33">
        <v>0</v>
      </c>
      <c r="J83">
        <v>34</v>
      </c>
      <c r="K83" s="33">
        <v>7.3300000000000004E-2</v>
      </c>
      <c r="M83" t="s">
        <v>222</v>
      </c>
      <c r="N83" t="str">
        <f t="shared" si="8"/>
        <v>T</v>
      </c>
      <c r="O83">
        <f t="shared" si="9"/>
        <v>16</v>
      </c>
      <c r="P83">
        <f t="shared" si="10"/>
        <v>1066</v>
      </c>
      <c r="Q83" s="33">
        <f t="shared" si="11"/>
        <v>1</v>
      </c>
      <c r="R83">
        <f t="shared" si="12"/>
        <v>0</v>
      </c>
      <c r="S83" s="33">
        <f t="shared" si="13"/>
        <v>0</v>
      </c>
      <c r="T83">
        <f t="shared" si="14"/>
        <v>67</v>
      </c>
      <c r="U83" s="33">
        <f t="shared" si="15"/>
        <v>0.15260000000000001</v>
      </c>
      <c r="AE83" t="s">
        <v>894</v>
      </c>
    </row>
    <row r="84" spans="1:31" x14ac:dyDescent="0.25">
      <c r="A84" t="s">
        <v>239</v>
      </c>
      <c r="B84" t="s">
        <v>279</v>
      </c>
      <c r="C84" t="s">
        <v>222</v>
      </c>
      <c r="D84" t="s">
        <v>808</v>
      </c>
      <c r="E84">
        <v>16</v>
      </c>
      <c r="F84">
        <v>1066</v>
      </c>
      <c r="G84" s="33">
        <v>1</v>
      </c>
      <c r="H84">
        <v>0</v>
      </c>
      <c r="I84" s="33">
        <v>0</v>
      </c>
      <c r="J84">
        <v>67</v>
      </c>
      <c r="K84" s="33">
        <v>0.15260000000000001</v>
      </c>
      <c r="M84" t="s">
        <v>239</v>
      </c>
      <c r="N84" t="str">
        <f t="shared" si="8"/>
        <v/>
      </c>
      <c r="O84" t="str">
        <f t="shared" si="9"/>
        <v/>
      </c>
      <c r="P84" t="str">
        <f t="shared" si="10"/>
        <v/>
      </c>
      <c r="Q84" s="33" t="str">
        <f t="shared" si="11"/>
        <v/>
      </c>
      <c r="R84" t="str">
        <f t="shared" si="12"/>
        <v/>
      </c>
      <c r="S84" s="33" t="str">
        <f t="shared" si="13"/>
        <v/>
      </c>
      <c r="T84" t="str">
        <f t="shared" si="14"/>
        <v/>
      </c>
      <c r="U84" s="33" t="str">
        <f t="shared" si="15"/>
        <v/>
      </c>
      <c r="AE84" t="s">
        <v>819</v>
      </c>
    </row>
    <row r="85" spans="1:31" x14ac:dyDescent="0.25">
      <c r="A85" t="s">
        <v>39</v>
      </c>
      <c r="B85" t="s">
        <v>95</v>
      </c>
      <c r="C85" t="s">
        <v>865</v>
      </c>
      <c r="D85" t="s">
        <v>508</v>
      </c>
      <c r="E85">
        <v>4</v>
      </c>
      <c r="F85">
        <v>0</v>
      </c>
      <c r="G85" s="33">
        <v>0</v>
      </c>
      <c r="H85">
        <v>117</v>
      </c>
      <c r="I85" s="33">
        <v>0.112</v>
      </c>
      <c r="J85">
        <v>5</v>
      </c>
      <c r="K85" s="33">
        <v>1.18E-2</v>
      </c>
      <c r="M85" t="s">
        <v>39</v>
      </c>
      <c r="N85" t="str">
        <f t="shared" si="8"/>
        <v/>
      </c>
      <c r="O85" t="str">
        <f t="shared" si="9"/>
        <v/>
      </c>
      <c r="P85" t="str">
        <f t="shared" si="10"/>
        <v/>
      </c>
      <c r="Q85" s="33" t="str">
        <f t="shared" si="11"/>
        <v/>
      </c>
      <c r="R85" t="str">
        <f t="shared" si="12"/>
        <v/>
      </c>
      <c r="S85" s="33" t="str">
        <f t="shared" si="13"/>
        <v/>
      </c>
      <c r="T85" t="str">
        <f t="shared" si="14"/>
        <v/>
      </c>
      <c r="U85" s="33" t="str">
        <f t="shared" si="15"/>
        <v/>
      </c>
      <c r="AE85" t="s">
        <v>819</v>
      </c>
    </row>
    <row r="86" spans="1:31" x14ac:dyDescent="0.25">
      <c r="A86" t="s">
        <v>70</v>
      </c>
      <c r="B86" t="s">
        <v>95</v>
      </c>
      <c r="C86" t="s">
        <v>865</v>
      </c>
      <c r="D86" t="s">
        <v>508</v>
      </c>
      <c r="E86">
        <v>3</v>
      </c>
      <c r="F86">
        <v>0</v>
      </c>
      <c r="G86" s="33">
        <v>0</v>
      </c>
      <c r="H86">
        <v>88</v>
      </c>
      <c r="I86" s="33">
        <v>7.8200000000000006E-2</v>
      </c>
      <c r="J86">
        <v>18</v>
      </c>
      <c r="K86" s="33">
        <v>3.8800000000000001E-2</v>
      </c>
      <c r="M86" t="s">
        <v>70</v>
      </c>
      <c r="N86" t="str">
        <f t="shared" si="8"/>
        <v>RB</v>
      </c>
      <c r="O86">
        <f t="shared" si="9"/>
        <v>1</v>
      </c>
      <c r="P86">
        <f t="shared" si="10"/>
        <v>46</v>
      </c>
      <c r="Q86" s="33">
        <f t="shared" si="11"/>
        <v>4.1000000000000002E-2</v>
      </c>
      <c r="R86">
        <f t="shared" si="12"/>
        <v>0</v>
      </c>
      <c r="S86" s="33">
        <f t="shared" si="13"/>
        <v>0</v>
      </c>
      <c r="T86">
        <f t="shared" si="14"/>
        <v>0</v>
      </c>
      <c r="U86" s="33">
        <f t="shared" si="15"/>
        <v>0</v>
      </c>
      <c r="AE86" t="s">
        <v>938</v>
      </c>
    </row>
    <row r="87" spans="1:31" x14ac:dyDescent="0.25">
      <c r="A87" t="s">
        <v>321</v>
      </c>
      <c r="B87" t="s">
        <v>340</v>
      </c>
      <c r="C87" t="s">
        <v>918</v>
      </c>
      <c r="D87" t="s">
        <v>378</v>
      </c>
      <c r="E87">
        <v>13</v>
      </c>
      <c r="F87">
        <v>0</v>
      </c>
      <c r="G87" s="33">
        <v>0</v>
      </c>
      <c r="H87">
        <v>326</v>
      </c>
      <c r="I87" s="33">
        <v>0.29210000000000003</v>
      </c>
      <c r="J87">
        <v>148</v>
      </c>
      <c r="K87" s="33">
        <v>0.31490000000000001</v>
      </c>
      <c r="M87" t="s">
        <v>321</v>
      </c>
      <c r="N87" t="str">
        <f t="shared" si="8"/>
        <v>DT</v>
      </c>
      <c r="O87">
        <f t="shared" si="9"/>
        <v>1</v>
      </c>
      <c r="P87">
        <f t="shared" si="10"/>
        <v>0</v>
      </c>
      <c r="Q87" s="33">
        <f t="shared" si="11"/>
        <v>0</v>
      </c>
      <c r="R87">
        <f t="shared" si="12"/>
        <v>3</v>
      </c>
      <c r="S87" s="33">
        <f t="shared" si="13"/>
        <v>2.8E-3</v>
      </c>
      <c r="T87">
        <f t="shared" si="14"/>
        <v>0</v>
      </c>
      <c r="U87" s="33">
        <f t="shared" si="15"/>
        <v>0</v>
      </c>
      <c r="AE87" t="s">
        <v>938</v>
      </c>
    </row>
    <row r="88" spans="1:31" x14ac:dyDescent="0.25">
      <c r="A88" t="s">
        <v>335</v>
      </c>
      <c r="B88" t="s">
        <v>340</v>
      </c>
      <c r="C88" t="s">
        <v>918</v>
      </c>
      <c r="D88" t="s">
        <v>854</v>
      </c>
      <c r="E88">
        <v>2</v>
      </c>
      <c r="F88">
        <v>0</v>
      </c>
      <c r="G88" s="33">
        <v>0</v>
      </c>
      <c r="H88">
        <v>25</v>
      </c>
      <c r="I88" s="33">
        <v>2.2800000000000001E-2</v>
      </c>
      <c r="J88">
        <v>20</v>
      </c>
      <c r="K88" s="33">
        <v>4.19E-2</v>
      </c>
      <c r="M88" t="s">
        <v>335</v>
      </c>
      <c r="N88" t="str">
        <f t="shared" si="8"/>
        <v/>
      </c>
      <c r="O88" t="str">
        <f t="shared" si="9"/>
        <v/>
      </c>
      <c r="P88" t="str">
        <f t="shared" si="10"/>
        <v/>
      </c>
      <c r="Q88" s="33" t="str">
        <f t="shared" si="11"/>
        <v/>
      </c>
      <c r="R88" t="str">
        <f t="shared" si="12"/>
        <v/>
      </c>
      <c r="S88" s="33" t="str">
        <f t="shared" si="13"/>
        <v/>
      </c>
      <c r="T88" t="str">
        <f t="shared" si="14"/>
        <v/>
      </c>
      <c r="U88" s="33" t="str">
        <f t="shared" si="15"/>
        <v/>
      </c>
      <c r="AE88" t="s">
        <v>877</v>
      </c>
    </row>
    <row r="89" spans="1:31" x14ac:dyDescent="0.25">
      <c r="A89" t="s">
        <v>412</v>
      </c>
      <c r="B89" t="s">
        <v>436</v>
      </c>
      <c r="C89" t="s">
        <v>70</v>
      </c>
      <c r="D89" t="s">
        <v>95</v>
      </c>
      <c r="E89">
        <v>1</v>
      </c>
      <c r="F89">
        <v>46</v>
      </c>
      <c r="G89" s="33">
        <v>4.1000000000000002E-2</v>
      </c>
      <c r="H89">
        <v>0</v>
      </c>
      <c r="I89" s="33">
        <v>0</v>
      </c>
      <c r="J89">
        <v>0</v>
      </c>
      <c r="K89" s="33">
        <v>0</v>
      </c>
      <c r="M89" t="s">
        <v>412</v>
      </c>
      <c r="N89" t="str">
        <f t="shared" si="8"/>
        <v/>
      </c>
      <c r="O89" t="str">
        <f t="shared" si="9"/>
        <v/>
      </c>
      <c r="P89" t="str">
        <f t="shared" si="10"/>
        <v/>
      </c>
      <c r="Q89" s="33" t="str">
        <f t="shared" si="11"/>
        <v/>
      </c>
      <c r="R89" t="str">
        <f t="shared" si="12"/>
        <v/>
      </c>
      <c r="S89" s="33" t="str">
        <f t="shared" si="13"/>
        <v/>
      </c>
      <c r="T89" t="str">
        <f t="shared" si="14"/>
        <v/>
      </c>
      <c r="U89" s="33" t="str">
        <f t="shared" si="15"/>
        <v/>
      </c>
      <c r="AE89" t="s">
        <v>877</v>
      </c>
    </row>
    <row r="90" spans="1:31" x14ac:dyDescent="0.25">
      <c r="A90" t="s">
        <v>269</v>
      </c>
      <c r="B90" t="s">
        <v>279</v>
      </c>
      <c r="C90" t="s">
        <v>321</v>
      </c>
      <c r="D90" t="s">
        <v>541</v>
      </c>
      <c r="E90">
        <v>1</v>
      </c>
      <c r="F90">
        <v>0</v>
      </c>
      <c r="G90" s="33">
        <v>0</v>
      </c>
      <c r="H90">
        <v>3</v>
      </c>
      <c r="I90" s="33">
        <v>2.8E-3</v>
      </c>
      <c r="J90">
        <v>0</v>
      </c>
      <c r="K90" s="33">
        <v>0</v>
      </c>
      <c r="M90" t="s">
        <v>269</v>
      </c>
      <c r="N90" t="str">
        <f t="shared" si="8"/>
        <v/>
      </c>
      <c r="O90" t="str">
        <f t="shared" si="9"/>
        <v/>
      </c>
      <c r="P90" t="str">
        <f t="shared" si="10"/>
        <v/>
      </c>
      <c r="Q90" s="33" t="str">
        <f t="shared" si="11"/>
        <v/>
      </c>
      <c r="R90" t="str">
        <f t="shared" si="12"/>
        <v/>
      </c>
      <c r="S90" s="33" t="str">
        <f t="shared" si="13"/>
        <v/>
      </c>
      <c r="T90" t="str">
        <f t="shared" si="14"/>
        <v/>
      </c>
      <c r="U90" s="33" t="str">
        <f t="shared" si="15"/>
        <v/>
      </c>
      <c r="AE90" t="s">
        <v>877</v>
      </c>
    </row>
    <row r="91" spans="1:31" x14ac:dyDescent="0.25">
      <c r="A91" t="s">
        <v>275</v>
      </c>
      <c r="B91" t="s">
        <v>279</v>
      </c>
      <c r="C91" t="s">
        <v>275</v>
      </c>
      <c r="D91" t="s">
        <v>279</v>
      </c>
      <c r="E91">
        <v>2</v>
      </c>
      <c r="F91">
        <v>89</v>
      </c>
      <c r="G91" s="33">
        <v>8.1299999999999997E-2</v>
      </c>
      <c r="H91">
        <v>0</v>
      </c>
      <c r="I91" s="33">
        <v>0</v>
      </c>
      <c r="J91">
        <v>6</v>
      </c>
      <c r="K91" s="33">
        <v>1.2200000000000001E-2</v>
      </c>
      <c r="M91" t="s">
        <v>275</v>
      </c>
      <c r="N91" t="str">
        <f t="shared" si="8"/>
        <v>WR</v>
      </c>
      <c r="O91">
        <f t="shared" si="9"/>
        <v>2</v>
      </c>
      <c r="P91">
        <f t="shared" si="10"/>
        <v>89</v>
      </c>
      <c r="Q91" s="33">
        <f t="shared" si="11"/>
        <v>8.1299999999999997E-2</v>
      </c>
      <c r="R91">
        <f t="shared" si="12"/>
        <v>0</v>
      </c>
      <c r="S91" s="33">
        <f t="shared" si="13"/>
        <v>0</v>
      </c>
      <c r="T91">
        <f t="shared" si="14"/>
        <v>6</v>
      </c>
      <c r="U91" s="33">
        <f t="shared" si="15"/>
        <v>1.2200000000000001E-2</v>
      </c>
      <c r="AE91" t="s">
        <v>231</v>
      </c>
    </row>
    <row r="92" spans="1:31" x14ac:dyDescent="0.25">
      <c r="A92" t="s">
        <v>60</v>
      </c>
      <c r="B92" t="s">
        <v>95</v>
      </c>
      <c r="C92" t="s">
        <v>366</v>
      </c>
      <c r="D92" t="s">
        <v>378</v>
      </c>
      <c r="E92">
        <v>7</v>
      </c>
      <c r="F92">
        <v>0</v>
      </c>
      <c r="G92" s="33">
        <v>0</v>
      </c>
      <c r="H92">
        <v>272</v>
      </c>
      <c r="I92" s="33">
        <v>0.25950000000000001</v>
      </c>
      <c r="J92">
        <v>0</v>
      </c>
      <c r="K92" s="33">
        <v>0</v>
      </c>
      <c r="M92" t="s">
        <v>60</v>
      </c>
      <c r="N92" t="str">
        <f t="shared" si="8"/>
        <v/>
      </c>
      <c r="O92" t="str">
        <f t="shared" si="9"/>
        <v/>
      </c>
      <c r="P92" t="str">
        <f t="shared" si="10"/>
        <v/>
      </c>
      <c r="Q92" s="33" t="str">
        <f t="shared" si="11"/>
        <v/>
      </c>
      <c r="R92" t="str">
        <f t="shared" si="12"/>
        <v/>
      </c>
      <c r="S92" s="33" t="str">
        <f t="shared" si="13"/>
        <v/>
      </c>
      <c r="T92" t="str">
        <f t="shared" si="14"/>
        <v/>
      </c>
      <c r="U92" s="33" t="str">
        <f t="shared" si="15"/>
        <v/>
      </c>
      <c r="AE92" t="s">
        <v>231</v>
      </c>
    </row>
    <row r="93" spans="1:31" x14ac:dyDescent="0.25">
      <c r="A93" t="s">
        <v>366</v>
      </c>
      <c r="B93" t="s">
        <v>378</v>
      </c>
      <c r="C93" t="s">
        <v>837</v>
      </c>
      <c r="D93" t="s">
        <v>279</v>
      </c>
      <c r="E93">
        <v>11</v>
      </c>
      <c r="F93">
        <v>474</v>
      </c>
      <c r="G93" s="33">
        <v>0.4506</v>
      </c>
      <c r="H93">
        <v>0</v>
      </c>
      <c r="I93" s="33">
        <v>0</v>
      </c>
      <c r="J93">
        <v>4</v>
      </c>
      <c r="K93" s="33">
        <v>9.1999999999999998E-3</v>
      </c>
      <c r="M93" t="s">
        <v>366</v>
      </c>
      <c r="N93" t="str">
        <f t="shared" si="8"/>
        <v>LB</v>
      </c>
      <c r="O93">
        <f t="shared" si="9"/>
        <v>7</v>
      </c>
      <c r="P93">
        <f t="shared" si="10"/>
        <v>0</v>
      </c>
      <c r="Q93" s="33">
        <f t="shared" si="11"/>
        <v>0</v>
      </c>
      <c r="R93">
        <f t="shared" si="12"/>
        <v>272</v>
      </c>
      <c r="S93" s="33">
        <f t="shared" si="13"/>
        <v>0.25950000000000001</v>
      </c>
      <c r="T93">
        <f t="shared" si="14"/>
        <v>0</v>
      </c>
      <c r="U93" s="33">
        <f t="shared" si="15"/>
        <v>0</v>
      </c>
      <c r="AE93" t="s">
        <v>858</v>
      </c>
    </row>
    <row r="94" spans="1:31" x14ac:dyDescent="0.25">
      <c r="A94" t="s">
        <v>258</v>
      </c>
      <c r="B94" t="s">
        <v>279</v>
      </c>
      <c r="C94" t="s">
        <v>837</v>
      </c>
      <c r="D94" t="s">
        <v>279</v>
      </c>
      <c r="E94">
        <v>5</v>
      </c>
      <c r="F94">
        <v>186</v>
      </c>
      <c r="G94" s="33">
        <v>0.1883</v>
      </c>
      <c r="H94">
        <v>0</v>
      </c>
      <c r="I94" s="33">
        <v>0</v>
      </c>
      <c r="J94">
        <v>25</v>
      </c>
      <c r="K94" s="33">
        <v>5.9700000000000003E-2</v>
      </c>
      <c r="M94" t="s">
        <v>258</v>
      </c>
      <c r="N94" t="str">
        <f t="shared" si="8"/>
        <v/>
      </c>
      <c r="O94" t="str">
        <f t="shared" si="9"/>
        <v/>
      </c>
      <c r="P94" t="str">
        <f t="shared" si="10"/>
        <v/>
      </c>
      <c r="Q94" s="33" t="str">
        <f t="shared" si="11"/>
        <v/>
      </c>
      <c r="R94" t="str">
        <f t="shared" si="12"/>
        <v/>
      </c>
      <c r="S94" s="33" t="str">
        <f t="shared" si="13"/>
        <v/>
      </c>
      <c r="T94" t="str">
        <f t="shared" si="14"/>
        <v/>
      </c>
      <c r="U94" s="33" t="str">
        <f t="shared" si="15"/>
        <v/>
      </c>
      <c r="AE94" t="s">
        <v>858</v>
      </c>
    </row>
    <row r="95" spans="1:31" x14ac:dyDescent="0.25">
      <c r="A95" t="s">
        <v>329</v>
      </c>
      <c r="B95" t="s">
        <v>340</v>
      </c>
      <c r="C95" t="s">
        <v>427</v>
      </c>
      <c r="D95" t="s">
        <v>726</v>
      </c>
      <c r="E95">
        <v>3</v>
      </c>
      <c r="F95">
        <v>0</v>
      </c>
      <c r="G95" s="33">
        <v>0</v>
      </c>
      <c r="H95">
        <v>1</v>
      </c>
      <c r="I95" s="33">
        <v>8.9999999999999998E-4</v>
      </c>
      <c r="J95">
        <v>58</v>
      </c>
      <c r="K95" s="33">
        <v>0.12889999999999999</v>
      </c>
      <c r="M95" t="s">
        <v>329</v>
      </c>
      <c r="N95" t="str">
        <f t="shared" si="8"/>
        <v/>
      </c>
      <c r="O95" t="str">
        <f t="shared" si="9"/>
        <v/>
      </c>
      <c r="P95" t="str">
        <f t="shared" si="10"/>
        <v/>
      </c>
      <c r="Q95" s="33" t="str">
        <f t="shared" si="11"/>
        <v/>
      </c>
      <c r="R95" t="str">
        <f t="shared" si="12"/>
        <v/>
      </c>
      <c r="S95" s="33" t="str">
        <f t="shared" si="13"/>
        <v/>
      </c>
      <c r="T95" t="str">
        <f t="shared" si="14"/>
        <v/>
      </c>
      <c r="U95" s="33" t="str">
        <f t="shared" si="15"/>
        <v/>
      </c>
      <c r="AE95" t="s">
        <v>897</v>
      </c>
    </row>
    <row r="96" spans="1:31" x14ac:dyDescent="0.25">
      <c r="A96" t="s">
        <v>311</v>
      </c>
      <c r="B96" t="s">
        <v>340</v>
      </c>
      <c r="C96" t="s">
        <v>427</v>
      </c>
      <c r="D96" t="s">
        <v>726</v>
      </c>
      <c r="E96">
        <v>7</v>
      </c>
      <c r="F96">
        <v>0</v>
      </c>
      <c r="G96" s="33">
        <v>0</v>
      </c>
      <c r="H96">
        <v>2</v>
      </c>
      <c r="I96" s="33">
        <v>1.9E-3</v>
      </c>
      <c r="J96">
        <v>119</v>
      </c>
      <c r="K96" s="33">
        <v>0.27550000000000002</v>
      </c>
      <c r="M96" t="s">
        <v>311</v>
      </c>
      <c r="N96" t="str">
        <f t="shared" si="8"/>
        <v/>
      </c>
      <c r="O96" t="str">
        <f t="shared" si="9"/>
        <v/>
      </c>
      <c r="P96" t="str">
        <f t="shared" si="10"/>
        <v/>
      </c>
      <c r="Q96" s="33" t="str">
        <f t="shared" si="11"/>
        <v/>
      </c>
      <c r="R96" t="str">
        <f t="shared" si="12"/>
        <v/>
      </c>
      <c r="S96" s="33" t="str">
        <f t="shared" si="13"/>
        <v/>
      </c>
      <c r="T96" t="str">
        <f t="shared" si="14"/>
        <v/>
      </c>
      <c r="U96" s="33" t="str">
        <f t="shared" si="15"/>
        <v/>
      </c>
      <c r="AE96" t="s">
        <v>897</v>
      </c>
    </row>
    <row r="97" spans="1:31" x14ac:dyDescent="0.25">
      <c r="A97" t="s">
        <v>427</v>
      </c>
      <c r="B97" t="s">
        <v>436</v>
      </c>
      <c r="C97" t="s">
        <v>266</v>
      </c>
      <c r="D97" t="s">
        <v>279</v>
      </c>
      <c r="E97">
        <v>13</v>
      </c>
      <c r="F97">
        <v>675</v>
      </c>
      <c r="G97" s="33">
        <v>0.65090000000000003</v>
      </c>
      <c r="H97">
        <v>0</v>
      </c>
      <c r="I97" s="33">
        <v>0</v>
      </c>
      <c r="J97">
        <v>0</v>
      </c>
      <c r="K97" s="33">
        <v>0</v>
      </c>
      <c r="M97" s="34" t="s">
        <v>427</v>
      </c>
      <c r="N97" s="34" t="str">
        <f t="shared" si="8"/>
        <v>SS</v>
      </c>
      <c r="O97" s="34">
        <f t="shared" si="9"/>
        <v>3</v>
      </c>
      <c r="P97" s="34">
        <f t="shared" si="10"/>
        <v>0</v>
      </c>
      <c r="Q97" s="35">
        <f t="shared" si="11"/>
        <v>0</v>
      </c>
      <c r="R97" s="34">
        <f t="shared" si="12"/>
        <v>1</v>
      </c>
      <c r="S97" s="35">
        <f t="shared" si="13"/>
        <v>8.9999999999999998E-4</v>
      </c>
      <c r="T97" s="34">
        <f t="shared" si="14"/>
        <v>58</v>
      </c>
      <c r="U97" s="35">
        <f t="shared" si="15"/>
        <v>0.12889999999999999</v>
      </c>
      <c r="V97" s="34" t="s">
        <v>726</v>
      </c>
      <c r="W97" s="34">
        <v>7</v>
      </c>
      <c r="X97" s="34">
        <v>0</v>
      </c>
      <c r="Y97" s="35">
        <v>0</v>
      </c>
      <c r="Z97" s="34">
        <v>2</v>
      </c>
      <c r="AA97" s="35">
        <v>1.9E-3</v>
      </c>
      <c r="AB97" s="34">
        <v>119</v>
      </c>
      <c r="AC97" s="35">
        <v>0.27550000000000002</v>
      </c>
      <c r="AE97" t="s">
        <v>908</v>
      </c>
    </row>
    <row r="98" spans="1:31" x14ac:dyDescent="0.25">
      <c r="A98" t="s">
        <v>380</v>
      </c>
      <c r="B98" t="s">
        <v>436</v>
      </c>
      <c r="C98" t="s">
        <v>246</v>
      </c>
      <c r="D98" t="s">
        <v>279</v>
      </c>
      <c r="E98">
        <v>16</v>
      </c>
      <c r="F98">
        <v>841</v>
      </c>
      <c r="G98" s="33">
        <v>0.78890000000000005</v>
      </c>
      <c r="H98">
        <v>0</v>
      </c>
      <c r="I98" s="33">
        <v>0</v>
      </c>
      <c r="J98">
        <v>4</v>
      </c>
      <c r="K98" s="33">
        <v>9.1000000000000004E-3</v>
      </c>
      <c r="M98" t="s">
        <v>380</v>
      </c>
      <c r="N98" t="str">
        <f t="shared" si="8"/>
        <v/>
      </c>
      <c r="O98" t="str">
        <f t="shared" si="9"/>
        <v/>
      </c>
      <c r="P98" t="str">
        <f t="shared" si="10"/>
        <v/>
      </c>
      <c r="Q98" s="33" t="str">
        <f t="shared" si="11"/>
        <v/>
      </c>
      <c r="R98" t="str">
        <f t="shared" si="12"/>
        <v/>
      </c>
      <c r="S98" s="33" t="str">
        <f t="shared" si="13"/>
        <v/>
      </c>
      <c r="T98" t="str">
        <f t="shared" si="14"/>
        <v/>
      </c>
      <c r="U98" s="33" t="str">
        <f t="shared" si="15"/>
        <v/>
      </c>
      <c r="AE98" t="s">
        <v>908</v>
      </c>
    </row>
    <row r="99" spans="1:31" x14ac:dyDescent="0.25">
      <c r="A99" t="s">
        <v>241</v>
      </c>
      <c r="B99" t="s">
        <v>279</v>
      </c>
      <c r="C99" t="s">
        <v>882</v>
      </c>
      <c r="D99" t="s">
        <v>578</v>
      </c>
      <c r="E99">
        <v>2</v>
      </c>
      <c r="F99">
        <v>0</v>
      </c>
      <c r="G99" s="33">
        <v>0</v>
      </c>
      <c r="H99">
        <v>0</v>
      </c>
      <c r="I99" s="33">
        <v>0</v>
      </c>
      <c r="J99">
        <v>46</v>
      </c>
      <c r="K99" s="33">
        <v>0.1072</v>
      </c>
      <c r="M99" t="s">
        <v>241</v>
      </c>
      <c r="N99" t="str">
        <f t="shared" si="8"/>
        <v/>
      </c>
      <c r="O99" t="str">
        <f t="shared" si="9"/>
        <v/>
      </c>
      <c r="P99" t="str">
        <f t="shared" si="10"/>
        <v/>
      </c>
      <c r="Q99" s="33" t="str">
        <f t="shared" si="11"/>
        <v/>
      </c>
      <c r="R99" t="str">
        <f t="shared" si="12"/>
        <v/>
      </c>
      <c r="S99" s="33" t="str">
        <f t="shared" si="13"/>
        <v/>
      </c>
      <c r="T99" t="str">
        <f t="shared" si="14"/>
        <v/>
      </c>
      <c r="U99" s="33" t="str">
        <f t="shared" si="15"/>
        <v/>
      </c>
      <c r="AE99" t="s">
        <v>832</v>
      </c>
    </row>
    <row r="100" spans="1:31" x14ac:dyDescent="0.25">
      <c r="A100" t="s">
        <v>266</v>
      </c>
      <c r="B100" t="s">
        <v>279</v>
      </c>
      <c r="C100" t="s">
        <v>882</v>
      </c>
      <c r="D100" t="s">
        <v>578</v>
      </c>
      <c r="E100">
        <v>8</v>
      </c>
      <c r="F100">
        <v>0</v>
      </c>
      <c r="G100" s="33">
        <v>0</v>
      </c>
      <c r="H100">
        <v>11</v>
      </c>
      <c r="I100" s="33">
        <v>9.7999999999999997E-3</v>
      </c>
      <c r="J100">
        <v>136</v>
      </c>
      <c r="K100" s="33">
        <v>0.29310000000000003</v>
      </c>
      <c r="M100" t="s">
        <v>266</v>
      </c>
      <c r="N100" t="str">
        <f t="shared" si="8"/>
        <v>WR</v>
      </c>
      <c r="O100">
        <f t="shared" si="9"/>
        <v>13</v>
      </c>
      <c r="P100">
        <f t="shared" si="10"/>
        <v>675</v>
      </c>
      <c r="Q100" s="33">
        <f t="shared" si="11"/>
        <v>0.65090000000000003</v>
      </c>
      <c r="R100">
        <f t="shared" si="12"/>
        <v>0</v>
      </c>
      <c r="S100" s="33">
        <f t="shared" si="13"/>
        <v>0</v>
      </c>
      <c r="T100">
        <f t="shared" si="14"/>
        <v>0</v>
      </c>
      <c r="U100" s="33">
        <f t="shared" si="15"/>
        <v>0</v>
      </c>
      <c r="AE100" t="s">
        <v>832</v>
      </c>
    </row>
    <row r="101" spans="1:31" x14ac:dyDescent="0.25">
      <c r="A101" t="s">
        <v>246</v>
      </c>
      <c r="B101" t="s">
        <v>279</v>
      </c>
      <c r="C101" t="s">
        <v>901</v>
      </c>
      <c r="D101" t="s">
        <v>470</v>
      </c>
      <c r="E101">
        <v>1</v>
      </c>
      <c r="F101">
        <v>0</v>
      </c>
      <c r="G101" s="33">
        <v>0</v>
      </c>
      <c r="H101">
        <v>0</v>
      </c>
      <c r="I101" s="33">
        <v>0</v>
      </c>
      <c r="J101">
        <v>13</v>
      </c>
      <c r="K101" s="33">
        <v>2.81E-2</v>
      </c>
      <c r="M101" t="s">
        <v>246</v>
      </c>
      <c r="N101" t="str">
        <f t="shared" si="8"/>
        <v>WR</v>
      </c>
      <c r="O101">
        <f t="shared" si="9"/>
        <v>16</v>
      </c>
      <c r="P101">
        <f t="shared" si="10"/>
        <v>841</v>
      </c>
      <c r="Q101" s="33">
        <f t="shared" si="11"/>
        <v>0.78890000000000005</v>
      </c>
      <c r="R101">
        <f t="shared" si="12"/>
        <v>0</v>
      </c>
      <c r="S101" s="33">
        <f t="shared" si="13"/>
        <v>0</v>
      </c>
      <c r="T101">
        <f t="shared" si="14"/>
        <v>4</v>
      </c>
      <c r="U101" s="33">
        <f t="shared" si="15"/>
        <v>9.1000000000000004E-3</v>
      </c>
      <c r="AE101" t="s">
        <v>888</v>
      </c>
    </row>
    <row r="102" spans="1:31" x14ac:dyDescent="0.25">
      <c r="A102" t="s">
        <v>270</v>
      </c>
      <c r="B102" t="s">
        <v>279</v>
      </c>
      <c r="C102" t="s">
        <v>901</v>
      </c>
      <c r="D102" t="s">
        <v>470</v>
      </c>
      <c r="E102">
        <v>8</v>
      </c>
      <c r="F102">
        <v>0</v>
      </c>
      <c r="G102" s="33">
        <v>0</v>
      </c>
      <c r="H102">
        <v>53</v>
      </c>
      <c r="I102" s="33">
        <v>5.1499999999999997E-2</v>
      </c>
      <c r="J102">
        <v>135</v>
      </c>
      <c r="K102" s="33">
        <v>0.29609999999999997</v>
      </c>
      <c r="M102" t="s">
        <v>270</v>
      </c>
      <c r="N102" t="str">
        <f t="shared" si="8"/>
        <v/>
      </c>
      <c r="O102" t="str">
        <f t="shared" si="9"/>
        <v/>
      </c>
      <c r="P102" t="str">
        <f t="shared" si="10"/>
        <v/>
      </c>
      <c r="Q102" s="33" t="str">
        <f t="shared" si="11"/>
        <v/>
      </c>
      <c r="R102" t="str">
        <f t="shared" si="12"/>
        <v/>
      </c>
      <c r="S102" s="33" t="str">
        <f t="shared" si="13"/>
        <v/>
      </c>
      <c r="T102" t="str">
        <f t="shared" si="14"/>
        <v/>
      </c>
      <c r="U102" s="33" t="str">
        <f t="shared" si="15"/>
        <v/>
      </c>
      <c r="AE102" t="s">
        <v>888</v>
      </c>
    </row>
    <row r="103" spans="1:31" x14ac:dyDescent="0.25">
      <c r="A103" t="s">
        <v>255</v>
      </c>
      <c r="B103" t="s">
        <v>279</v>
      </c>
      <c r="C103" t="s">
        <v>219</v>
      </c>
      <c r="D103" t="s">
        <v>808</v>
      </c>
      <c r="E103">
        <v>16</v>
      </c>
      <c r="F103">
        <v>1059</v>
      </c>
      <c r="G103" s="33">
        <v>0.97250000000000003</v>
      </c>
      <c r="H103">
        <v>0</v>
      </c>
      <c r="I103" s="33">
        <v>0</v>
      </c>
      <c r="J103">
        <v>64</v>
      </c>
      <c r="K103" s="33">
        <v>0.1502</v>
      </c>
      <c r="M103" t="s">
        <v>255</v>
      </c>
      <c r="N103" t="str">
        <f t="shared" si="8"/>
        <v/>
      </c>
      <c r="O103" t="str">
        <f t="shared" si="9"/>
        <v/>
      </c>
      <c r="P103" t="str">
        <f t="shared" si="10"/>
        <v/>
      </c>
      <c r="Q103" s="33" t="str">
        <f t="shared" si="11"/>
        <v/>
      </c>
      <c r="R103" t="str">
        <f t="shared" si="12"/>
        <v/>
      </c>
      <c r="S103" s="33" t="str">
        <f t="shared" si="13"/>
        <v/>
      </c>
      <c r="T103" t="str">
        <f t="shared" si="14"/>
        <v/>
      </c>
      <c r="U103" s="33" t="str">
        <f t="shared" si="15"/>
        <v/>
      </c>
      <c r="AE103" t="s">
        <v>934</v>
      </c>
    </row>
    <row r="104" spans="1:31" x14ac:dyDescent="0.25">
      <c r="A104" t="s">
        <v>426</v>
      </c>
      <c r="B104" t="s">
        <v>436</v>
      </c>
      <c r="C104" t="s">
        <v>883</v>
      </c>
      <c r="D104" t="s">
        <v>279</v>
      </c>
      <c r="E104">
        <v>8</v>
      </c>
      <c r="F104">
        <v>416</v>
      </c>
      <c r="G104" s="33">
        <v>0.42109999999999997</v>
      </c>
      <c r="H104">
        <v>0</v>
      </c>
      <c r="I104" s="33">
        <v>0</v>
      </c>
      <c r="J104">
        <v>0</v>
      </c>
      <c r="K104" s="33">
        <v>0</v>
      </c>
      <c r="M104" t="s">
        <v>426</v>
      </c>
      <c r="N104" t="str">
        <f t="shared" si="8"/>
        <v/>
      </c>
      <c r="O104" t="str">
        <f t="shared" si="9"/>
        <v/>
      </c>
      <c r="P104" t="str">
        <f t="shared" si="10"/>
        <v/>
      </c>
      <c r="Q104" s="33" t="str">
        <f t="shared" si="11"/>
        <v/>
      </c>
      <c r="R104" t="str">
        <f t="shared" si="12"/>
        <v/>
      </c>
      <c r="S104" s="33" t="str">
        <f t="shared" si="13"/>
        <v/>
      </c>
      <c r="T104" t="str">
        <f t="shared" si="14"/>
        <v/>
      </c>
      <c r="U104" s="33" t="str">
        <f t="shared" si="15"/>
        <v/>
      </c>
      <c r="AE104" t="s">
        <v>934</v>
      </c>
    </row>
    <row r="105" spans="1:31" x14ac:dyDescent="0.25">
      <c r="A105" t="s">
        <v>26</v>
      </c>
      <c r="B105" t="s">
        <v>95</v>
      </c>
      <c r="C105" t="s">
        <v>883</v>
      </c>
      <c r="D105" t="s">
        <v>279</v>
      </c>
      <c r="E105">
        <v>4</v>
      </c>
      <c r="F105">
        <v>39</v>
      </c>
      <c r="G105" s="33">
        <v>3.6700000000000003E-2</v>
      </c>
      <c r="H105">
        <v>0</v>
      </c>
      <c r="I105" s="33">
        <v>0</v>
      </c>
      <c r="J105">
        <v>6</v>
      </c>
      <c r="K105" s="33">
        <v>1.4E-2</v>
      </c>
      <c r="M105" t="s">
        <v>26</v>
      </c>
      <c r="N105" t="str">
        <f t="shared" si="8"/>
        <v/>
      </c>
      <c r="O105" t="str">
        <f t="shared" si="9"/>
        <v/>
      </c>
      <c r="P105" t="str">
        <f t="shared" si="10"/>
        <v/>
      </c>
      <c r="Q105" s="33" t="str">
        <f t="shared" si="11"/>
        <v/>
      </c>
      <c r="R105" t="str">
        <f t="shared" si="12"/>
        <v/>
      </c>
      <c r="S105" s="33" t="str">
        <f t="shared" si="13"/>
        <v/>
      </c>
      <c r="T105" t="str">
        <f t="shared" si="14"/>
        <v/>
      </c>
      <c r="U105" s="33" t="str">
        <f t="shared" si="15"/>
        <v/>
      </c>
      <c r="AE105" t="s">
        <v>400</v>
      </c>
    </row>
    <row r="106" spans="1:31" x14ac:dyDescent="0.25">
      <c r="A106" t="s">
        <v>219</v>
      </c>
      <c r="B106" t="s">
        <v>224</v>
      </c>
      <c r="C106" t="s">
        <v>870</v>
      </c>
      <c r="D106" t="s">
        <v>808</v>
      </c>
      <c r="E106">
        <v>1</v>
      </c>
      <c r="F106">
        <v>68</v>
      </c>
      <c r="G106" s="33">
        <v>6.2100000000000002E-2</v>
      </c>
      <c r="H106">
        <v>0</v>
      </c>
      <c r="I106" s="33">
        <v>0</v>
      </c>
      <c r="J106">
        <v>6</v>
      </c>
      <c r="K106" s="33">
        <v>1.2200000000000001E-2</v>
      </c>
      <c r="M106" t="s">
        <v>219</v>
      </c>
      <c r="N106" t="str">
        <f t="shared" si="8"/>
        <v>T</v>
      </c>
      <c r="O106">
        <f t="shared" si="9"/>
        <v>16</v>
      </c>
      <c r="P106">
        <f t="shared" si="10"/>
        <v>1059</v>
      </c>
      <c r="Q106" s="33">
        <f t="shared" si="11"/>
        <v>0.97250000000000003</v>
      </c>
      <c r="R106">
        <f t="shared" si="12"/>
        <v>0</v>
      </c>
      <c r="S106" s="33">
        <f t="shared" si="13"/>
        <v>0</v>
      </c>
      <c r="T106">
        <f t="shared" si="14"/>
        <v>64</v>
      </c>
      <c r="U106" s="33">
        <f t="shared" si="15"/>
        <v>0.1502</v>
      </c>
      <c r="AE106" t="s">
        <v>400</v>
      </c>
    </row>
    <row r="107" spans="1:31" x14ac:dyDescent="0.25">
      <c r="A107" t="s">
        <v>399</v>
      </c>
      <c r="B107" t="s">
        <v>436</v>
      </c>
      <c r="C107" t="s">
        <v>870</v>
      </c>
      <c r="D107" t="s">
        <v>808</v>
      </c>
      <c r="E107">
        <v>9</v>
      </c>
      <c r="F107">
        <v>552</v>
      </c>
      <c r="G107" s="33">
        <v>0.51729999999999998</v>
      </c>
      <c r="H107">
        <v>0</v>
      </c>
      <c r="I107" s="33">
        <v>0</v>
      </c>
      <c r="J107">
        <v>8</v>
      </c>
      <c r="K107" s="33">
        <v>1.6799999999999999E-2</v>
      </c>
      <c r="M107" t="s">
        <v>399</v>
      </c>
      <c r="N107" t="str">
        <f t="shared" si="8"/>
        <v/>
      </c>
      <c r="O107" t="str">
        <f t="shared" si="9"/>
        <v/>
      </c>
      <c r="P107" t="str">
        <f t="shared" si="10"/>
        <v/>
      </c>
      <c r="Q107" s="33" t="str">
        <f t="shared" si="11"/>
        <v/>
      </c>
      <c r="R107" t="str">
        <f t="shared" si="12"/>
        <v/>
      </c>
      <c r="S107" s="33" t="str">
        <f t="shared" si="13"/>
        <v/>
      </c>
      <c r="T107" t="str">
        <f t="shared" si="14"/>
        <v/>
      </c>
      <c r="U107" s="33" t="str">
        <f t="shared" si="15"/>
        <v/>
      </c>
      <c r="AE107" t="s">
        <v>890</v>
      </c>
    </row>
    <row r="108" spans="1:31" x14ac:dyDescent="0.25">
      <c r="A108" t="s">
        <v>248</v>
      </c>
      <c r="B108" t="s">
        <v>279</v>
      </c>
      <c r="C108" t="s">
        <v>73</v>
      </c>
      <c r="D108" t="s">
        <v>95</v>
      </c>
      <c r="E108">
        <v>16</v>
      </c>
      <c r="F108">
        <v>566</v>
      </c>
      <c r="G108" s="33">
        <v>0.53</v>
      </c>
      <c r="H108">
        <v>0</v>
      </c>
      <c r="I108" s="33">
        <v>0</v>
      </c>
      <c r="J108">
        <v>7</v>
      </c>
      <c r="K108" s="33">
        <v>1.6199999999999999E-2</v>
      </c>
      <c r="M108" t="s">
        <v>248</v>
      </c>
      <c r="N108" t="str">
        <f t="shared" si="8"/>
        <v/>
      </c>
      <c r="O108" t="str">
        <f t="shared" si="9"/>
        <v/>
      </c>
      <c r="P108" t="str">
        <f t="shared" si="10"/>
        <v/>
      </c>
      <c r="Q108" s="33" t="str">
        <f t="shared" si="11"/>
        <v/>
      </c>
      <c r="R108" t="str">
        <f t="shared" si="12"/>
        <v/>
      </c>
      <c r="S108" s="33" t="str">
        <f t="shared" si="13"/>
        <v/>
      </c>
      <c r="T108" t="str">
        <f t="shared" si="14"/>
        <v/>
      </c>
      <c r="U108" s="33" t="str">
        <f t="shared" si="15"/>
        <v/>
      </c>
      <c r="AE108" t="s">
        <v>890</v>
      </c>
    </row>
    <row r="109" spans="1:31" x14ac:dyDescent="0.25">
      <c r="A109" t="s">
        <v>227</v>
      </c>
      <c r="B109" t="s">
        <v>279</v>
      </c>
      <c r="C109" t="s">
        <v>818</v>
      </c>
      <c r="D109" t="s">
        <v>508</v>
      </c>
      <c r="E109">
        <v>5</v>
      </c>
      <c r="F109">
        <v>0</v>
      </c>
      <c r="G109" s="33">
        <v>0</v>
      </c>
      <c r="H109">
        <v>126</v>
      </c>
      <c r="I109" s="33">
        <v>0.1157</v>
      </c>
      <c r="J109">
        <v>2</v>
      </c>
      <c r="K109" s="33">
        <v>4.1999999999999997E-3</v>
      </c>
      <c r="M109" t="s">
        <v>227</v>
      </c>
      <c r="N109" t="str">
        <f t="shared" si="8"/>
        <v/>
      </c>
      <c r="O109" t="str">
        <f t="shared" si="9"/>
        <v/>
      </c>
      <c r="P109" t="str">
        <f t="shared" si="10"/>
        <v/>
      </c>
      <c r="Q109" s="33" t="str">
        <f t="shared" si="11"/>
        <v/>
      </c>
      <c r="R109" t="str">
        <f t="shared" si="12"/>
        <v/>
      </c>
      <c r="S109" s="33" t="str">
        <f t="shared" si="13"/>
        <v/>
      </c>
      <c r="T109" t="str">
        <f t="shared" si="14"/>
        <v/>
      </c>
      <c r="U109" s="33" t="str">
        <f t="shared" si="15"/>
        <v/>
      </c>
      <c r="AE109" t="s">
        <v>840</v>
      </c>
    </row>
    <row r="110" spans="1:31" x14ac:dyDescent="0.25">
      <c r="A110" t="s">
        <v>73</v>
      </c>
      <c r="B110" t="s">
        <v>95</v>
      </c>
      <c r="C110" t="s">
        <v>818</v>
      </c>
      <c r="D110" t="s">
        <v>508</v>
      </c>
      <c r="E110">
        <v>4</v>
      </c>
      <c r="F110">
        <v>0</v>
      </c>
      <c r="G110" s="33">
        <v>0</v>
      </c>
      <c r="H110">
        <v>101</v>
      </c>
      <c r="I110" s="33">
        <v>9.1999999999999998E-2</v>
      </c>
      <c r="J110">
        <v>1</v>
      </c>
      <c r="K110" s="33">
        <v>2.0999999999999999E-3</v>
      </c>
      <c r="M110" t="s">
        <v>73</v>
      </c>
      <c r="N110" t="str">
        <f t="shared" si="8"/>
        <v>RB</v>
      </c>
      <c r="O110">
        <f t="shared" si="9"/>
        <v>16</v>
      </c>
      <c r="P110">
        <f t="shared" si="10"/>
        <v>566</v>
      </c>
      <c r="Q110" s="33">
        <f t="shared" si="11"/>
        <v>0.53</v>
      </c>
      <c r="R110">
        <f t="shared" si="12"/>
        <v>0</v>
      </c>
      <c r="S110" s="33">
        <f t="shared" si="13"/>
        <v>0</v>
      </c>
      <c r="T110">
        <f t="shared" si="14"/>
        <v>7</v>
      </c>
      <c r="U110" s="33">
        <f t="shared" si="15"/>
        <v>1.6199999999999999E-2</v>
      </c>
      <c r="AE110" t="s">
        <v>840</v>
      </c>
    </row>
    <row r="111" spans="1:31" x14ac:dyDescent="0.25">
      <c r="A111" t="s">
        <v>394</v>
      </c>
      <c r="B111" t="s">
        <v>436</v>
      </c>
      <c r="C111" t="s">
        <v>303</v>
      </c>
      <c r="D111" t="s">
        <v>807</v>
      </c>
      <c r="E111">
        <v>15</v>
      </c>
      <c r="F111">
        <v>0</v>
      </c>
      <c r="G111" s="33">
        <v>0</v>
      </c>
      <c r="H111">
        <v>609</v>
      </c>
      <c r="I111" s="33">
        <v>0.5756</v>
      </c>
      <c r="J111">
        <v>47</v>
      </c>
      <c r="K111" s="33">
        <v>0.11219999999999999</v>
      </c>
      <c r="M111" t="s">
        <v>394</v>
      </c>
      <c r="N111" t="str">
        <f t="shared" si="8"/>
        <v/>
      </c>
      <c r="O111" t="str">
        <f t="shared" si="9"/>
        <v/>
      </c>
      <c r="P111" t="str">
        <f t="shared" si="10"/>
        <v/>
      </c>
      <c r="Q111" s="33" t="str">
        <f t="shared" si="11"/>
        <v/>
      </c>
      <c r="R111" t="str">
        <f t="shared" si="12"/>
        <v/>
      </c>
      <c r="S111" s="33" t="str">
        <f t="shared" si="13"/>
        <v/>
      </c>
      <c r="T111" t="str">
        <f t="shared" si="14"/>
        <v/>
      </c>
      <c r="U111" s="33" t="str">
        <f t="shared" si="15"/>
        <v/>
      </c>
      <c r="AE111" t="s">
        <v>917</v>
      </c>
    </row>
    <row r="112" spans="1:31" x14ac:dyDescent="0.25">
      <c r="A112" t="s">
        <v>129</v>
      </c>
      <c r="B112" t="s">
        <v>150</v>
      </c>
      <c r="C112" t="s">
        <v>369</v>
      </c>
      <c r="D112" t="s">
        <v>378</v>
      </c>
      <c r="E112">
        <v>1</v>
      </c>
      <c r="F112">
        <v>0</v>
      </c>
      <c r="G112" s="33">
        <v>0</v>
      </c>
      <c r="H112">
        <v>0</v>
      </c>
      <c r="I112" s="33">
        <v>0</v>
      </c>
      <c r="J112">
        <v>18</v>
      </c>
      <c r="K112" s="33">
        <v>3.8300000000000001E-2</v>
      </c>
      <c r="M112" t="s">
        <v>129</v>
      </c>
      <c r="N112" t="str">
        <f t="shared" si="8"/>
        <v/>
      </c>
      <c r="O112" t="str">
        <f t="shared" si="9"/>
        <v/>
      </c>
      <c r="P112" t="str">
        <f t="shared" si="10"/>
        <v/>
      </c>
      <c r="Q112" s="33" t="str">
        <f t="shared" si="11"/>
        <v/>
      </c>
      <c r="R112" t="str">
        <f t="shared" si="12"/>
        <v/>
      </c>
      <c r="S112" s="33" t="str">
        <f t="shared" si="13"/>
        <v/>
      </c>
      <c r="T112" t="str">
        <f t="shared" si="14"/>
        <v/>
      </c>
      <c r="U112" s="33" t="str">
        <f t="shared" si="15"/>
        <v/>
      </c>
      <c r="AE112" t="s">
        <v>917</v>
      </c>
    </row>
    <row r="113" spans="1:31" x14ac:dyDescent="0.25">
      <c r="A113" t="s">
        <v>303</v>
      </c>
      <c r="B113" t="s">
        <v>340</v>
      </c>
      <c r="C113" t="s">
        <v>306</v>
      </c>
      <c r="D113" t="s">
        <v>378</v>
      </c>
      <c r="E113">
        <v>16</v>
      </c>
      <c r="F113">
        <v>0</v>
      </c>
      <c r="G113" s="33">
        <v>0</v>
      </c>
      <c r="H113">
        <v>452</v>
      </c>
      <c r="I113" s="33">
        <v>0.40179999999999999</v>
      </c>
      <c r="J113">
        <v>231</v>
      </c>
      <c r="K113" s="33">
        <v>0.49780000000000002</v>
      </c>
      <c r="M113" t="s">
        <v>303</v>
      </c>
      <c r="N113" t="str">
        <f t="shared" si="8"/>
        <v>NT</v>
      </c>
      <c r="O113">
        <f t="shared" si="9"/>
        <v>15</v>
      </c>
      <c r="P113">
        <f t="shared" si="10"/>
        <v>0</v>
      </c>
      <c r="Q113" s="33">
        <f t="shared" si="11"/>
        <v>0</v>
      </c>
      <c r="R113">
        <f t="shared" si="12"/>
        <v>609</v>
      </c>
      <c r="S113" s="33">
        <f t="shared" si="13"/>
        <v>0.5756</v>
      </c>
      <c r="T113">
        <f t="shared" si="14"/>
        <v>47</v>
      </c>
      <c r="U113" s="33">
        <f t="shared" si="15"/>
        <v>0.11219999999999999</v>
      </c>
      <c r="AE113" t="s">
        <v>922</v>
      </c>
    </row>
    <row r="114" spans="1:31" x14ac:dyDescent="0.25">
      <c r="A114" t="s">
        <v>369</v>
      </c>
      <c r="B114" t="s">
        <v>378</v>
      </c>
      <c r="C114" t="s">
        <v>180</v>
      </c>
      <c r="D114" t="s">
        <v>808</v>
      </c>
      <c r="E114">
        <v>15</v>
      </c>
      <c r="F114">
        <v>1001</v>
      </c>
      <c r="G114" s="33">
        <v>0.92430000000000001</v>
      </c>
      <c r="H114">
        <v>0</v>
      </c>
      <c r="I114" s="33">
        <v>0</v>
      </c>
      <c r="J114">
        <v>44</v>
      </c>
      <c r="K114" s="33">
        <v>9.7799999999999998E-2</v>
      </c>
      <c r="M114" t="s">
        <v>369</v>
      </c>
      <c r="N114" t="str">
        <f t="shared" si="8"/>
        <v>LB</v>
      </c>
      <c r="O114">
        <f t="shared" si="9"/>
        <v>1</v>
      </c>
      <c r="P114">
        <f t="shared" si="10"/>
        <v>0</v>
      </c>
      <c r="Q114" s="33">
        <f t="shared" si="11"/>
        <v>0</v>
      </c>
      <c r="R114">
        <f t="shared" si="12"/>
        <v>0</v>
      </c>
      <c r="S114" s="33">
        <f t="shared" si="13"/>
        <v>0</v>
      </c>
      <c r="T114">
        <f t="shared" si="14"/>
        <v>18</v>
      </c>
      <c r="U114" s="33">
        <f t="shared" si="15"/>
        <v>3.8300000000000001E-2</v>
      </c>
      <c r="AE114" t="s">
        <v>922</v>
      </c>
    </row>
    <row r="115" spans="1:31" x14ac:dyDescent="0.25">
      <c r="A115" t="s">
        <v>306</v>
      </c>
      <c r="B115" t="s">
        <v>340</v>
      </c>
      <c r="C115" t="s">
        <v>361</v>
      </c>
      <c r="D115" t="s">
        <v>378</v>
      </c>
      <c r="E115">
        <v>16</v>
      </c>
      <c r="F115">
        <v>0</v>
      </c>
      <c r="G115" s="33">
        <v>0</v>
      </c>
      <c r="H115">
        <v>967</v>
      </c>
      <c r="I115" s="33">
        <v>0.97189999999999999</v>
      </c>
      <c r="J115">
        <v>62</v>
      </c>
      <c r="K115" s="33">
        <v>0.1384</v>
      </c>
      <c r="M115" t="s">
        <v>306</v>
      </c>
      <c r="N115" t="str">
        <f t="shared" si="8"/>
        <v>LB</v>
      </c>
      <c r="O115">
        <f t="shared" si="9"/>
        <v>16</v>
      </c>
      <c r="P115">
        <f t="shared" si="10"/>
        <v>0</v>
      </c>
      <c r="Q115" s="33">
        <f t="shared" si="11"/>
        <v>0</v>
      </c>
      <c r="R115">
        <f t="shared" si="12"/>
        <v>452</v>
      </c>
      <c r="S115" s="33">
        <f t="shared" si="13"/>
        <v>0.40179999999999999</v>
      </c>
      <c r="T115">
        <f t="shared" si="14"/>
        <v>231</v>
      </c>
      <c r="U115" s="33">
        <f t="shared" si="15"/>
        <v>0.49780000000000002</v>
      </c>
      <c r="AE115" t="s">
        <v>829</v>
      </c>
    </row>
    <row r="116" spans="1:31" x14ac:dyDescent="0.25">
      <c r="A116" t="s">
        <v>315</v>
      </c>
      <c r="B116" t="s">
        <v>340</v>
      </c>
      <c r="C116" t="s">
        <v>422</v>
      </c>
      <c r="D116" t="s">
        <v>470</v>
      </c>
      <c r="E116">
        <v>8</v>
      </c>
      <c r="F116">
        <v>0</v>
      </c>
      <c r="G116" s="33">
        <v>0</v>
      </c>
      <c r="H116">
        <v>259</v>
      </c>
      <c r="I116" s="33">
        <v>0.24429999999999999</v>
      </c>
      <c r="J116">
        <v>13</v>
      </c>
      <c r="K116" s="33">
        <v>2.8799999999999999E-2</v>
      </c>
      <c r="M116" t="s">
        <v>315</v>
      </c>
      <c r="N116" t="str">
        <f t="shared" si="8"/>
        <v/>
      </c>
      <c r="O116" t="str">
        <f t="shared" si="9"/>
        <v/>
      </c>
      <c r="P116" t="str">
        <f t="shared" si="10"/>
        <v/>
      </c>
      <c r="Q116" s="33" t="str">
        <f t="shared" si="11"/>
        <v/>
      </c>
      <c r="R116" t="str">
        <f t="shared" si="12"/>
        <v/>
      </c>
      <c r="S116" s="33" t="str">
        <f t="shared" si="13"/>
        <v/>
      </c>
      <c r="T116" t="str">
        <f t="shared" si="14"/>
        <v/>
      </c>
      <c r="U116" s="33" t="str">
        <f t="shared" si="15"/>
        <v/>
      </c>
      <c r="AE116" t="s">
        <v>829</v>
      </c>
    </row>
    <row r="117" spans="1:31" x14ac:dyDescent="0.25">
      <c r="A117" t="s">
        <v>180</v>
      </c>
      <c r="B117" t="s">
        <v>224</v>
      </c>
      <c r="C117" t="s">
        <v>147</v>
      </c>
      <c r="D117" t="s">
        <v>150</v>
      </c>
      <c r="E117">
        <v>14</v>
      </c>
      <c r="F117">
        <v>411</v>
      </c>
      <c r="G117" s="33">
        <v>0.3967</v>
      </c>
      <c r="H117">
        <v>0</v>
      </c>
      <c r="I117" s="33">
        <v>0</v>
      </c>
      <c r="J117">
        <v>189</v>
      </c>
      <c r="K117" s="33">
        <v>0.40210000000000001</v>
      </c>
      <c r="M117" t="s">
        <v>180</v>
      </c>
      <c r="N117" t="str">
        <f t="shared" si="8"/>
        <v>T</v>
      </c>
      <c r="O117">
        <f t="shared" si="9"/>
        <v>15</v>
      </c>
      <c r="P117">
        <f t="shared" si="10"/>
        <v>1001</v>
      </c>
      <c r="Q117" s="33">
        <f t="shared" si="11"/>
        <v>0.92430000000000001</v>
      </c>
      <c r="R117">
        <f t="shared" si="12"/>
        <v>0</v>
      </c>
      <c r="S117" s="33">
        <f t="shared" si="13"/>
        <v>0</v>
      </c>
      <c r="T117">
        <f t="shared" si="14"/>
        <v>44</v>
      </c>
      <c r="U117" s="33">
        <f t="shared" si="15"/>
        <v>9.7799999999999998E-2</v>
      </c>
      <c r="AE117" t="s">
        <v>902</v>
      </c>
    </row>
    <row r="118" spans="1:31" x14ac:dyDescent="0.25">
      <c r="A118" t="s">
        <v>361</v>
      </c>
      <c r="B118" t="s">
        <v>378</v>
      </c>
      <c r="C118" t="s">
        <v>289</v>
      </c>
      <c r="D118" t="s">
        <v>508</v>
      </c>
      <c r="E118">
        <v>16</v>
      </c>
      <c r="F118">
        <v>0</v>
      </c>
      <c r="G118" s="33">
        <v>0</v>
      </c>
      <c r="H118">
        <v>740</v>
      </c>
      <c r="I118" s="33">
        <v>0.67400000000000004</v>
      </c>
      <c r="J118">
        <v>23</v>
      </c>
      <c r="K118" s="33">
        <v>4.82E-2</v>
      </c>
      <c r="M118" t="s">
        <v>361</v>
      </c>
      <c r="N118" t="str">
        <f t="shared" si="8"/>
        <v>LB</v>
      </c>
      <c r="O118">
        <f t="shared" si="9"/>
        <v>16</v>
      </c>
      <c r="P118">
        <f t="shared" si="10"/>
        <v>0</v>
      </c>
      <c r="Q118" s="33">
        <f t="shared" si="11"/>
        <v>0</v>
      </c>
      <c r="R118">
        <f t="shared" si="12"/>
        <v>967</v>
      </c>
      <c r="S118" s="33">
        <f t="shared" si="13"/>
        <v>0.97189999999999999</v>
      </c>
      <c r="T118">
        <f t="shared" si="14"/>
        <v>62</v>
      </c>
      <c r="U118" s="33">
        <f t="shared" si="15"/>
        <v>0.1384</v>
      </c>
      <c r="AE118" t="s">
        <v>902</v>
      </c>
    </row>
    <row r="119" spans="1:31" x14ac:dyDescent="0.25">
      <c r="A119" t="s">
        <v>422</v>
      </c>
      <c r="B119" t="s">
        <v>436</v>
      </c>
      <c r="C119" t="s">
        <v>339</v>
      </c>
      <c r="D119" t="s">
        <v>541</v>
      </c>
      <c r="E119">
        <v>1</v>
      </c>
      <c r="F119">
        <v>0</v>
      </c>
      <c r="G119" s="33">
        <v>0</v>
      </c>
      <c r="H119">
        <v>23</v>
      </c>
      <c r="I119" s="33">
        <v>2.1999999999999999E-2</v>
      </c>
      <c r="J119">
        <v>4</v>
      </c>
      <c r="K119" s="33">
        <v>8.9999999999999993E-3</v>
      </c>
      <c r="M119" t="s">
        <v>422</v>
      </c>
      <c r="N119" t="str">
        <f t="shared" si="8"/>
        <v>CB</v>
      </c>
      <c r="O119">
        <f t="shared" si="9"/>
        <v>8</v>
      </c>
      <c r="P119">
        <f t="shared" si="10"/>
        <v>0</v>
      </c>
      <c r="Q119" s="33">
        <f t="shared" si="11"/>
        <v>0</v>
      </c>
      <c r="R119">
        <f t="shared" si="12"/>
        <v>259</v>
      </c>
      <c r="S119" s="33">
        <f t="shared" si="13"/>
        <v>0.24429999999999999</v>
      </c>
      <c r="T119">
        <f t="shared" si="14"/>
        <v>13</v>
      </c>
      <c r="U119" s="33">
        <f t="shared" si="15"/>
        <v>2.8799999999999999E-2</v>
      </c>
      <c r="AE119" t="s">
        <v>902</v>
      </c>
    </row>
    <row r="120" spans="1:31" x14ac:dyDescent="0.25">
      <c r="A120" t="s">
        <v>147</v>
      </c>
      <c r="B120" t="s">
        <v>150</v>
      </c>
      <c r="C120" t="s">
        <v>353</v>
      </c>
      <c r="D120" t="s">
        <v>854</v>
      </c>
      <c r="E120">
        <v>8</v>
      </c>
      <c r="F120">
        <v>0</v>
      </c>
      <c r="G120" s="33">
        <v>0</v>
      </c>
      <c r="H120">
        <v>26</v>
      </c>
      <c r="I120" s="33">
        <v>2.4500000000000001E-2</v>
      </c>
      <c r="J120">
        <v>153</v>
      </c>
      <c r="K120" s="33">
        <v>0.3392</v>
      </c>
      <c r="M120" t="s">
        <v>147</v>
      </c>
      <c r="N120" t="str">
        <f t="shared" si="8"/>
        <v>TE</v>
      </c>
      <c r="O120">
        <f t="shared" si="9"/>
        <v>14</v>
      </c>
      <c r="P120">
        <f t="shared" si="10"/>
        <v>411</v>
      </c>
      <c r="Q120" s="33">
        <f t="shared" si="11"/>
        <v>0.3967</v>
      </c>
      <c r="R120">
        <f t="shared" si="12"/>
        <v>0</v>
      </c>
      <c r="S120" s="33">
        <f t="shared" si="13"/>
        <v>0</v>
      </c>
      <c r="T120">
        <f t="shared" si="14"/>
        <v>189</v>
      </c>
      <c r="U120" s="33">
        <f t="shared" si="15"/>
        <v>0.40210000000000001</v>
      </c>
      <c r="AE120" t="s">
        <v>895</v>
      </c>
    </row>
    <row r="121" spans="1:31" x14ac:dyDescent="0.25">
      <c r="A121" t="s">
        <v>268</v>
      </c>
      <c r="B121" t="s">
        <v>279</v>
      </c>
      <c r="C121" t="s">
        <v>937</v>
      </c>
      <c r="D121" t="s">
        <v>508</v>
      </c>
      <c r="E121">
        <v>4</v>
      </c>
      <c r="F121">
        <v>0</v>
      </c>
      <c r="G121" s="33">
        <v>0</v>
      </c>
      <c r="H121">
        <v>78</v>
      </c>
      <c r="I121" s="33">
        <v>7.1599999999999997E-2</v>
      </c>
      <c r="J121">
        <v>13</v>
      </c>
      <c r="K121" s="33">
        <v>2.76E-2</v>
      </c>
      <c r="M121" t="s">
        <v>268</v>
      </c>
      <c r="N121" t="str">
        <f t="shared" si="8"/>
        <v/>
      </c>
      <c r="O121" t="str">
        <f t="shared" si="9"/>
        <v/>
      </c>
      <c r="P121" t="str">
        <f t="shared" si="10"/>
        <v/>
      </c>
      <c r="Q121" s="33" t="str">
        <f t="shared" si="11"/>
        <v/>
      </c>
      <c r="R121" t="str">
        <f t="shared" si="12"/>
        <v/>
      </c>
      <c r="S121" s="33" t="str">
        <f t="shared" si="13"/>
        <v/>
      </c>
      <c r="T121" t="str">
        <f t="shared" si="14"/>
        <v/>
      </c>
      <c r="U121" s="33" t="str">
        <f t="shared" si="15"/>
        <v/>
      </c>
      <c r="AE121" t="s">
        <v>895</v>
      </c>
    </row>
    <row r="122" spans="1:31" x14ac:dyDescent="0.25">
      <c r="A122" t="s">
        <v>289</v>
      </c>
      <c r="B122" t="s">
        <v>340</v>
      </c>
      <c r="C122" t="s">
        <v>937</v>
      </c>
      <c r="D122" t="s">
        <v>508</v>
      </c>
      <c r="E122">
        <v>3</v>
      </c>
      <c r="F122">
        <v>0</v>
      </c>
      <c r="G122" s="33">
        <v>0</v>
      </c>
      <c r="H122">
        <v>123</v>
      </c>
      <c r="I122" s="33">
        <v>0.1163</v>
      </c>
      <c r="J122">
        <v>29</v>
      </c>
      <c r="K122" s="33">
        <v>6.2799999999999995E-2</v>
      </c>
      <c r="M122" t="s">
        <v>289</v>
      </c>
      <c r="N122" t="str">
        <f t="shared" si="8"/>
        <v>DE</v>
      </c>
      <c r="O122">
        <f t="shared" si="9"/>
        <v>16</v>
      </c>
      <c r="P122">
        <f t="shared" si="10"/>
        <v>0</v>
      </c>
      <c r="Q122" s="33">
        <f t="shared" si="11"/>
        <v>0</v>
      </c>
      <c r="R122">
        <f t="shared" si="12"/>
        <v>740</v>
      </c>
      <c r="S122" s="33">
        <f t="shared" si="13"/>
        <v>0.67400000000000004</v>
      </c>
      <c r="T122">
        <f t="shared" si="14"/>
        <v>23</v>
      </c>
      <c r="U122" s="33">
        <f t="shared" si="15"/>
        <v>4.82E-2</v>
      </c>
      <c r="AE122" t="s">
        <v>935</v>
      </c>
    </row>
    <row r="123" spans="1:31" x14ac:dyDescent="0.25">
      <c r="A123" t="s">
        <v>339</v>
      </c>
      <c r="B123" t="s">
        <v>340</v>
      </c>
      <c r="C123" t="s">
        <v>242</v>
      </c>
      <c r="D123" t="s">
        <v>279</v>
      </c>
      <c r="E123">
        <v>2</v>
      </c>
      <c r="F123">
        <v>12</v>
      </c>
      <c r="G123" s="33">
        <v>1.1299999999999999E-2</v>
      </c>
      <c r="H123">
        <v>0</v>
      </c>
      <c r="I123" s="33">
        <v>0</v>
      </c>
      <c r="J123">
        <v>7</v>
      </c>
      <c r="K123" s="33">
        <v>1.6299999999999999E-2</v>
      </c>
      <c r="M123" t="s">
        <v>339</v>
      </c>
      <c r="N123" t="str">
        <f t="shared" si="8"/>
        <v>DT</v>
      </c>
      <c r="O123">
        <f t="shared" si="9"/>
        <v>1</v>
      </c>
      <c r="P123">
        <f t="shared" si="10"/>
        <v>0</v>
      </c>
      <c r="Q123" s="33">
        <f t="shared" si="11"/>
        <v>0</v>
      </c>
      <c r="R123">
        <f t="shared" si="12"/>
        <v>23</v>
      </c>
      <c r="S123" s="33">
        <f t="shared" si="13"/>
        <v>2.1999999999999999E-2</v>
      </c>
      <c r="T123">
        <f t="shared" si="14"/>
        <v>4</v>
      </c>
      <c r="U123" s="33">
        <f t="shared" si="15"/>
        <v>8.9999999999999993E-3</v>
      </c>
      <c r="AE123" t="s">
        <v>935</v>
      </c>
    </row>
    <row r="124" spans="1:31" x14ac:dyDescent="0.25">
      <c r="A124" t="s">
        <v>107</v>
      </c>
      <c r="B124" t="s">
        <v>125</v>
      </c>
      <c r="C124" t="s">
        <v>310</v>
      </c>
      <c r="D124" t="s">
        <v>541</v>
      </c>
      <c r="E124">
        <v>16</v>
      </c>
      <c r="F124">
        <v>0</v>
      </c>
      <c r="G124" s="33">
        <v>0</v>
      </c>
      <c r="H124">
        <v>794</v>
      </c>
      <c r="I124" s="33">
        <v>0.75619999999999998</v>
      </c>
      <c r="J124">
        <v>76</v>
      </c>
      <c r="K124" s="33">
        <v>0.1797</v>
      </c>
      <c r="M124" t="s">
        <v>107</v>
      </c>
      <c r="N124" t="str">
        <f t="shared" si="8"/>
        <v/>
      </c>
      <c r="O124" t="str">
        <f t="shared" si="9"/>
        <v/>
      </c>
      <c r="P124" t="str">
        <f t="shared" si="10"/>
        <v/>
      </c>
      <c r="Q124" s="33" t="str">
        <f t="shared" si="11"/>
        <v/>
      </c>
      <c r="R124" t="str">
        <f t="shared" si="12"/>
        <v/>
      </c>
      <c r="S124" s="33" t="str">
        <f t="shared" si="13"/>
        <v/>
      </c>
      <c r="T124" t="str">
        <f t="shared" si="14"/>
        <v/>
      </c>
      <c r="U124" s="33" t="str">
        <f t="shared" si="15"/>
        <v/>
      </c>
      <c r="AE124" t="s">
        <v>284</v>
      </c>
    </row>
    <row r="125" spans="1:31" x14ac:dyDescent="0.25">
      <c r="A125" t="s">
        <v>416</v>
      </c>
      <c r="B125" t="s">
        <v>436</v>
      </c>
      <c r="C125" t="s">
        <v>930</v>
      </c>
      <c r="D125" t="s">
        <v>470</v>
      </c>
      <c r="E125">
        <v>1</v>
      </c>
      <c r="F125">
        <v>0</v>
      </c>
      <c r="G125" s="33">
        <v>0</v>
      </c>
      <c r="H125">
        <v>28</v>
      </c>
      <c r="I125" s="33">
        <v>2.53E-2</v>
      </c>
      <c r="J125">
        <v>4</v>
      </c>
      <c r="K125" s="33">
        <v>9.1999999999999998E-3</v>
      </c>
      <c r="M125" t="s">
        <v>416</v>
      </c>
      <c r="N125" t="str">
        <f t="shared" si="8"/>
        <v/>
      </c>
      <c r="O125" t="str">
        <f t="shared" si="9"/>
        <v/>
      </c>
      <c r="P125" t="str">
        <f t="shared" si="10"/>
        <v/>
      </c>
      <c r="Q125" s="33" t="str">
        <f t="shared" si="11"/>
        <v/>
      </c>
      <c r="R125" t="str">
        <f t="shared" si="12"/>
        <v/>
      </c>
      <c r="S125" s="33" t="str">
        <f t="shared" si="13"/>
        <v/>
      </c>
      <c r="T125" t="str">
        <f t="shared" si="14"/>
        <v/>
      </c>
      <c r="U125" s="33" t="str">
        <f t="shared" si="15"/>
        <v/>
      </c>
      <c r="AE125" t="s">
        <v>284</v>
      </c>
    </row>
    <row r="126" spans="1:31" x14ac:dyDescent="0.25">
      <c r="A126" t="s">
        <v>353</v>
      </c>
      <c r="B126" t="s">
        <v>378</v>
      </c>
      <c r="C126" t="s">
        <v>930</v>
      </c>
      <c r="D126" t="s">
        <v>470</v>
      </c>
      <c r="E126">
        <v>6</v>
      </c>
      <c r="F126">
        <v>0</v>
      </c>
      <c r="G126" s="33">
        <v>0</v>
      </c>
      <c r="H126">
        <v>44</v>
      </c>
      <c r="I126" s="33">
        <v>3.9100000000000003E-2</v>
      </c>
      <c r="J126">
        <v>74</v>
      </c>
      <c r="K126" s="33">
        <v>0.1595</v>
      </c>
      <c r="M126" t="s">
        <v>353</v>
      </c>
      <c r="N126" t="str">
        <f t="shared" si="8"/>
        <v>LB,DE</v>
      </c>
      <c r="O126">
        <f t="shared" si="9"/>
        <v>8</v>
      </c>
      <c r="P126">
        <f t="shared" si="10"/>
        <v>0</v>
      </c>
      <c r="Q126" s="33">
        <f t="shared" si="11"/>
        <v>0</v>
      </c>
      <c r="R126">
        <f t="shared" si="12"/>
        <v>26</v>
      </c>
      <c r="S126" s="33">
        <f t="shared" si="13"/>
        <v>2.4500000000000001E-2</v>
      </c>
      <c r="T126">
        <f t="shared" si="14"/>
        <v>153</v>
      </c>
      <c r="U126" s="33">
        <f t="shared" si="15"/>
        <v>0.3392</v>
      </c>
      <c r="AE126" t="s">
        <v>793</v>
      </c>
    </row>
    <row r="127" spans="1:31" x14ac:dyDescent="0.25">
      <c r="A127" t="s">
        <v>132</v>
      </c>
      <c r="B127" t="s">
        <v>150</v>
      </c>
      <c r="C127" t="s">
        <v>198</v>
      </c>
      <c r="D127" t="s">
        <v>933</v>
      </c>
      <c r="E127">
        <v>10</v>
      </c>
      <c r="F127">
        <v>560</v>
      </c>
      <c r="G127" s="33">
        <v>0.51139999999999997</v>
      </c>
      <c r="H127">
        <v>0</v>
      </c>
      <c r="I127" s="33">
        <v>0</v>
      </c>
      <c r="J127">
        <v>28</v>
      </c>
      <c r="K127" s="33">
        <v>5.6899999999999999E-2</v>
      </c>
      <c r="M127" t="s">
        <v>132</v>
      </c>
      <c r="N127" t="str">
        <f t="shared" si="8"/>
        <v/>
      </c>
      <c r="O127" t="str">
        <f t="shared" si="9"/>
        <v/>
      </c>
      <c r="P127" t="str">
        <f t="shared" si="10"/>
        <v/>
      </c>
      <c r="Q127" s="33" t="str">
        <f t="shared" si="11"/>
        <v/>
      </c>
      <c r="R127" t="str">
        <f t="shared" si="12"/>
        <v/>
      </c>
      <c r="S127" s="33" t="str">
        <f t="shared" si="13"/>
        <v/>
      </c>
      <c r="T127" t="str">
        <f t="shared" si="14"/>
        <v/>
      </c>
      <c r="U127" s="33" t="str">
        <f t="shared" si="15"/>
        <v/>
      </c>
      <c r="AE127" t="s">
        <v>793</v>
      </c>
    </row>
    <row r="128" spans="1:31" x14ac:dyDescent="0.25">
      <c r="A128" t="s">
        <v>242</v>
      </c>
      <c r="B128" t="s">
        <v>279</v>
      </c>
      <c r="C128" t="s">
        <v>362</v>
      </c>
      <c r="D128" t="s">
        <v>508</v>
      </c>
      <c r="E128">
        <v>12</v>
      </c>
      <c r="F128">
        <v>0</v>
      </c>
      <c r="G128" s="33">
        <v>0</v>
      </c>
      <c r="H128">
        <v>209</v>
      </c>
      <c r="I128" s="33">
        <v>0.19750000000000001</v>
      </c>
      <c r="J128">
        <v>26</v>
      </c>
      <c r="K128" s="33">
        <v>5.6300000000000003E-2</v>
      </c>
      <c r="M128" t="s">
        <v>242</v>
      </c>
      <c r="N128" t="str">
        <f t="shared" si="8"/>
        <v>WR</v>
      </c>
      <c r="O128">
        <f t="shared" si="9"/>
        <v>2</v>
      </c>
      <c r="P128">
        <f t="shared" si="10"/>
        <v>12</v>
      </c>
      <c r="Q128" s="33">
        <f t="shared" si="11"/>
        <v>1.1299999999999999E-2</v>
      </c>
      <c r="R128">
        <f t="shared" si="12"/>
        <v>0</v>
      </c>
      <c r="S128" s="33">
        <f t="shared" si="13"/>
        <v>0</v>
      </c>
      <c r="T128">
        <f t="shared" si="14"/>
        <v>7</v>
      </c>
      <c r="U128" s="33">
        <f t="shared" si="15"/>
        <v>1.6299999999999999E-2</v>
      </c>
      <c r="AE128" t="s">
        <v>845</v>
      </c>
    </row>
    <row r="129" spans="1:31" x14ac:dyDescent="0.25">
      <c r="A129" t="s">
        <v>404</v>
      </c>
      <c r="B129" t="s">
        <v>436</v>
      </c>
      <c r="C129" t="s">
        <v>367</v>
      </c>
      <c r="D129" t="s">
        <v>378</v>
      </c>
      <c r="E129">
        <v>13</v>
      </c>
      <c r="F129">
        <v>0</v>
      </c>
      <c r="G129" s="33">
        <v>0</v>
      </c>
      <c r="H129">
        <v>475</v>
      </c>
      <c r="I129" s="33">
        <v>0.45319999999999999</v>
      </c>
      <c r="J129">
        <v>22</v>
      </c>
      <c r="K129" s="33">
        <v>5.1299999999999998E-2</v>
      </c>
      <c r="M129" t="s">
        <v>404</v>
      </c>
      <c r="N129" t="str">
        <f t="shared" si="8"/>
        <v/>
      </c>
      <c r="O129" t="str">
        <f t="shared" si="9"/>
        <v/>
      </c>
      <c r="P129" t="str">
        <f t="shared" si="10"/>
        <v/>
      </c>
      <c r="Q129" s="33" t="str">
        <f t="shared" si="11"/>
        <v/>
      </c>
      <c r="R129" t="str">
        <f t="shared" si="12"/>
        <v/>
      </c>
      <c r="S129" s="33" t="str">
        <f t="shared" si="13"/>
        <v/>
      </c>
      <c r="T129" t="str">
        <f t="shared" si="14"/>
        <v/>
      </c>
      <c r="U129" s="33" t="str">
        <f t="shared" si="15"/>
        <v/>
      </c>
      <c r="AE129" t="s">
        <v>845</v>
      </c>
    </row>
    <row r="130" spans="1:31" x14ac:dyDescent="0.25">
      <c r="A130" t="s">
        <v>310</v>
      </c>
      <c r="B130" t="s">
        <v>340</v>
      </c>
      <c r="C130" t="s">
        <v>280</v>
      </c>
      <c r="D130" t="s">
        <v>508</v>
      </c>
      <c r="E130">
        <v>9</v>
      </c>
      <c r="F130">
        <v>0</v>
      </c>
      <c r="G130" s="33">
        <v>0</v>
      </c>
      <c r="H130">
        <v>380</v>
      </c>
      <c r="I130" s="33">
        <v>0.35320000000000001</v>
      </c>
      <c r="J130">
        <v>62</v>
      </c>
      <c r="K130" s="33">
        <v>0.13689999999999999</v>
      </c>
      <c r="M130" t="s">
        <v>310</v>
      </c>
      <c r="N130" t="str">
        <f t="shared" si="8"/>
        <v>DT</v>
      </c>
      <c r="O130">
        <f t="shared" si="9"/>
        <v>16</v>
      </c>
      <c r="P130">
        <f t="shared" si="10"/>
        <v>0</v>
      </c>
      <c r="Q130" s="33">
        <f t="shared" si="11"/>
        <v>0</v>
      </c>
      <c r="R130">
        <f t="shared" si="12"/>
        <v>794</v>
      </c>
      <c r="S130" s="33">
        <f t="shared" si="13"/>
        <v>0.75619999999999998</v>
      </c>
      <c r="T130">
        <f t="shared" si="14"/>
        <v>76</v>
      </c>
      <c r="U130" s="33">
        <f t="shared" si="15"/>
        <v>0.1797</v>
      </c>
      <c r="AE130" t="s">
        <v>909</v>
      </c>
    </row>
    <row r="131" spans="1:31" x14ac:dyDescent="0.25">
      <c r="A131" t="s">
        <v>198</v>
      </c>
      <c r="B131" t="s">
        <v>224</v>
      </c>
      <c r="C131" t="s">
        <v>186</v>
      </c>
      <c r="D131" t="s">
        <v>802</v>
      </c>
      <c r="E131">
        <v>6</v>
      </c>
      <c r="F131">
        <v>259</v>
      </c>
      <c r="G131" s="33">
        <v>0.2621</v>
      </c>
      <c r="H131">
        <v>0</v>
      </c>
      <c r="I131" s="33">
        <v>0</v>
      </c>
      <c r="J131">
        <v>3</v>
      </c>
      <c r="K131" s="33">
        <v>7.1999999999999998E-3</v>
      </c>
      <c r="M131" t="s">
        <v>198</v>
      </c>
      <c r="N131" t="str">
        <f t="shared" si="8"/>
        <v>G,C</v>
      </c>
      <c r="O131">
        <f t="shared" si="9"/>
        <v>10</v>
      </c>
      <c r="P131">
        <f t="shared" si="10"/>
        <v>560</v>
      </c>
      <c r="Q131" s="33">
        <f t="shared" si="11"/>
        <v>0.51139999999999997</v>
      </c>
      <c r="R131">
        <f t="shared" si="12"/>
        <v>0</v>
      </c>
      <c r="S131" s="33">
        <f t="shared" si="13"/>
        <v>0</v>
      </c>
      <c r="T131">
        <f t="shared" si="14"/>
        <v>28</v>
      </c>
      <c r="U131" s="33">
        <f t="shared" si="15"/>
        <v>5.6899999999999999E-2</v>
      </c>
      <c r="AE131" t="s">
        <v>909</v>
      </c>
    </row>
    <row r="132" spans="1:31" x14ac:dyDescent="0.25">
      <c r="A132" t="s">
        <v>74</v>
      </c>
      <c r="B132" t="s">
        <v>95</v>
      </c>
      <c r="C132" t="s">
        <v>789</v>
      </c>
      <c r="D132" t="s">
        <v>279</v>
      </c>
      <c r="E132">
        <v>1</v>
      </c>
      <c r="F132">
        <v>29</v>
      </c>
      <c r="G132" s="33">
        <v>2.5700000000000001E-2</v>
      </c>
      <c r="H132">
        <v>0</v>
      </c>
      <c r="I132" s="33">
        <v>0</v>
      </c>
      <c r="J132">
        <v>12</v>
      </c>
      <c r="K132" s="33">
        <v>2.63E-2</v>
      </c>
      <c r="M132" t="s">
        <v>74</v>
      </c>
      <c r="N132" t="str">
        <f t="shared" ref="N132:N195" si="16">IFERROR(VLOOKUP(A132,C$3:K$433,2,FALSE),"")</f>
        <v/>
      </c>
      <c r="O132" t="str">
        <f t="shared" ref="O132:O195" si="17">IFERROR(VLOOKUP(A132,C$3:K$433,3,FALSE),"")</f>
        <v/>
      </c>
      <c r="P132" t="str">
        <f t="shared" ref="P132:P195" si="18">IFERROR(VLOOKUP(A132,C$3:K$433,4,FALSE),"")</f>
        <v/>
      </c>
      <c r="Q132" s="33" t="str">
        <f t="shared" ref="Q132:Q195" si="19">IFERROR(VLOOKUP(A132,C$3:K$433,5,FALSE),"")</f>
        <v/>
      </c>
      <c r="R132" t="str">
        <f t="shared" ref="R132:R195" si="20">IFERROR(VLOOKUP(A132,C$3:K$433,6,FALSE),"")</f>
        <v/>
      </c>
      <c r="S132" s="33" t="str">
        <f t="shared" ref="S132:S195" si="21">IFERROR(VLOOKUP(A132,C$3:K$433,7,FALSE),"")</f>
        <v/>
      </c>
      <c r="T132" t="str">
        <f t="shared" ref="T132:T195" si="22">IFERROR(VLOOKUP(A132,C$3:K$433,8,FALSE),"")</f>
        <v/>
      </c>
      <c r="U132" s="33" t="str">
        <f t="shared" ref="U132:U195" si="23">IFERROR(VLOOKUP(A132,C$3:K$433,9,FALSE),"")</f>
        <v/>
      </c>
      <c r="AE132" t="s">
        <v>939</v>
      </c>
    </row>
    <row r="133" spans="1:31" x14ac:dyDescent="0.25">
      <c r="A133" t="s">
        <v>362</v>
      </c>
      <c r="B133" t="s">
        <v>378</v>
      </c>
      <c r="C133" t="s">
        <v>789</v>
      </c>
      <c r="D133" t="s">
        <v>279</v>
      </c>
      <c r="E133">
        <v>2</v>
      </c>
      <c r="F133">
        <v>79</v>
      </c>
      <c r="G133" s="33">
        <v>7.2900000000000006E-2</v>
      </c>
      <c r="H133">
        <v>0</v>
      </c>
      <c r="I133" s="33">
        <v>0</v>
      </c>
      <c r="J133">
        <v>19</v>
      </c>
      <c r="K133" s="33">
        <v>4.2200000000000001E-2</v>
      </c>
      <c r="M133" t="s">
        <v>362</v>
      </c>
      <c r="N133" t="str">
        <f t="shared" si="16"/>
        <v>DE</v>
      </c>
      <c r="O133">
        <f t="shared" si="17"/>
        <v>12</v>
      </c>
      <c r="P133">
        <f t="shared" si="18"/>
        <v>0</v>
      </c>
      <c r="Q133" s="33">
        <f t="shared" si="19"/>
        <v>0</v>
      </c>
      <c r="R133">
        <f t="shared" si="20"/>
        <v>209</v>
      </c>
      <c r="S133" s="33">
        <f t="shared" si="21"/>
        <v>0.19750000000000001</v>
      </c>
      <c r="T133">
        <f t="shared" si="22"/>
        <v>26</v>
      </c>
      <c r="U133" s="33">
        <f t="shared" si="23"/>
        <v>5.6300000000000003E-2</v>
      </c>
      <c r="AE133" t="s">
        <v>939</v>
      </c>
    </row>
    <row r="134" spans="1:31" x14ac:dyDescent="0.25">
      <c r="A134" t="s">
        <v>367</v>
      </c>
      <c r="B134" t="s">
        <v>378</v>
      </c>
      <c r="C134" t="s">
        <v>381</v>
      </c>
      <c r="D134" t="s">
        <v>578</v>
      </c>
      <c r="E134">
        <v>8</v>
      </c>
      <c r="F134">
        <v>0</v>
      </c>
      <c r="G134" s="33">
        <v>0</v>
      </c>
      <c r="H134">
        <v>196</v>
      </c>
      <c r="I134" s="33">
        <v>0.1835</v>
      </c>
      <c r="J134">
        <v>162</v>
      </c>
      <c r="K134" s="33">
        <v>0.375</v>
      </c>
      <c r="M134" t="s">
        <v>367</v>
      </c>
      <c r="N134" t="str">
        <f t="shared" si="16"/>
        <v>LB</v>
      </c>
      <c r="O134">
        <f t="shared" si="17"/>
        <v>13</v>
      </c>
      <c r="P134">
        <f t="shared" si="18"/>
        <v>0</v>
      </c>
      <c r="Q134" s="33">
        <f t="shared" si="19"/>
        <v>0</v>
      </c>
      <c r="R134">
        <f t="shared" si="20"/>
        <v>475</v>
      </c>
      <c r="S134" s="33">
        <f t="shared" si="21"/>
        <v>0.45319999999999999</v>
      </c>
      <c r="T134">
        <f t="shared" si="22"/>
        <v>22</v>
      </c>
      <c r="U134" s="33">
        <f t="shared" si="23"/>
        <v>5.1299999999999998E-2</v>
      </c>
      <c r="AE134" t="s">
        <v>940</v>
      </c>
    </row>
    <row r="135" spans="1:31" x14ac:dyDescent="0.25">
      <c r="A135" t="s">
        <v>280</v>
      </c>
      <c r="B135" t="s">
        <v>340</v>
      </c>
      <c r="C135" t="s">
        <v>381</v>
      </c>
      <c r="D135" t="s">
        <v>578</v>
      </c>
      <c r="E135">
        <v>1</v>
      </c>
      <c r="F135">
        <v>0</v>
      </c>
      <c r="G135" s="33">
        <v>0</v>
      </c>
      <c r="H135">
        <v>0</v>
      </c>
      <c r="I135" s="33">
        <v>0</v>
      </c>
      <c r="J135">
        <v>19</v>
      </c>
      <c r="K135" s="33">
        <v>3.8600000000000002E-2</v>
      </c>
      <c r="M135" t="s">
        <v>280</v>
      </c>
      <c r="N135" t="str">
        <f t="shared" si="16"/>
        <v>DE</v>
      </c>
      <c r="O135">
        <f t="shared" si="17"/>
        <v>9</v>
      </c>
      <c r="P135">
        <f t="shared" si="18"/>
        <v>0</v>
      </c>
      <c r="Q135" s="33">
        <f t="shared" si="19"/>
        <v>0</v>
      </c>
      <c r="R135">
        <f t="shared" si="20"/>
        <v>380</v>
      </c>
      <c r="S135" s="33">
        <f t="shared" si="21"/>
        <v>0.35320000000000001</v>
      </c>
      <c r="T135">
        <f t="shared" si="22"/>
        <v>62</v>
      </c>
      <c r="U135" s="33">
        <f t="shared" si="23"/>
        <v>0.13689999999999999</v>
      </c>
      <c r="AE135" t="s">
        <v>940</v>
      </c>
    </row>
    <row r="136" spans="1:31" x14ac:dyDescent="0.25">
      <c r="A136" t="s">
        <v>186</v>
      </c>
      <c r="B136" t="s">
        <v>224</v>
      </c>
      <c r="C136" t="s">
        <v>887</v>
      </c>
      <c r="D136" t="s">
        <v>578</v>
      </c>
      <c r="E136">
        <v>1</v>
      </c>
      <c r="F136">
        <v>0</v>
      </c>
      <c r="G136" s="33">
        <v>0</v>
      </c>
      <c r="H136">
        <v>26</v>
      </c>
      <c r="I136" s="33">
        <v>2.4199999999999999E-2</v>
      </c>
      <c r="J136">
        <v>21</v>
      </c>
      <c r="K136" s="33">
        <v>4.2299999999999997E-2</v>
      </c>
      <c r="M136" t="s">
        <v>186</v>
      </c>
      <c r="N136" t="str">
        <f t="shared" si="16"/>
        <v>C</v>
      </c>
      <c r="O136">
        <f t="shared" si="17"/>
        <v>6</v>
      </c>
      <c r="P136">
        <f t="shared" si="18"/>
        <v>259</v>
      </c>
      <c r="Q136" s="33">
        <f t="shared" si="19"/>
        <v>0.2621</v>
      </c>
      <c r="R136">
        <f t="shared" si="20"/>
        <v>0</v>
      </c>
      <c r="S136" s="33">
        <f t="shared" si="21"/>
        <v>0</v>
      </c>
      <c r="T136">
        <f t="shared" si="22"/>
        <v>3</v>
      </c>
      <c r="U136" s="33">
        <f t="shared" si="23"/>
        <v>7.1999999999999998E-3</v>
      </c>
      <c r="AE136" t="s">
        <v>940</v>
      </c>
    </row>
    <row r="137" spans="1:31" x14ac:dyDescent="0.25">
      <c r="A137" t="s">
        <v>381</v>
      </c>
      <c r="B137" t="s">
        <v>436</v>
      </c>
      <c r="C137" t="s">
        <v>887</v>
      </c>
      <c r="D137" t="s">
        <v>578</v>
      </c>
      <c r="E137">
        <v>4</v>
      </c>
      <c r="F137">
        <v>0</v>
      </c>
      <c r="G137" s="33">
        <v>0</v>
      </c>
      <c r="H137">
        <v>0</v>
      </c>
      <c r="I137" s="33">
        <v>0</v>
      </c>
      <c r="J137">
        <v>68</v>
      </c>
      <c r="K137" s="33">
        <v>0.15959999999999999</v>
      </c>
      <c r="M137" s="34" t="s">
        <v>381</v>
      </c>
      <c r="N137" s="34" t="str">
        <f t="shared" si="16"/>
        <v>FS</v>
      </c>
      <c r="O137" s="34">
        <f t="shared" si="17"/>
        <v>8</v>
      </c>
      <c r="P137" s="34">
        <f t="shared" si="18"/>
        <v>0</v>
      </c>
      <c r="Q137" s="35">
        <f t="shared" si="19"/>
        <v>0</v>
      </c>
      <c r="R137" s="34">
        <f t="shared" si="20"/>
        <v>196</v>
      </c>
      <c r="S137" s="35">
        <f t="shared" si="21"/>
        <v>0.1835</v>
      </c>
      <c r="T137" s="34">
        <f t="shared" si="22"/>
        <v>162</v>
      </c>
      <c r="U137" s="35">
        <f t="shared" si="23"/>
        <v>0.375</v>
      </c>
      <c r="V137" s="34" t="s">
        <v>578</v>
      </c>
      <c r="W137" s="34">
        <v>1</v>
      </c>
      <c r="X137" s="34">
        <v>0</v>
      </c>
      <c r="Y137" s="35">
        <v>0</v>
      </c>
      <c r="Z137" s="34">
        <v>0</v>
      </c>
      <c r="AA137" s="35">
        <v>0</v>
      </c>
      <c r="AB137" s="34">
        <v>19</v>
      </c>
      <c r="AC137" s="35">
        <v>3.8600000000000002E-2</v>
      </c>
      <c r="AE137" t="s">
        <v>931</v>
      </c>
    </row>
    <row r="138" spans="1:31" x14ac:dyDescent="0.25">
      <c r="A138" t="s">
        <v>393</v>
      </c>
      <c r="B138" t="s">
        <v>436</v>
      </c>
      <c r="C138" t="s">
        <v>916</v>
      </c>
      <c r="D138" t="s">
        <v>508</v>
      </c>
      <c r="E138">
        <v>2</v>
      </c>
      <c r="F138">
        <v>0</v>
      </c>
      <c r="G138" s="33">
        <v>0</v>
      </c>
      <c r="H138">
        <v>68</v>
      </c>
      <c r="I138" s="33">
        <v>6.2399999999999997E-2</v>
      </c>
      <c r="J138">
        <v>2</v>
      </c>
      <c r="K138" s="33">
        <v>4.1999999999999997E-3</v>
      </c>
      <c r="M138" t="s">
        <v>393</v>
      </c>
      <c r="N138" t="str">
        <f t="shared" si="16"/>
        <v/>
      </c>
      <c r="O138" t="str">
        <f t="shared" si="17"/>
        <v/>
      </c>
      <c r="P138" t="str">
        <f t="shared" si="18"/>
        <v/>
      </c>
      <c r="Q138" s="33" t="str">
        <f t="shared" si="19"/>
        <v/>
      </c>
      <c r="R138" t="str">
        <f t="shared" si="20"/>
        <v/>
      </c>
      <c r="S138" s="33" t="str">
        <f t="shared" si="21"/>
        <v/>
      </c>
      <c r="T138" t="str">
        <f t="shared" si="22"/>
        <v/>
      </c>
      <c r="U138" s="33" t="str">
        <f t="shared" si="23"/>
        <v/>
      </c>
      <c r="AE138" t="s">
        <v>931</v>
      </c>
    </row>
    <row r="139" spans="1:31" x14ac:dyDescent="0.25">
      <c r="A139" t="s">
        <v>265</v>
      </c>
      <c r="B139" t="s">
        <v>279</v>
      </c>
      <c r="C139" t="s">
        <v>916</v>
      </c>
      <c r="D139" t="s">
        <v>508</v>
      </c>
      <c r="E139">
        <v>1</v>
      </c>
      <c r="F139">
        <v>0</v>
      </c>
      <c r="G139" s="33">
        <v>0</v>
      </c>
      <c r="H139">
        <v>7</v>
      </c>
      <c r="I139" s="33">
        <v>6.6E-3</v>
      </c>
      <c r="J139">
        <v>0</v>
      </c>
      <c r="K139" s="33">
        <v>0</v>
      </c>
      <c r="M139" t="s">
        <v>265</v>
      </c>
      <c r="N139" t="str">
        <f t="shared" si="16"/>
        <v/>
      </c>
      <c r="O139" t="str">
        <f t="shared" si="17"/>
        <v/>
      </c>
      <c r="P139" t="str">
        <f t="shared" si="18"/>
        <v/>
      </c>
      <c r="Q139" s="33" t="str">
        <f t="shared" si="19"/>
        <v/>
      </c>
      <c r="R139" t="str">
        <f t="shared" si="20"/>
        <v/>
      </c>
      <c r="S139" s="33" t="str">
        <f t="shared" si="21"/>
        <v/>
      </c>
      <c r="T139" t="str">
        <f t="shared" si="22"/>
        <v/>
      </c>
      <c r="U139" s="33" t="str">
        <f t="shared" si="23"/>
        <v/>
      </c>
      <c r="AE139" t="s">
        <v>496</v>
      </c>
    </row>
    <row r="140" spans="1:31" x14ac:dyDescent="0.25">
      <c r="A140" t="s">
        <v>372</v>
      </c>
      <c r="B140" t="s">
        <v>378</v>
      </c>
      <c r="C140" t="s">
        <v>271</v>
      </c>
      <c r="D140" t="s">
        <v>279</v>
      </c>
      <c r="E140">
        <v>1</v>
      </c>
      <c r="F140">
        <v>20</v>
      </c>
      <c r="G140" s="33">
        <v>1.83E-2</v>
      </c>
      <c r="H140">
        <v>0</v>
      </c>
      <c r="I140" s="33">
        <v>0</v>
      </c>
      <c r="J140">
        <v>9</v>
      </c>
      <c r="K140" s="33">
        <v>1.83E-2</v>
      </c>
      <c r="M140" t="s">
        <v>372</v>
      </c>
      <c r="N140" t="str">
        <f t="shared" si="16"/>
        <v/>
      </c>
      <c r="O140" t="str">
        <f t="shared" si="17"/>
        <v/>
      </c>
      <c r="P140" t="str">
        <f t="shared" si="18"/>
        <v/>
      </c>
      <c r="Q140" s="33" t="str">
        <f t="shared" si="19"/>
        <v/>
      </c>
      <c r="R140" t="str">
        <f t="shared" si="20"/>
        <v/>
      </c>
      <c r="S140" s="33" t="str">
        <f t="shared" si="21"/>
        <v/>
      </c>
      <c r="T140" t="str">
        <f t="shared" si="22"/>
        <v/>
      </c>
      <c r="U140" s="33" t="str">
        <f t="shared" si="23"/>
        <v/>
      </c>
      <c r="AE140" t="s">
        <v>496</v>
      </c>
    </row>
    <row r="141" spans="1:31" x14ac:dyDescent="0.25">
      <c r="A141" t="s">
        <v>332</v>
      </c>
      <c r="B141" t="s">
        <v>340</v>
      </c>
      <c r="C141" t="s">
        <v>271</v>
      </c>
      <c r="D141" t="s">
        <v>279</v>
      </c>
      <c r="E141">
        <v>1</v>
      </c>
      <c r="F141">
        <v>42</v>
      </c>
      <c r="G141" s="33">
        <v>3.73E-2</v>
      </c>
      <c r="H141">
        <v>0</v>
      </c>
      <c r="I141" s="33">
        <v>0</v>
      </c>
      <c r="J141">
        <v>0</v>
      </c>
      <c r="K141" s="33">
        <v>0</v>
      </c>
      <c r="M141" t="s">
        <v>332</v>
      </c>
      <c r="N141" t="str">
        <f t="shared" si="16"/>
        <v/>
      </c>
      <c r="O141" t="str">
        <f t="shared" si="17"/>
        <v/>
      </c>
      <c r="P141" t="str">
        <f t="shared" si="18"/>
        <v/>
      </c>
      <c r="Q141" s="33" t="str">
        <f t="shared" si="19"/>
        <v/>
      </c>
      <c r="R141" t="str">
        <f t="shared" si="20"/>
        <v/>
      </c>
      <c r="S141" s="33" t="str">
        <f t="shared" si="21"/>
        <v/>
      </c>
      <c r="T141" t="str">
        <f t="shared" si="22"/>
        <v/>
      </c>
      <c r="U141" s="33" t="str">
        <f t="shared" si="23"/>
        <v/>
      </c>
      <c r="AE141" t="s">
        <v>910</v>
      </c>
    </row>
    <row r="142" spans="1:31" x14ac:dyDescent="0.25">
      <c r="A142" t="s">
        <v>397</v>
      </c>
      <c r="B142" t="s">
        <v>436</v>
      </c>
      <c r="C142" t="s">
        <v>179</v>
      </c>
      <c r="D142" t="s">
        <v>808</v>
      </c>
      <c r="E142">
        <v>8</v>
      </c>
      <c r="F142">
        <v>361</v>
      </c>
      <c r="G142" s="33">
        <v>0.37530000000000002</v>
      </c>
      <c r="H142">
        <v>0</v>
      </c>
      <c r="I142" s="33">
        <v>0</v>
      </c>
      <c r="J142">
        <v>24</v>
      </c>
      <c r="K142" s="33">
        <v>5.33E-2</v>
      </c>
      <c r="M142" t="s">
        <v>397</v>
      </c>
      <c r="N142" t="str">
        <f t="shared" si="16"/>
        <v/>
      </c>
      <c r="O142" t="str">
        <f t="shared" si="17"/>
        <v/>
      </c>
      <c r="P142" t="str">
        <f t="shared" si="18"/>
        <v/>
      </c>
      <c r="Q142" s="33" t="str">
        <f t="shared" si="19"/>
        <v/>
      </c>
      <c r="R142" t="str">
        <f t="shared" si="20"/>
        <v/>
      </c>
      <c r="S142" s="33" t="str">
        <f t="shared" si="21"/>
        <v/>
      </c>
      <c r="T142" t="str">
        <f t="shared" si="22"/>
        <v/>
      </c>
      <c r="U142" s="33" t="str">
        <f t="shared" si="23"/>
        <v/>
      </c>
      <c r="AE142" t="s">
        <v>910</v>
      </c>
    </row>
    <row r="143" spans="1:31" x14ac:dyDescent="0.25">
      <c r="A143" t="s">
        <v>425</v>
      </c>
      <c r="B143" t="s">
        <v>436</v>
      </c>
      <c r="C143" t="s">
        <v>370</v>
      </c>
      <c r="D143" t="s">
        <v>378</v>
      </c>
      <c r="E143">
        <v>15</v>
      </c>
      <c r="F143">
        <v>0</v>
      </c>
      <c r="G143" s="33">
        <v>0</v>
      </c>
      <c r="H143">
        <v>507</v>
      </c>
      <c r="I143" s="33">
        <v>0.4819</v>
      </c>
      <c r="J143">
        <v>210</v>
      </c>
      <c r="K143" s="33">
        <v>0.49759999999999999</v>
      </c>
      <c r="M143" t="s">
        <v>425</v>
      </c>
      <c r="N143" t="str">
        <f t="shared" si="16"/>
        <v/>
      </c>
      <c r="O143" t="str">
        <f t="shared" si="17"/>
        <v/>
      </c>
      <c r="P143" t="str">
        <f t="shared" si="18"/>
        <v/>
      </c>
      <c r="Q143" s="33" t="str">
        <f t="shared" si="19"/>
        <v/>
      </c>
      <c r="R143" t="str">
        <f t="shared" si="20"/>
        <v/>
      </c>
      <c r="S143" s="33" t="str">
        <f t="shared" si="21"/>
        <v/>
      </c>
      <c r="T143" t="str">
        <f t="shared" si="22"/>
        <v/>
      </c>
      <c r="U143" s="33" t="str">
        <f t="shared" si="23"/>
        <v/>
      </c>
      <c r="AE143" t="s">
        <v>923</v>
      </c>
    </row>
    <row r="144" spans="1:31" x14ac:dyDescent="0.25">
      <c r="A144" t="s">
        <v>430</v>
      </c>
      <c r="B144" t="s">
        <v>436</v>
      </c>
      <c r="C144" t="s">
        <v>53</v>
      </c>
      <c r="D144" t="s">
        <v>572</v>
      </c>
      <c r="E144">
        <v>10</v>
      </c>
      <c r="F144">
        <v>94</v>
      </c>
      <c r="G144" s="33">
        <v>9.1999999999999998E-2</v>
      </c>
      <c r="H144">
        <v>0</v>
      </c>
      <c r="I144" s="33">
        <v>0</v>
      </c>
      <c r="J144">
        <v>1</v>
      </c>
      <c r="K144" s="33">
        <v>2.0999999999999999E-3</v>
      </c>
      <c r="M144" t="s">
        <v>430</v>
      </c>
      <c r="N144" t="str">
        <f t="shared" si="16"/>
        <v/>
      </c>
      <c r="O144" t="str">
        <f t="shared" si="17"/>
        <v/>
      </c>
      <c r="P144" t="str">
        <f t="shared" si="18"/>
        <v/>
      </c>
      <c r="Q144" s="33" t="str">
        <f t="shared" si="19"/>
        <v/>
      </c>
      <c r="R144" t="str">
        <f t="shared" si="20"/>
        <v/>
      </c>
      <c r="S144" s="33" t="str">
        <f t="shared" si="21"/>
        <v/>
      </c>
      <c r="T144" t="str">
        <f t="shared" si="22"/>
        <v/>
      </c>
      <c r="U144" s="33" t="str">
        <f t="shared" si="23"/>
        <v/>
      </c>
      <c r="AE144" t="s">
        <v>923</v>
      </c>
    </row>
    <row r="145" spans="1:31" x14ac:dyDescent="0.25">
      <c r="A145" t="s">
        <v>271</v>
      </c>
      <c r="B145" t="s">
        <v>279</v>
      </c>
      <c r="C145" t="s">
        <v>122</v>
      </c>
      <c r="D145" t="s">
        <v>125</v>
      </c>
      <c r="E145">
        <v>13</v>
      </c>
      <c r="F145">
        <v>790</v>
      </c>
      <c r="G145" s="33">
        <v>0.72540000000000004</v>
      </c>
      <c r="H145">
        <v>0</v>
      </c>
      <c r="I145" s="33">
        <v>0</v>
      </c>
      <c r="J145">
        <v>0</v>
      </c>
      <c r="K145" s="33">
        <v>0</v>
      </c>
      <c r="M145" s="34" t="s">
        <v>271</v>
      </c>
      <c r="N145" s="34" t="str">
        <f t="shared" si="16"/>
        <v>WR</v>
      </c>
      <c r="O145" s="34">
        <f t="shared" si="17"/>
        <v>1</v>
      </c>
      <c r="P145" s="34">
        <f t="shared" si="18"/>
        <v>20</v>
      </c>
      <c r="Q145" s="35">
        <f t="shared" si="19"/>
        <v>1.83E-2</v>
      </c>
      <c r="R145" s="34">
        <f t="shared" si="20"/>
        <v>0</v>
      </c>
      <c r="S145" s="35">
        <f t="shared" si="21"/>
        <v>0</v>
      </c>
      <c r="T145" s="34">
        <f t="shared" si="22"/>
        <v>9</v>
      </c>
      <c r="U145" s="35">
        <f t="shared" si="23"/>
        <v>1.83E-2</v>
      </c>
      <c r="V145" s="34" t="s">
        <v>279</v>
      </c>
      <c r="W145" s="34">
        <v>1</v>
      </c>
      <c r="X145" s="34">
        <v>42</v>
      </c>
      <c r="Y145" s="35">
        <v>3.73E-2</v>
      </c>
      <c r="Z145" s="34">
        <v>0</v>
      </c>
      <c r="AA145" s="35">
        <v>0</v>
      </c>
      <c r="AB145" s="34">
        <v>0</v>
      </c>
      <c r="AC145" s="35">
        <v>0</v>
      </c>
      <c r="AE145" t="s">
        <v>880</v>
      </c>
    </row>
    <row r="146" spans="1:31" x14ac:dyDescent="0.25">
      <c r="A146" t="s">
        <v>52</v>
      </c>
      <c r="B146" t="s">
        <v>95</v>
      </c>
      <c r="C146" t="s">
        <v>906</v>
      </c>
      <c r="D146" t="s">
        <v>378</v>
      </c>
      <c r="E146">
        <v>1</v>
      </c>
      <c r="F146">
        <v>0</v>
      </c>
      <c r="G146" s="33">
        <v>0</v>
      </c>
      <c r="H146">
        <v>27</v>
      </c>
      <c r="I146" s="33">
        <v>2.5499999999999998E-2</v>
      </c>
      <c r="J146">
        <v>7</v>
      </c>
      <c r="K146" s="33">
        <v>1.55E-2</v>
      </c>
      <c r="M146" t="s">
        <v>52</v>
      </c>
      <c r="N146" t="str">
        <f t="shared" si="16"/>
        <v/>
      </c>
      <c r="O146" t="str">
        <f t="shared" si="17"/>
        <v/>
      </c>
      <c r="P146" t="str">
        <f t="shared" si="18"/>
        <v/>
      </c>
      <c r="Q146" s="33" t="str">
        <f t="shared" si="19"/>
        <v/>
      </c>
      <c r="R146" t="str">
        <f t="shared" si="20"/>
        <v/>
      </c>
      <c r="S146" s="33" t="str">
        <f t="shared" si="21"/>
        <v/>
      </c>
      <c r="T146" t="str">
        <f t="shared" si="22"/>
        <v/>
      </c>
      <c r="U146" s="33" t="str">
        <f t="shared" si="23"/>
        <v/>
      </c>
      <c r="AE146" t="s">
        <v>880</v>
      </c>
    </row>
    <row r="147" spans="1:31" x14ac:dyDescent="0.25">
      <c r="A147" t="s">
        <v>179</v>
      </c>
      <c r="B147" t="s">
        <v>224</v>
      </c>
      <c r="C147" t="s">
        <v>906</v>
      </c>
      <c r="D147" t="s">
        <v>378</v>
      </c>
      <c r="E147">
        <v>5</v>
      </c>
      <c r="F147">
        <v>0</v>
      </c>
      <c r="G147" s="33">
        <v>0</v>
      </c>
      <c r="H147">
        <v>40</v>
      </c>
      <c r="I147" s="33">
        <v>4.0800000000000003E-2</v>
      </c>
      <c r="J147">
        <v>0</v>
      </c>
      <c r="K147" s="33">
        <v>0</v>
      </c>
      <c r="M147" t="s">
        <v>179</v>
      </c>
      <c r="N147" t="str">
        <f t="shared" si="16"/>
        <v>T</v>
      </c>
      <c r="O147">
        <f t="shared" si="17"/>
        <v>8</v>
      </c>
      <c r="P147">
        <f t="shared" si="18"/>
        <v>361</v>
      </c>
      <c r="Q147" s="33">
        <f t="shared" si="19"/>
        <v>0.37530000000000002</v>
      </c>
      <c r="R147">
        <f t="shared" si="20"/>
        <v>0</v>
      </c>
      <c r="S147" s="33">
        <f t="shared" si="21"/>
        <v>0</v>
      </c>
      <c r="T147">
        <f t="shared" si="22"/>
        <v>24</v>
      </c>
      <c r="U147" s="33">
        <f t="shared" si="23"/>
        <v>5.33E-2</v>
      </c>
      <c r="AE147" t="s">
        <v>920</v>
      </c>
    </row>
    <row r="148" spans="1:31" x14ac:dyDescent="0.25">
      <c r="A148" t="s">
        <v>370</v>
      </c>
      <c r="B148" t="s">
        <v>378</v>
      </c>
      <c r="C148" t="s">
        <v>238</v>
      </c>
      <c r="D148" t="s">
        <v>279</v>
      </c>
      <c r="E148">
        <v>15</v>
      </c>
      <c r="F148">
        <v>670</v>
      </c>
      <c r="G148" s="33">
        <v>0.66210000000000002</v>
      </c>
      <c r="H148">
        <v>0</v>
      </c>
      <c r="I148" s="33">
        <v>0</v>
      </c>
      <c r="J148">
        <v>76</v>
      </c>
      <c r="K148" s="33">
        <v>0.15970000000000001</v>
      </c>
      <c r="M148" t="s">
        <v>370</v>
      </c>
      <c r="N148" t="str">
        <f t="shared" si="16"/>
        <v>LB</v>
      </c>
      <c r="O148">
        <f t="shared" si="17"/>
        <v>15</v>
      </c>
      <c r="P148">
        <f t="shared" si="18"/>
        <v>0</v>
      </c>
      <c r="Q148" s="33">
        <f t="shared" si="19"/>
        <v>0</v>
      </c>
      <c r="R148">
        <f t="shared" si="20"/>
        <v>507</v>
      </c>
      <c r="S148" s="33">
        <f t="shared" si="21"/>
        <v>0.4819</v>
      </c>
      <c r="T148">
        <f t="shared" si="22"/>
        <v>210</v>
      </c>
      <c r="U148" s="33">
        <f t="shared" si="23"/>
        <v>0.49759999999999999</v>
      </c>
      <c r="AE148" t="s">
        <v>920</v>
      </c>
    </row>
    <row r="149" spans="1:31" x14ac:dyDescent="0.25">
      <c r="A149" t="s">
        <v>385</v>
      </c>
      <c r="B149" t="s">
        <v>436</v>
      </c>
      <c r="C149" t="s">
        <v>156</v>
      </c>
      <c r="D149" t="s">
        <v>806</v>
      </c>
      <c r="E149">
        <v>16</v>
      </c>
      <c r="F149">
        <v>1031</v>
      </c>
      <c r="G149" s="33">
        <v>0.99809999999999999</v>
      </c>
      <c r="H149">
        <v>0</v>
      </c>
      <c r="I149" s="33">
        <v>0</v>
      </c>
      <c r="J149">
        <v>94</v>
      </c>
      <c r="K149" s="33">
        <v>0.18909999999999999</v>
      </c>
      <c r="M149" t="s">
        <v>385</v>
      </c>
      <c r="N149" t="str">
        <f t="shared" si="16"/>
        <v/>
      </c>
      <c r="O149" t="str">
        <f t="shared" si="17"/>
        <v/>
      </c>
      <c r="P149" t="str">
        <f t="shared" si="18"/>
        <v/>
      </c>
      <c r="Q149" s="33" t="str">
        <f t="shared" si="19"/>
        <v/>
      </c>
      <c r="R149" t="str">
        <f t="shared" si="20"/>
        <v/>
      </c>
      <c r="S149" s="33" t="str">
        <f t="shared" si="21"/>
        <v/>
      </c>
      <c r="T149" t="str">
        <f t="shared" si="22"/>
        <v/>
      </c>
      <c r="U149" s="33" t="str">
        <f t="shared" si="23"/>
        <v/>
      </c>
      <c r="AE149" t="s">
        <v>546</v>
      </c>
    </row>
    <row r="150" spans="1:31" x14ac:dyDescent="0.25">
      <c r="A150" t="s">
        <v>53</v>
      </c>
      <c r="B150" t="s">
        <v>95</v>
      </c>
      <c r="C150" t="s">
        <v>20</v>
      </c>
      <c r="D150" t="s">
        <v>95</v>
      </c>
      <c r="E150">
        <v>16</v>
      </c>
      <c r="F150">
        <v>464</v>
      </c>
      <c r="G150" s="33">
        <v>0.42759999999999998</v>
      </c>
      <c r="H150">
        <v>0</v>
      </c>
      <c r="I150" s="33">
        <v>0</v>
      </c>
      <c r="J150">
        <v>166</v>
      </c>
      <c r="K150" s="33">
        <v>0.35320000000000001</v>
      </c>
      <c r="M150" t="s">
        <v>53</v>
      </c>
      <c r="N150" t="str">
        <f t="shared" si="16"/>
        <v>FB</v>
      </c>
      <c r="O150">
        <f t="shared" si="17"/>
        <v>10</v>
      </c>
      <c r="P150">
        <f t="shared" si="18"/>
        <v>94</v>
      </c>
      <c r="Q150" s="33">
        <f t="shared" si="19"/>
        <v>9.1999999999999998E-2</v>
      </c>
      <c r="R150">
        <f t="shared" si="20"/>
        <v>0</v>
      </c>
      <c r="S150" s="33">
        <f t="shared" si="21"/>
        <v>0</v>
      </c>
      <c r="T150">
        <f t="shared" si="22"/>
        <v>1</v>
      </c>
      <c r="U150" s="33">
        <f t="shared" si="23"/>
        <v>2.0999999999999999E-3</v>
      </c>
      <c r="AE150" t="s">
        <v>546</v>
      </c>
    </row>
    <row r="151" spans="1:31" x14ac:dyDescent="0.25">
      <c r="A151" t="s">
        <v>122</v>
      </c>
      <c r="B151" t="s">
        <v>125</v>
      </c>
      <c r="C151" t="s">
        <v>16</v>
      </c>
      <c r="D151" t="s">
        <v>95</v>
      </c>
      <c r="E151">
        <v>7</v>
      </c>
      <c r="F151">
        <v>320</v>
      </c>
      <c r="G151" s="33">
        <v>0.30859999999999999</v>
      </c>
      <c r="H151">
        <v>0</v>
      </c>
      <c r="I151" s="33">
        <v>0</v>
      </c>
      <c r="J151">
        <v>0</v>
      </c>
      <c r="K151" s="33">
        <v>0</v>
      </c>
      <c r="M151" t="s">
        <v>122</v>
      </c>
      <c r="N151" t="str">
        <f t="shared" si="16"/>
        <v>QB</v>
      </c>
      <c r="O151">
        <f t="shared" si="17"/>
        <v>13</v>
      </c>
      <c r="P151">
        <f t="shared" si="18"/>
        <v>790</v>
      </c>
      <c r="Q151" s="33">
        <f t="shared" si="19"/>
        <v>0.72540000000000004</v>
      </c>
      <c r="R151">
        <f t="shared" si="20"/>
        <v>0</v>
      </c>
      <c r="S151" s="33">
        <f t="shared" si="21"/>
        <v>0</v>
      </c>
      <c r="T151">
        <f t="shared" si="22"/>
        <v>0</v>
      </c>
      <c r="U151" s="33">
        <f t="shared" si="23"/>
        <v>0</v>
      </c>
      <c r="AE151" t="s">
        <v>907</v>
      </c>
    </row>
    <row r="152" spans="1:31" x14ac:dyDescent="0.25">
      <c r="A152" t="s">
        <v>423</v>
      </c>
      <c r="B152" t="s">
        <v>436</v>
      </c>
      <c r="C152" t="s">
        <v>16</v>
      </c>
      <c r="D152" t="s">
        <v>95</v>
      </c>
      <c r="E152">
        <v>7</v>
      </c>
      <c r="F152">
        <v>187</v>
      </c>
      <c r="G152" s="33">
        <v>0.1653</v>
      </c>
      <c r="H152">
        <v>0</v>
      </c>
      <c r="I152" s="33">
        <v>0</v>
      </c>
      <c r="J152">
        <v>0</v>
      </c>
      <c r="K152" s="33">
        <v>0</v>
      </c>
      <c r="M152" t="s">
        <v>423</v>
      </c>
      <c r="N152" t="str">
        <f t="shared" si="16"/>
        <v/>
      </c>
      <c r="O152" t="str">
        <f t="shared" si="17"/>
        <v/>
      </c>
      <c r="P152" t="str">
        <f t="shared" si="18"/>
        <v/>
      </c>
      <c r="Q152" s="33" t="str">
        <f t="shared" si="19"/>
        <v/>
      </c>
      <c r="R152" t="str">
        <f t="shared" si="20"/>
        <v/>
      </c>
      <c r="S152" s="33" t="str">
        <f t="shared" si="21"/>
        <v/>
      </c>
      <c r="T152" t="str">
        <f t="shared" si="22"/>
        <v/>
      </c>
      <c r="U152" s="33" t="str">
        <f t="shared" si="23"/>
        <v/>
      </c>
      <c r="AE152" t="s">
        <v>907</v>
      </c>
    </row>
    <row r="153" spans="1:31" x14ac:dyDescent="0.25">
      <c r="A153" t="s">
        <v>172</v>
      </c>
      <c r="B153" t="s">
        <v>224</v>
      </c>
      <c r="C153" t="s">
        <v>136</v>
      </c>
      <c r="D153" t="s">
        <v>150</v>
      </c>
      <c r="E153">
        <v>14</v>
      </c>
      <c r="F153">
        <v>321</v>
      </c>
      <c r="G153" s="33">
        <v>0.2848</v>
      </c>
      <c r="H153">
        <v>0</v>
      </c>
      <c r="I153" s="33">
        <v>0</v>
      </c>
      <c r="J153">
        <v>27</v>
      </c>
      <c r="K153" s="33">
        <v>5.9200000000000003E-2</v>
      </c>
      <c r="M153" t="s">
        <v>172</v>
      </c>
      <c r="N153" t="str">
        <f t="shared" si="16"/>
        <v/>
      </c>
      <c r="O153" t="str">
        <f t="shared" si="17"/>
        <v/>
      </c>
      <c r="P153" t="str">
        <f t="shared" si="18"/>
        <v/>
      </c>
      <c r="Q153" s="33" t="str">
        <f t="shared" si="19"/>
        <v/>
      </c>
      <c r="R153" t="str">
        <f t="shared" si="20"/>
        <v/>
      </c>
      <c r="S153" s="33" t="str">
        <f t="shared" si="21"/>
        <v/>
      </c>
      <c r="T153" t="str">
        <f t="shared" si="22"/>
        <v/>
      </c>
      <c r="U153" s="33" t="str">
        <f t="shared" si="23"/>
        <v/>
      </c>
      <c r="AE153" t="s">
        <v>871</v>
      </c>
    </row>
    <row r="154" spans="1:31" x14ac:dyDescent="0.25">
      <c r="A154" t="s">
        <v>238</v>
      </c>
      <c r="B154" t="s">
        <v>279</v>
      </c>
      <c r="C154" t="s">
        <v>928</v>
      </c>
      <c r="D154" t="s">
        <v>378</v>
      </c>
      <c r="E154">
        <v>5</v>
      </c>
      <c r="F154">
        <v>0</v>
      </c>
      <c r="G154" s="33">
        <v>0</v>
      </c>
      <c r="H154">
        <v>0</v>
      </c>
      <c r="I154" s="33">
        <v>0</v>
      </c>
      <c r="J154">
        <v>78</v>
      </c>
      <c r="K154" s="33">
        <v>0.18440000000000001</v>
      </c>
      <c r="M154" t="s">
        <v>238</v>
      </c>
      <c r="N154" t="str">
        <f t="shared" si="16"/>
        <v>WR</v>
      </c>
      <c r="O154">
        <f t="shared" si="17"/>
        <v>15</v>
      </c>
      <c r="P154">
        <f t="shared" si="18"/>
        <v>670</v>
      </c>
      <c r="Q154" s="33">
        <f t="shared" si="19"/>
        <v>0.66210000000000002</v>
      </c>
      <c r="R154">
        <f t="shared" si="20"/>
        <v>0</v>
      </c>
      <c r="S154" s="33">
        <f t="shared" si="21"/>
        <v>0</v>
      </c>
      <c r="T154">
        <f t="shared" si="22"/>
        <v>76</v>
      </c>
      <c r="U154" s="33">
        <f t="shared" si="23"/>
        <v>0.15970000000000001</v>
      </c>
      <c r="AE154" t="s">
        <v>871</v>
      </c>
    </row>
    <row r="155" spans="1:31" x14ac:dyDescent="0.25">
      <c r="A155" t="s">
        <v>156</v>
      </c>
      <c r="B155" t="s">
        <v>224</v>
      </c>
      <c r="C155" t="s">
        <v>928</v>
      </c>
      <c r="D155" t="s">
        <v>378</v>
      </c>
      <c r="E155">
        <v>6</v>
      </c>
      <c r="F155">
        <v>0</v>
      </c>
      <c r="G155" s="33">
        <v>0</v>
      </c>
      <c r="H155">
        <v>0</v>
      </c>
      <c r="I155" s="33">
        <v>0</v>
      </c>
      <c r="J155">
        <v>69</v>
      </c>
      <c r="K155" s="33">
        <v>0.15229999999999999</v>
      </c>
      <c r="M155" t="s">
        <v>156</v>
      </c>
      <c r="N155" t="str">
        <f t="shared" si="16"/>
        <v>G</v>
      </c>
      <c r="O155">
        <f t="shared" si="17"/>
        <v>16</v>
      </c>
      <c r="P155">
        <f t="shared" si="18"/>
        <v>1031</v>
      </c>
      <c r="Q155" s="33">
        <f t="shared" si="19"/>
        <v>0.99809999999999999</v>
      </c>
      <c r="R155">
        <f t="shared" si="20"/>
        <v>0</v>
      </c>
      <c r="S155" s="33">
        <f t="shared" si="21"/>
        <v>0</v>
      </c>
      <c r="T155">
        <f t="shared" si="22"/>
        <v>94</v>
      </c>
      <c r="U155" s="33">
        <f t="shared" si="23"/>
        <v>0.18909999999999999</v>
      </c>
      <c r="AE155" t="s">
        <v>914</v>
      </c>
    </row>
    <row r="156" spans="1:31" x14ac:dyDescent="0.25">
      <c r="A156" t="s">
        <v>190</v>
      </c>
      <c r="B156" t="s">
        <v>224</v>
      </c>
      <c r="C156" t="s">
        <v>432</v>
      </c>
      <c r="D156" t="s">
        <v>578</v>
      </c>
      <c r="E156">
        <v>10</v>
      </c>
      <c r="F156">
        <v>0</v>
      </c>
      <c r="G156" s="33">
        <v>0</v>
      </c>
      <c r="H156">
        <v>120</v>
      </c>
      <c r="I156" s="33">
        <v>0.11409999999999999</v>
      </c>
      <c r="J156">
        <v>190</v>
      </c>
      <c r="K156" s="33">
        <v>0.45019999999999999</v>
      </c>
      <c r="M156" t="s">
        <v>190</v>
      </c>
      <c r="N156" t="str">
        <f t="shared" si="16"/>
        <v/>
      </c>
      <c r="O156" t="str">
        <f t="shared" si="17"/>
        <v/>
      </c>
      <c r="P156" t="str">
        <f t="shared" si="18"/>
        <v/>
      </c>
      <c r="Q156" s="33" t="str">
        <f t="shared" si="19"/>
        <v/>
      </c>
      <c r="R156" t="str">
        <f t="shared" si="20"/>
        <v/>
      </c>
      <c r="S156" s="33" t="str">
        <f t="shared" si="21"/>
        <v/>
      </c>
      <c r="T156" t="str">
        <f t="shared" si="22"/>
        <v/>
      </c>
      <c r="U156" s="33" t="str">
        <f t="shared" si="23"/>
        <v/>
      </c>
      <c r="AE156" t="s">
        <v>914</v>
      </c>
    </row>
    <row r="157" spans="1:31" x14ac:dyDescent="0.25">
      <c r="A157" t="s">
        <v>20</v>
      </c>
      <c r="B157" t="s">
        <v>95</v>
      </c>
      <c r="C157" t="s">
        <v>137</v>
      </c>
      <c r="D157" t="s">
        <v>150</v>
      </c>
      <c r="E157">
        <v>16</v>
      </c>
      <c r="F157">
        <v>906</v>
      </c>
      <c r="G157" s="33">
        <v>0.81920000000000004</v>
      </c>
      <c r="H157">
        <v>0</v>
      </c>
      <c r="I157" s="33">
        <v>0</v>
      </c>
      <c r="J157">
        <v>77</v>
      </c>
      <c r="K157" s="33">
        <v>0.17419999999999999</v>
      </c>
      <c r="M157" t="s">
        <v>20</v>
      </c>
      <c r="N157" t="str">
        <f t="shared" si="16"/>
        <v>RB</v>
      </c>
      <c r="O157">
        <f t="shared" si="17"/>
        <v>16</v>
      </c>
      <c r="P157">
        <f t="shared" si="18"/>
        <v>464</v>
      </c>
      <c r="Q157" s="33">
        <f t="shared" si="19"/>
        <v>0.42759999999999998</v>
      </c>
      <c r="R157">
        <f t="shared" si="20"/>
        <v>0</v>
      </c>
      <c r="S157" s="33">
        <f t="shared" si="21"/>
        <v>0</v>
      </c>
      <c r="T157">
        <f t="shared" si="22"/>
        <v>166</v>
      </c>
      <c r="U157" s="33">
        <f t="shared" si="23"/>
        <v>0.35320000000000001</v>
      </c>
      <c r="AE157" t="s">
        <v>929</v>
      </c>
    </row>
    <row r="158" spans="1:31" x14ac:dyDescent="0.25">
      <c r="A158" t="s">
        <v>16</v>
      </c>
      <c r="B158" t="s">
        <v>95</v>
      </c>
      <c r="C158" t="s">
        <v>851</v>
      </c>
      <c r="D158" t="s">
        <v>808</v>
      </c>
      <c r="E158">
        <v>7</v>
      </c>
      <c r="F158">
        <v>465</v>
      </c>
      <c r="G158" s="33">
        <v>0.43540000000000001</v>
      </c>
      <c r="H158">
        <v>0</v>
      </c>
      <c r="I158" s="33">
        <v>0</v>
      </c>
      <c r="J158">
        <v>0</v>
      </c>
      <c r="K158" s="33">
        <v>0</v>
      </c>
      <c r="M158" s="34" t="s">
        <v>16</v>
      </c>
      <c r="N158" s="34" t="str">
        <f t="shared" si="16"/>
        <v>RB</v>
      </c>
      <c r="O158" s="34">
        <f t="shared" si="17"/>
        <v>7</v>
      </c>
      <c r="P158" s="34">
        <f t="shared" si="18"/>
        <v>320</v>
      </c>
      <c r="Q158" s="35">
        <f t="shared" si="19"/>
        <v>0.30859999999999999</v>
      </c>
      <c r="R158" s="34">
        <f t="shared" si="20"/>
        <v>0</v>
      </c>
      <c r="S158" s="35">
        <f t="shared" si="21"/>
        <v>0</v>
      </c>
      <c r="T158" s="34">
        <f t="shared" si="22"/>
        <v>0</v>
      </c>
      <c r="U158" s="35">
        <f t="shared" si="23"/>
        <v>0</v>
      </c>
      <c r="V158" s="34" t="s">
        <v>95</v>
      </c>
      <c r="W158" s="34">
        <v>7</v>
      </c>
      <c r="X158" s="34">
        <v>187</v>
      </c>
      <c r="Y158" s="35">
        <v>0.1653</v>
      </c>
      <c r="Z158" s="34">
        <v>0</v>
      </c>
      <c r="AA158" s="35">
        <v>0</v>
      </c>
      <c r="AB158" s="34">
        <v>0</v>
      </c>
      <c r="AC158" s="35">
        <v>0</v>
      </c>
      <c r="AE158" t="s">
        <v>929</v>
      </c>
    </row>
    <row r="159" spans="1:31" x14ac:dyDescent="0.25">
      <c r="A159" t="s">
        <v>145</v>
      </c>
      <c r="B159" t="s">
        <v>150</v>
      </c>
      <c r="C159" t="s">
        <v>851</v>
      </c>
      <c r="D159" t="s">
        <v>378</v>
      </c>
      <c r="E159">
        <v>12</v>
      </c>
      <c r="F159">
        <v>0</v>
      </c>
      <c r="G159" s="33">
        <v>0</v>
      </c>
      <c r="H159">
        <v>104</v>
      </c>
      <c r="I159" s="33">
        <v>9.8900000000000002E-2</v>
      </c>
      <c r="J159">
        <v>213</v>
      </c>
      <c r="K159" s="33">
        <v>0.50470000000000004</v>
      </c>
      <c r="M159" t="s">
        <v>145</v>
      </c>
      <c r="N159" t="str">
        <f t="shared" si="16"/>
        <v/>
      </c>
      <c r="O159" t="str">
        <f t="shared" si="17"/>
        <v/>
      </c>
      <c r="P159" t="str">
        <f t="shared" si="18"/>
        <v/>
      </c>
      <c r="Q159" s="33" t="str">
        <f t="shared" si="19"/>
        <v/>
      </c>
      <c r="R159" t="str">
        <f t="shared" si="20"/>
        <v/>
      </c>
      <c r="S159" s="33" t="str">
        <f t="shared" si="21"/>
        <v/>
      </c>
      <c r="T159" t="str">
        <f t="shared" si="22"/>
        <v/>
      </c>
      <c r="U159" s="33" t="str">
        <f t="shared" si="23"/>
        <v/>
      </c>
      <c r="AE159" t="s">
        <v>932</v>
      </c>
    </row>
    <row r="160" spans="1:31" x14ac:dyDescent="0.25">
      <c r="A160" t="s">
        <v>136</v>
      </c>
      <c r="B160" t="s">
        <v>150</v>
      </c>
      <c r="C160" t="s">
        <v>313</v>
      </c>
      <c r="D160" t="s">
        <v>541</v>
      </c>
      <c r="E160">
        <v>7</v>
      </c>
      <c r="F160">
        <v>0</v>
      </c>
      <c r="G160" s="33">
        <v>0</v>
      </c>
      <c r="H160">
        <v>96</v>
      </c>
      <c r="I160" s="33">
        <v>8.9200000000000002E-2</v>
      </c>
      <c r="J160">
        <v>14</v>
      </c>
      <c r="K160" s="33">
        <v>3.09E-2</v>
      </c>
      <c r="M160" t="s">
        <v>136</v>
      </c>
      <c r="N160" t="str">
        <f t="shared" si="16"/>
        <v>TE</v>
      </c>
      <c r="O160">
        <f t="shared" si="17"/>
        <v>14</v>
      </c>
      <c r="P160">
        <f t="shared" si="18"/>
        <v>321</v>
      </c>
      <c r="Q160" s="33">
        <f t="shared" si="19"/>
        <v>0.2848</v>
      </c>
      <c r="R160">
        <f t="shared" si="20"/>
        <v>0</v>
      </c>
      <c r="S160" s="33">
        <f t="shared" si="21"/>
        <v>0</v>
      </c>
      <c r="T160">
        <f t="shared" si="22"/>
        <v>27</v>
      </c>
      <c r="U160" s="33">
        <f t="shared" si="23"/>
        <v>5.9200000000000003E-2</v>
      </c>
      <c r="AE160" t="s">
        <v>932</v>
      </c>
    </row>
    <row r="161" spans="1:31" x14ac:dyDescent="0.25">
      <c r="A161" t="s">
        <v>212</v>
      </c>
      <c r="B161" t="s">
        <v>224</v>
      </c>
      <c r="C161" t="s">
        <v>205</v>
      </c>
      <c r="D161" t="s">
        <v>806</v>
      </c>
      <c r="E161">
        <v>4</v>
      </c>
      <c r="F161">
        <v>256</v>
      </c>
      <c r="G161" s="33">
        <v>0.24329999999999999</v>
      </c>
      <c r="H161">
        <v>0</v>
      </c>
      <c r="I161" s="33">
        <v>0</v>
      </c>
      <c r="J161">
        <v>16</v>
      </c>
      <c r="K161" s="33">
        <v>3.6600000000000001E-2</v>
      </c>
      <c r="M161" t="s">
        <v>212</v>
      </c>
      <c r="N161" t="str">
        <f t="shared" si="16"/>
        <v/>
      </c>
      <c r="O161" t="str">
        <f t="shared" si="17"/>
        <v/>
      </c>
      <c r="P161" t="str">
        <f t="shared" si="18"/>
        <v/>
      </c>
      <c r="Q161" s="33" t="str">
        <f t="shared" si="19"/>
        <v/>
      </c>
      <c r="R161" t="str">
        <f t="shared" si="20"/>
        <v/>
      </c>
      <c r="S161" s="33" t="str">
        <f t="shared" si="21"/>
        <v/>
      </c>
      <c r="T161" t="str">
        <f t="shared" si="22"/>
        <v/>
      </c>
      <c r="U161" s="33" t="str">
        <f t="shared" si="23"/>
        <v/>
      </c>
      <c r="AE161" t="s">
        <v>898</v>
      </c>
    </row>
    <row r="162" spans="1:31" x14ac:dyDescent="0.25">
      <c r="A162" t="s">
        <v>77</v>
      </c>
      <c r="B162" t="s">
        <v>95</v>
      </c>
      <c r="C162" t="s">
        <v>176</v>
      </c>
      <c r="D162" t="s">
        <v>806</v>
      </c>
      <c r="E162">
        <v>13</v>
      </c>
      <c r="F162">
        <v>124</v>
      </c>
      <c r="G162" s="33">
        <v>0.123</v>
      </c>
      <c r="H162">
        <v>0</v>
      </c>
      <c r="I162" s="33">
        <v>0</v>
      </c>
      <c r="J162">
        <v>108</v>
      </c>
      <c r="K162" s="33">
        <v>0.25230000000000002</v>
      </c>
      <c r="M162" t="s">
        <v>77</v>
      </c>
      <c r="N162" t="str">
        <f t="shared" si="16"/>
        <v/>
      </c>
      <c r="O162" t="str">
        <f t="shared" si="17"/>
        <v/>
      </c>
      <c r="P162" t="str">
        <f t="shared" si="18"/>
        <v/>
      </c>
      <c r="Q162" s="33" t="str">
        <f t="shared" si="19"/>
        <v/>
      </c>
      <c r="R162" t="str">
        <f t="shared" si="20"/>
        <v/>
      </c>
      <c r="S162" s="33" t="str">
        <f t="shared" si="21"/>
        <v/>
      </c>
      <c r="T162" t="str">
        <f t="shared" si="22"/>
        <v/>
      </c>
      <c r="U162" s="33" t="str">
        <f t="shared" si="23"/>
        <v/>
      </c>
      <c r="AE162" t="s">
        <v>898</v>
      </c>
    </row>
    <row r="163" spans="1:31" x14ac:dyDescent="0.25">
      <c r="A163" t="s">
        <v>432</v>
      </c>
      <c r="B163" t="s">
        <v>436</v>
      </c>
      <c r="C163" t="s">
        <v>894</v>
      </c>
      <c r="D163" t="s">
        <v>378</v>
      </c>
      <c r="E163">
        <v>3</v>
      </c>
      <c r="F163">
        <v>0</v>
      </c>
      <c r="G163" s="33">
        <v>0</v>
      </c>
      <c r="H163">
        <v>0</v>
      </c>
      <c r="I163" s="33">
        <v>0</v>
      </c>
      <c r="J163">
        <v>62</v>
      </c>
      <c r="K163" s="33">
        <v>0.13189999999999999</v>
      </c>
      <c r="M163" t="s">
        <v>432</v>
      </c>
      <c r="N163" t="str">
        <f t="shared" si="16"/>
        <v>FS</v>
      </c>
      <c r="O163">
        <f t="shared" si="17"/>
        <v>10</v>
      </c>
      <c r="P163">
        <f t="shared" si="18"/>
        <v>0</v>
      </c>
      <c r="Q163" s="33">
        <f t="shared" si="19"/>
        <v>0</v>
      </c>
      <c r="R163">
        <f t="shared" si="20"/>
        <v>120</v>
      </c>
      <c r="S163" s="33">
        <f t="shared" si="21"/>
        <v>0.11409999999999999</v>
      </c>
      <c r="T163">
        <f t="shared" si="22"/>
        <v>190</v>
      </c>
      <c r="U163" s="33">
        <f t="shared" si="23"/>
        <v>0.45019999999999999</v>
      </c>
      <c r="AE163" t="s">
        <v>290</v>
      </c>
    </row>
    <row r="164" spans="1:31" x14ac:dyDescent="0.25">
      <c r="A164" t="s">
        <v>111</v>
      </c>
      <c r="B164" t="s">
        <v>125</v>
      </c>
      <c r="C164" t="s">
        <v>894</v>
      </c>
      <c r="D164" t="s">
        <v>378</v>
      </c>
      <c r="E164">
        <v>1</v>
      </c>
      <c r="F164">
        <v>0</v>
      </c>
      <c r="G164" s="33">
        <v>0</v>
      </c>
      <c r="H164">
        <v>18</v>
      </c>
      <c r="I164" s="33">
        <v>1.7000000000000001E-2</v>
      </c>
      <c r="J164">
        <v>0</v>
      </c>
      <c r="K164" s="33">
        <v>0</v>
      </c>
      <c r="M164" t="s">
        <v>111</v>
      </c>
      <c r="N164" t="str">
        <f t="shared" si="16"/>
        <v/>
      </c>
      <c r="O164" t="str">
        <f t="shared" si="17"/>
        <v/>
      </c>
      <c r="P164" t="str">
        <f t="shared" si="18"/>
        <v/>
      </c>
      <c r="Q164" s="33" t="str">
        <f t="shared" si="19"/>
        <v/>
      </c>
      <c r="R164" t="str">
        <f t="shared" si="20"/>
        <v/>
      </c>
      <c r="S164" s="33" t="str">
        <f t="shared" si="21"/>
        <v/>
      </c>
      <c r="T164" t="str">
        <f t="shared" si="22"/>
        <v/>
      </c>
      <c r="U164" s="33" t="str">
        <f t="shared" si="23"/>
        <v/>
      </c>
      <c r="AE164" t="s">
        <v>290</v>
      </c>
    </row>
    <row r="165" spans="1:31" x14ac:dyDescent="0.25">
      <c r="A165" t="s">
        <v>137</v>
      </c>
      <c r="B165" t="s">
        <v>150</v>
      </c>
      <c r="C165" t="s">
        <v>894</v>
      </c>
      <c r="D165" t="s">
        <v>378</v>
      </c>
      <c r="E165">
        <v>2</v>
      </c>
      <c r="F165">
        <v>0</v>
      </c>
      <c r="G165" s="33">
        <v>0</v>
      </c>
      <c r="H165">
        <v>29</v>
      </c>
      <c r="I165" s="33">
        <v>2.7400000000000001E-2</v>
      </c>
      <c r="J165">
        <v>12</v>
      </c>
      <c r="K165" s="33">
        <v>2.5999999999999999E-2</v>
      </c>
      <c r="M165" t="s">
        <v>137</v>
      </c>
      <c r="N165" t="str">
        <f t="shared" si="16"/>
        <v>TE</v>
      </c>
      <c r="O165">
        <f t="shared" si="17"/>
        <v>16</v>
      </c>
      <c r="P165">
        <f t="shared" si="18"/>
        <v>906</v>
      </c>
      <c r="Q165" s="33">
        <f t="shared" si="19"/>
        <v>0.81920000000000004</v>
      </c>
      <c r="R165">
        <f t="shared" si="20"/>
        <v>0</v>
      </c>
      <c r="S165" s="33">
        <f t="shared" si="21"/>
        <v>0</v>
      </c>
      <c r="T165">
        <f t="shared" si="22"/>
        <v>77</v>
      </c>
      <c r="U165" s="33">
        <f t="shared" si="23"/>
        <v>0.17419999999999999</v>
      </c>
    </row>
    <row r="166" spans="1:31" x14ac:dyDescent="0.25">
      <c r="A166" t="s">
        <v>67</v>
      </c>
      <c r="B166" t="s">
        <v>95</v>
      </c>
      <c r="C166" t="s">
        <v>358</v>
      </c>
      <c r="D166" t="s">
        <v>378</v>
      </c>
      <c r="E166">
        <v>7</v>
      </c>
      <c r="F166">
        <v>0</v>
      </c>
      <c r="G166" s="33">
        <v>0</v>
      </c>
      <c r="H166">
        <v>268</v>
      </c>
      <c r="I166" s="33">
        <v>0.26019999999999999</v>
      </c>
      <c r="J166">
        <v>19</v>
      </c>
      <c r="K166" s="33">
        <v>4.1700000000000001E-2</v>
      </c>
      <c r="M166" t="s">
        <v>67</v>
      </c>
      <c r="N166" t="str">
        <f t="shared" si="16"/>
        <v/>
      </c>
      <c r="O166" t="str">
        <f t="shared" si="17"/>
        <v/>
      </c>
      <c r="P166" t="str">
        <f t="shared" si="18"/>
        <v/>
      </c>
      <c r="Q166" s="33" t="str">
        <f t="shared" si="19"/>
        <v/>
      </c>
      <c r="R166" t="str">
        <f t="shared" si="20"/>
        <v/>
      </c>
      <c r="S166" s="33" t="str">
        <f t="shared" si="21"/>
        <v/>
      </c>
      <c r="T166" t="str">
        <f t="shared" si="22"/>
        <v/>
      </c>
      <c r="U166" s="33" t="str">
        <f t="shared" si="23"/>
        <v/>
      </c>
    </row>
    <row r="167" spans="1:31" x14ac:dyDescent="0.25">
      <c r="A167" t="s">
        <v>313</v>
      </c>
      <c r="B167" t="s">
        <v>340</v>
      </c>
      <c r="C167" t="s">
        <v>322</v>
      </c>
      <c r="D167" t="s">
        <v>541</v>
      </c>
      <c r="E167">
        <v>13</v>
      </c>
      <c r="F167">
        <v>0</v>
      </c>
      <c r="G167" s="33">
        <v>0</v>
      </c>
      <c r="H167">
        <v>402</v>
      </c>
      <c r="I167" s="33">
        <v>0.38429999999999997</v>
      </c>
      <c r="J167">
        <v>57</v>
      </c>
      <c r="K167" s="33">
        <v>0.1278</v>
      </c>
      <c r="M167" t="s">
        <v>313</v>
      </c>
      <c r="N167" t="str">
        <f t="shared" si="16"/>
        <v>DT</v>
      </c>
      <c r="O167">
        <f t="shared" si="17"/>
        <v>7</v>
      </c>
      <c r="P167">
        <f t="shared" si="18"/>
        <v>0</v>
      </c>
      <c r="Q167" s="33">
        <f t="shared" si="19"/>
        <v>0</v>
      </c>
      <c r="R167">
        <f t="shared" si="20"/>
        <v>96</v>
      </c>
      <c r="S167" s="33">
        <f t="shared" si="21"/>
        <v>8.9200000000000002E-2</v>
      </c>
      <c r="T167">
        <f t="shared" si="22"/>
        <v>14</v>
      </c>
      <c r="U167" s="33">
        <f t="shared" si="23"/>
        <v>3.09E-2</v>
      </c>
    </row>
    <row r="168" spans="1:31" x14ac:dyDescent="0.25">
      <c r="A168" t="s">
        <v>43</v>
      </c>
      <c r="B168" t="s">
        <v>95</v>
      </c>
      <c r="C168" t="s">
        <v>420</v>
      </c>
      <c r="D168" t="s">
        <v>726</v>
      </c>
      <c r="E168">
        <v>16</v>
      </c>
      <c r="F168">
        <v>0</v>
      </c>
      <c r="G168" s="33">
        <v>0</v>
      </c>
      <c r="H168">
        <v>272</v>
      </c>
      <c r="I168" s="33">
        <v>0.25659999999999999</v>
      </c>
      <c r="J168">
        <v>309</v>
      </c>
      <c r="K168" s="33">
        <v>0.68510000000000004</v>
      </c>
      <c r="M168" t="s">
        <v>43</v>
      </c>
      <c r="N168" t="str">
        <f t="shared" si="16"/>
        <v/>
      </c>
      <c r="O168" t="str">
        <f t="shared" si="17"/>
        <v/>
      </c>
      <c r="P168" t="str">
        <f t="shared" si="18"/>
        <v/>
      </c>
      <c r="Q168" s="33" t="str">
        <f t="shared" si="19"/>
        <v/>
      </c>
      <c r="R168" t="str">
        <f t="shared" si="20"/>
        <v/>
      </c>
      <c r="S168" s="33" t="str">
        <f t="shared" si="21"/>
        <v/>
      </c>
      <c r="T168" t="str">
        <f t="shared" si="22"/>
        <v/>
      </c>
      <c r="U168" s="33" t="str">
        <f t="shared" si="23"/>
        <v/>
      </c>
    </row>
    <row r="169" spans="1:31" x14ac:dyDescent="0.25">
      <c r="A169" t="s">
        <v>205</v>
      </c>
      <c r="B169" t="s">
        <v>224</v>
      </c>
      <c r="C169" t="s">
        <v>819</v>
      </c>
      <c r="D169" t="s">
        <v>378</v>
      </c>
      <c r="E169">
        <v>8</v>
      </c>
      <c r="F169">
        <v>0</v>
      </c>
      <c r="G169" s="33">
        <v>0</v>
      </c>
      <c r="H169">
        <v>0</v>
      </c>
      <c r="I169" s="33">
        <v>0</v>
      </c>
      <c r="J169">
        <v>145</v>
      </c>
      <c r="K169" s="33">
        <v>0.33560000000000001</v>
      </c>
      <c r="M169" t="s">
        <v>205</v>
      </c>
      <c r="N169" t="str">
        <f t="shared" si="16"/>
        <v>G</v>
      </c>
      <c r="O169">
        <f t="shared" si="17"/>
        <v>4</v>
      </c>
      <c r="P169">
        <f t="shared" si="18"/>
        <v>256</v>
      </c>
      <c r="Q169" s="33">
        <f t="shared" si="19"/>
        <v>0.24329999999999999</v>
      </c>
      <c r="R169">
        <f t="shared" si="20"/>
        <v>0</v>
      </c>
      <c r="S169" s="33">
        <f t="shared" si="21"/>
        <v>0</v>
      </c>
      <c r="T169">
        <f t="shared" si="22"/>
        <v>16</v>
      </c>
      <c r="U169" s="33">
        <f t="shared" si="23"/>
        <v>3.6600000000000001E-2</v>
      </c>
    </row>
    <row r="170" spans="1:31" x14ac:dyDescent="0.25">
      <c r="A170" t="s">
        <v>176</v>
      </c>
      <c r="B170" t="s">
        <v>224</v>
      </c>
      <c r="C170" t="s">
        <v>819</v>
      </c>
      <c r="D170" t="s">
        <v>378</v>
      </c>
      <c r="E170">
        <v>2</v>
      </c>
      <c r="F170">
        <v>0</v>
      </c>
      <c r="G170" s="33">
        <v>0</v>
      </c>
      <c r="H170">
        <v>0</v>
      </c>
      <c r="I170" s="33">
        <v>0</v>
      </c>
      <c r="J170">
        <v>27</v>
      </c>
      <c r="K170" s="33">
        <v>6.2899999999999998E-2</v>
      </c>
      <c r="M170" t="s">
        <v>176</v>
      </c>
      <c r="N170" t="str">
        <f t="shared" si="16"/>
        <v>G</v>
      </c>
      <c r="O170">
        <f t="shared" si="17"/>
        <v>13</v>
      </c>
      <c r="P170">
        <f t="shared" si="18"/>
        <v>124</v>
      </c>
      <c r="Q170" s="33">
        <f t="shared" si="19"/>
        <v>0.123</v>
      </c>
      <c r="R170">
        <f t="shared" si="20"/>
        <v>0</v>
      </c>
      <c r="S170" s="33">
        <f t="shared" si="21"/>
        <v>0</v>
      </c>
      <c r="T170">
        <f t="shared" si="22"/>
        <v>108</v>
      </c>
      <c r="U170" s="33">
        <f t="shared" si="23"/>
        <v>0.25230000000000002</v>
      </c>
    </row>
    <row r="171" spans="1:31" x14ac:dyDescent="0.25">
      <c r="A171" t="s">
        <v>358</v>
      </c>
      <c r="B171" t="s">
        <v>378</v>
      </c>
      <c r="C171" t="s">
        <v>84</v>
      </c>
      <c r="D171" t="s">
        <v>578</v>
      </c>
      <c r="E171">
        <v>11</v>
      </c>
      <c r="F171">
        <v>0</v>
      </c>
      <c r="G171" s="33">
        <v>0</v>
      </c>
      <c r="H171">
        <v>1</v>
      </c>
      <c r="I171" s="33">
        <v>8.9999999999999998E-4</v>
      </c>
      <c r="J171">
        <v>166</v>
      </c>
      <c r="K171" s="33">
        <v>0.38969999999999999</v>
      </c>
      <c r="M171" t="s">
        <v>358</v>
      </c>
      <c r="N171" t="str">
        <f t="shared" si="16"/>
        <v>LB</v>
      </c>
      <c r="O171">
        <f t="shared" si="17"/>
        <v>7</v>
      </c>
      <c r="P171">
        <f t="shared" si="18"/>
        <v>0</v>
      </c>
      <c r="Q171" s="33">
        <f t="shared" si="19"/>
        <v>0</v>
      </c>
      <c r="R171">
        <f t="shared" si="20"/>
        <v>268</v>
      </c>
      <c r="S171" s="33">
        <f t="shared" si="21"/>
        <v>0.26019999999999999</v>
      </c>
      <c r="T171">
        <f t="shared" si="22"/>
        <v>19</v>
      </c>
      <c r="U171" s="33">
        <f t="shared" si="23"/>
        <v>4.1700000000000001E-2</v>
      </c>
    </row>
    <row r="172" spans="1:31" x14ac:dyDescent="0.25">
      <c r="A172" t="s">
        <v>322</v>
      </c>
      <c r="B172" t="s">
        <v>340</v>
      </c>
      <c r="C172" t="s">
        <v>424</v>
      </c>
      <c r="D172" t="s">
        <v>470</v>
      </c>
      <c r="E172">
        <v>16</v>
      </c>
      <c r="F172">
        <v>0</v>
      </c>
      <c r="G172" s="33">
        <v>0</v>
      </c>
      <c r="H172">
        <v>552</v>
      </c>
      <c r="I172" s="33">
        <v>0.48170000000000002</v>
      </c>
      <c r="J172">
        <v>219</v>
      </c>
      <c r="K172" s="33">
        <v>0.48670000000000002</v>
      </c>
      <c r="M172" t="s">
        <v>322</v>
      </c>
      <c r="N172" t="str">
        <f t="shared" si="16"/>
        <v>DT</v>
      </c>
      <c r="O172">
        <f t="shared" si="17"/>
        <v>13</v>
      </c>
      <c r="P172">
        <f t="shared" si="18"/>
        <v>0</v>
      </c>
      <c r="Q172" s="33">
        <f t="shared" si="19"/>
        <v>0</v>
      </c>
      <c r="R172">
        <f t="shared" si="20"/>
        <v>402</v>
      </c>
      <c r="S172" s="33">
        <f t="shared" si="21"/>
        <v>0.38429999999999997</v>
      </c>
      <c r="T172">
        <f t="shared" si="22"/>
        <v>57</v>
      </c>
      <c r="U172" s="33">
        <f t="shared" si="23"/>
        <v>0.1278</v>
      </c>
    </row>
    <row r="173" spans="1:31" x14ac:dyDescent="0.25">
      <c r="A173" t="s">
        <v>420</v>
      </c>
      <c r="B173" t="s">
        <v>436</v>
      </c>
      <c r="C173" t="s">
        <v>384</v>
      </c>
      <c r="D173" t="s">
        <v>470</v>
      </c>
      <c r="E173">
        <v>16</v>
      </c>
      <c r="F173">
        <v>0</v>
      </c>
      <c r="G173" s="33">
        <v>0</v>
      </c>
      <c r="H173">
        <v>654</v>
      </c>
      <c r="I173" s="33">
        <v>0.59560000000000002</v>
      </c>
      <c r="J173">
        <v>223</v>
      </c>
      <c r="K173" s="33">
        <v>0.46750000000000003</v>
      </c>
      <c r="M173" t="s">
        <v>420</v>
      </c>
      <c r="N173" t="str">
        <f t="shared" si="16"/>
        <v>SS</v>
      </c>
      <c r="O173">
        <f t="shared" si="17"/>
        <v>16</v>
      </c>
      <c r="P173">
        <f t="shared" si="18"/>
        <v>0</v>
      </c>
      <c r="Q173" s="33">
        <f t="shared" si="19"/>
        <v>0</v>
      </c>
      <c r="R173">
        <f t="shared" si="20"/>
        <v>272</v>
      </c>
      <c r="S173" s="33">
        <f t="shared" si="21"/>
        <v>0.25659999999999999</v>
      </c>
      <c r="T173">
        <f t="shared" si="22"/>
        <v>309</v>
      </c>
      <c r="U173" s="33">
        <f t="shared" si="23"/>
        <v>0.68510000000000004</v>
      </c>
    </row>
    <row r="174" spans="1:31" x14ac:dyDescent="0.25">
      <c r="A174" t="s">
        <v>253</v>
      </c>
      <c r="B174" t="s">
        <v>279</v>
      </c>
      <c r="C174" t="s">
        <v>938</v>
      </c>
      <c r="D174" t="s">
        <v>541</v>
      </c>
      <c r="E174">
        <v>1</v>
      </c>
      <c r="F174">
        <v>0</v>
      </c>
      <c r="G174" s="33">
        <v>0</v>
      </c>
      <c r="H174">
        <v>45</v>
      </c>
      <c r="I174" s="33">
        <v>4.0899999999999999E-2</v>
      </c>
      <c r="J174">
        <v>4</v>
      </c>
      <c r="K174" s="33">
        <v>8.6999999999999994E-3</v>
      </c>
      <c r="M174" t="s">
        <v>253</v>
      </c>
      <c r="N174" t="str">
        <f t="shared" si="16"/>
        <v/>
      </c>
      <c r="O174" t="str">
        <f t="shared" si="17"/>
        <v/>
      </c>
      <c r="P174" t="str">
        <f t="shared" si="18"/>
        <v/>
      </c>
      <c r="Q174" s="33" t="str">
        <f t="shared" si="19"/>
        <v/>
      </c>
      <c r="R174" t="str">
        <f t="shared" si="20"/>
        <v/>
      </c>
      <c r="S174" s="33" t="str">
        <f t="shared" si="21"/>
        <v/>
      </c>
      <c r="T174" t="str">
        <f t="shared" si="22"/>
        <v/>
      </c>
      <c r="U174" s="33" t="str">
        <f t="shared" si="23"/>
        <v/>
      </c>
    </row>
    <row r="175" spans="1:31" x14ac:dyDescent="0.25">
      <c r="A175" t="s">
        <v>84</v>
      </c>
      <c r="B175" t="s">
        <v>95</v>
      </c>
      <c r="C175" t="s">
        <v>938</v>
      </c>
      <c r="D175" t="s">
        <v>541</v>
      </c>
      <c r="E175">
        <v>3</v>
      </c>
      <c r="F175">
        <v>0</v>
      </c>
      <c r="G175" s="33">
        <v>0</v>
      </c>
      <c r="H175">
        <v>44</v>
      </c>
      <c r="I175" s="33">
        <v>4.2700000000000002E-2</v>
      </c>
      <c r="J175">
        <v>4</v>
      </c>
      <c r="K175" s="33">
        <v>8.8000000000000005E-3</v>
      </c>
      <c r="M175" t="s">
        <v>84</v>
      </c>
      <c r="N175" t="str">
        <f t="shared" si="16"/>
        <v>FS</v>
      </c>
      <c r="O175">
        <f t="shared" si="17"/>
        <v>11</v>
      </c>
      <c r="P175">
        <f t="shared" si="18"/>
        <v>0</v>
      </c>
      <c r="Q175" s="33">
        <f t="shared" si="19"/>
        <v>0</v>
      </c>
      <c r="R175">
        <f t="shared" si="20"/>
        <v>1</v>
      </c>
      <c r="S175" s="33">
        <f t="shared" si="21"/>
        <v>8.9999999999999998E-4</v>
      </c>
      <c r="T175">
        <f t="shared" si="22"/>
        <v>166</v>
      </c>
      <c r="U175" s="33">
        <f t="shared" si="23"/>
        <v>0.38969999999999999</v>
      </c>
    </row>
    <row r="176" spans="1:31" x14ac:dyDescent="0.25">
      <c r="A176" t="s">
        <v>424</v>
      </c>
      <c r="B176" t="s">
        <v>436</v>
      </c>
      <c r="C176" t="s">
        <v>252</v>
      </c>
      <c r="D176" t="s">
        <v>279</v>
      </c>
      <c r="E176">
        <v>16</v>
      </c>
      <c r="F176">
        <v>382</v>
      </c>
      <c r="G176" s="33">
        <v>0.373</v>
      </c>
      <c r="H176">
        <v>0</v>
      </c>
      <c r="I176" s="33">
        <v>0</v>
      </c>
      <c r="J176">
        <v>191</v>
      </c>
      <c r="K176" s="33">
        <v>0.45150000000000001</v>
      </c>
      <c r="M176" t="s">
        <v>424</v>
      </c>
      <c r="N176" t="str">
        <f t="shared" si="16"/>
        <v>CB</v>
      </c>
      <c r="O176">
        <f t="shared" si="17"/>
        <v>16</v>
      </c>
      <c r="P176">
        <f t="shared" si="18"/>
        <v>0</v>
      </c>
      <c r="Q176" s="33">
        <f t="shared" si="19"/>
        <v>0</v>
      </c>
      <c r="R176">
        <f t="shared" si="20"/>
        <v>552</v>
      </c>
      <c r="S176" s="33">
        <f t="shared" si="21"/>
        <v>0.48170000000000002</v>
      </c>
      <c r="T176">
        <f t="shared" si="22"/>
        <v>219</v>
      </c>
      <c r="U176" s="33">
        <f t="shared" si="23"/>
        <v>0.48670000000000002</v>
      </c>
    </row>
    <row r="177" spans="1:29" x14ac:dyDescent="0.25">
      <c r="A177" t="s">
        <v>201</v>
      </c>
      <c r="B177" t="s">
        <v>224</v>
      </c>
      <c r="C177" t="s">
        <v>877</v>
      </c>
      <c r="D177" t="s">
        <v>378</v>
      </c>
      <c r="E177">
        <v>7</v>
      </c>
      <c r="F177">
        <v>0</v>
      </c>
      <c r="G177" s="33">
        <v>0</v>
      </c>
      <c r="H177">
        <v>0</v>
      </c>
      <c r="I177" s="33">
        <v>0</v>
      </c>
      <c r="J177">
        <v>44</v>
      </c>
      <c r="K177" s="33">
        <v>0.1043</v>
      </c>
      <c r="M177" t="s">
        <v>201</v>
      </c>
      <c r="N177" t="str">
        <f t="shared" si="16"/>
        <v/>
      </c>
      <c r="O177" t="str">
        <f t="shared" si="17"/>
        <v/>
      </c>
      <c r="P177" t="str">
        <f t="shared" si="18"/>
        <v/>
      </c>
      <c r="Q177" s="33" t="str">
        <f t="shared" si="19"/>
        <v/>
      </c>
      <c r="R177" t="str">
        <f t="shared" si="20"/>
        <v/>
      </c>
      <c r="S177" s="33" t="str">
        <f t="shared" si="21"/>
        <v/>
      </c>
      <c r="T177" t="str">
        <f t="shared" si="22"/>
        <v/>
      </c>
      <c r="U177" s="33" t="str">
        <f t="shared" si="23"/>
        <v/>
      </c>
    </row>
    <row r="178" spans="1:29" x14ac:dyDescent="0.25">
      <c r="A178" t="s">
        <v>435</v>
      </c>
      <c r="B178" t="s">
        <v>436</v>
      </c>
      <c r="C178" t="s">
        <v>877</v>
      </c>
      <c r="D178" t="s">
        <v>378</v>
      </c>
      <c r="E178">
        <v>2</v>
      </c>
      <c r="F178">
        <v>0</v>
      </c>
      <c r="G178" s="33">
        <v>0</v>
      </c>
      <c r="H178">
        <v>0</v>
      </c>
      <c r="I178" s="33">
        <v>0</v>
      </c>
      <c r="J178">
        <v>36</v>
      </c>
      <c r="K178" s="33">
        <v>8.0699999999999994E-2</v>
      </c>
      <c r="M178" t="s">
        <v>435</v>
      </c>
      <c r="N178" t="str">
        <f t="shared" si="16"/>
        <v/>
      </c>
      <c r="O178" t="str">
        <f t="shared" si="17"/>
        <v/>
      </c>
      <c r="P178" t="str">
        <f t="shared" si="18"/>
        <v/>
      </c>
      <c r="Q178" s="33" t="str">
        <f t="shared" si="19"/>
        <v/>
      </c>
      <c r="R178" t="str">
        <f t="shared" si="20"/>
        <v/>
      </c>
      <c r="S178" s="33" t="str">
        <f t="shared" si="21"/>
        <v/>
      </c>
      <c r="T178" t="str">
        <f t="shared" si="22"/>
        <v/>
      </c>
      <c r="U178" s="33" t="str">
        <f t="shared" si="23"/>
        <v/>
      </c>
    </row>
    <row r="179" spans="1:29" x14ac:dyDescent="0.25">
      <c r="A179" t="s">
        <v>384</v>
      </c>
      <c r="B179" t="s">
        <v>436</v>
      </c>
      <c r="C179" t="s">
        <v>877</v>
      </c>
      <c r="D179" t="s">
        <v>378</v>
      </c>
      <c r="E179">
        <v>1</v>
      </c>
      <c r="F179">
        <v>0</v>
      </c>
      <c r="G179" s="33">
        <v>0</v>
      </c>
      <c r="H179">
        <v>0</v>
      </c>
      <c r="I179" s="33">
        <v>0</v>
      </c>
      <c r="J179">
        <v>9</v>
      </c>
      <c r="K179" s="33">
        <v>1.89E-2</v>
      </c>
      <c r="M179" t="s">
        <v>384</v>
      </c>
      <c r="N179" t="str">
        <f t="shared" si="16"/>
        <v>CB</v>
      </c>
      <c r="O179">
        <f t="shared" si="17"/>
        <v>16</v>
      </c>
      <c r="P179">
        <f t="shared" si="18"/>
        <v>0</v>
      </c>
      <c r="Q179" s="33">
        <f t="shared" si="19"/>
        <v>0</v>
      </c>
      <c r="R179">
        <f t="shared" si="20"/>
        <v>654</v>
      </c>
      <c r="S179" s="33">
        <f t="shared" si="21"/>
        <v>0.59560000000000002</v>
      </c>
      <c r="T179">
        <f t="shared" si="22"/>
        <v>223</v>
      </c>
      <c r="U179" s="33">
        <f t="shared" si="23"/>
        <v>0.46750000000000003</v>
      </c>
    </row>
    <row r="180" spans="1:29" x14ac:dyDescent="0.25">
      <c r="A180" t="s">
        <v>387</v>
      </c>
      <c r="B180" t="s">
        <v>436</v>
      </c>
      <c r="C180" t="s">
        <v>231</v>
      </c>
      <c r="D180" t="s">
        <v>279</v>
      </c>
      <c r="E180">
        <v>4</v>
      </c>
      <c r="F180">
        <v>74</v>
      </c>
      <c r="G180" s="33">
        <v>7.0300000000000001E-2</v>
      </c>
      <c r="H180">
        <v>0</v>
      </c>
      <c r="I180" s="33">
        <v>0</v>
      </c>
      <c r="J180">
        <v>9</v>
      </c>
      <c r="K180" s="33">
        <v>2.06E-2</v>
      </c>
      <c r="M180" t="s">
        <v>387</v>
      </c>
      <c r="N180" t="str">
        <f t="shared" si="16"/>
        <v/>
      </c>
      <c r="O180" t="str">
        <f t="shared" si="17"/>
        <v/>
      </c>
      <c r="P180" t="str">
        <f t="shared" si="18"/>
        <v/>
      </c>
      <c r="Q180" s="33" t="str">
        <f t="shared" si="19"/>
        <v/>
      </c>
      <c r="R180" t="str">
        <f t="shared" si="20"/>
        <v/>
      </c>
      <c r="S180" s="33" t="str">
        <f t="shared" si="21"/>
        <v/>
      </c>
      <c r="T180" t="str">
        <f t="shared" si="22"/>
        <v/>
      </c>
      <c r="U180" s="33" t="str">
        <f t="shared" si="23"/>
        <v/>
      </c>
    </row>
    <row r="181" spans="1:29" x14ac:dyDescent="0.25">
      <c r="A181" t="s">
        <v>252</v>
      </c>
      <c r="B181" t="s">
        <v>279</v>
      </c>
      <c r="C181" t="s">
        <v>231</v>
      </c>
      <c r="D181" t="s">
        <v>279</v>
      </c>
      <c r="E181">
        <v>9</v>
      </c>
      <c r="F181">
        <v>176</v>
      </c>
      <c r="G181" s="33">
        <v>0.1651</v>
      </c>
      <c r="H181">
        <v>0</v>
      </c>
      <c r="I181" s="33">
        <v>0</v>
      </c>
      <c r="J181">
        <v>53</v>
      </c>
      <c r="K181" s="33">
        <v>0.1207</v>
      </c>
      <c r="M181" t="s">
        <v>252</v>
      </c>
      <c r="N181" t="str">
        <f t="shared" si="16"/>
        <v>WR</v>
      </c>
      <c r="O181">
        <f t="shared" si="17"/>
        <v>16</v>
      </c>
      <c r="P181">
        <f t="shared" si="18"/>
        <v>382</v>
      </c>
      <c r="Q181" s="33">
        <f t="shared" si="19"/>
        <v>0.373</v>
      </c>
      <c r="R181">
        <f t="shared" si="20"/>
        <v>0</v>
      </c>
      <c r="S181" s="33">
        <f t="shared" si="21"/>
        <v>0</v>
      </c>
      <c r="T181">
        <f t="shared" si="22"/>
        <v>191</v>
      </c>
      <c r="U181" s="33">
        <f t="shared" si="23"/>
        <v>0.45150000000000001</v>
      </c>
    </row>
    <row r="182" spans="1:29" x14ac:dyDescent="0.25">
      <c r="A182" t="s">
        <v>231</v>
      </c>
      <c r="B182" t="s">
        <v>279</v>
      </c>
      <c r="C182" t="s">
        <v>858</v>
      </c>
      <c r="D182" t="s">
        <v>279</v>
      </c>
      <c r="E182">
        <v>6</v>
      </c>
      <c r="F182">
        <v>33</v>
      </c>
      <c r="G182" s="33">
        <v>3.0499999999999999E-2</v>
      </c>
      <c r="H182">
        <v>0</v>
      </c>
      <c r="I182" s="33">
        <v>0</v>
      </c>
      <c r="J182">
        <v>97</v>
      </c>
      <c r="K182" s="33">
        <v>0.21560000000000001</v>
      </c>
      <c r="M182" s="34" t="s">
        <v>231</v>
      </c>
      <c r="N182" s="34" t="str">
        <f t="shared" si="16"/>
        <v>WR</v>
      </c>
      <c r="O182" s="34">
        <f t="shared" si="17"/>
        <v>4</v>
      </c>
      <c r="P182" s="34">
        <f t="shared" si="18"/>
        <v>74</v>
      </c>
      <c r="Q182" s="35">
        <f t="shared" si="19"/>
        <v>7.0300000000000001E-2</v>
      </c>
      <c r="R182" s="34">
        <f t="shared" si="20"/>
        <v>0</v>
      </c>
      <c r="S182" s="35">
        <f t="shared" si="21"/>
        <v>0</v>
      </c>
      <c r="T182" s="34">
        <f t="shared" si="22"/>
        <v>9</v>
      </c>
      <c r="U182" s="35">
        <f t="shared" si="23"/>
        <v>2.06E-2</v>
      </c>
      <c r="V182" s="34" t="s">
        <v>279</v>
      </c>
      <c r="W182" s="34">
        <v>9</v>
      </c>
      <c r="X182" s="34">
        <v>176</v>
      </c>
      <c r="Y182" s="35">
        <v>0.1651</v>
      </c>
      <c r="Z182" s="34">
        <v>0</v>
      </c>
      <c r="AA182" s="35">
        <v>0</v>
      </c>
      <c r="AB182" s="34">
        <v>53</v>
      </c>
      <c r="AC182" s="35">
        <v>0.1207</v>
      </c>
    </row>
    <row r="183" spans="1:29" x14ac:dyDescent="0.25">
      <c r="A183" t="s">
        <v>88</v>
      </c>
      <c r="B183" t="s">
        <v>95</v>
      </c>
      <c r="C183" t="s">
        <v>858</v>
      </c>
      <c r="D183" t="s">
        <v>279</v>
      </c>
      <c r="E183">
        <v>2</v>
      </c>
      <c r="F183">
        <v>0</v>
      </c>
      <c r="G183" s="33">
        <v>0</v>
      </c>
      <c r="H183">
        <v>0</v>
      </c>
      <c r="I183" s="33">
        <v>0</v>
      </c>
      <c r="J183">
        <v>21</v>
      </c>
      <c r="K183" s="33">
        <v>4.4699999999999997E-2</v>
      </c>
      <c r="M183" t="s">
        <v>88</v>
      </c>
      <c r="N183" t="str">
        <f t="shared" si="16"/>
        <v/>
      </c>
      <c r="O183" t="str">
        <f t="shared" si="17"/>
        <v/>
      </c>
      <c r="P183" t="str">
        <f t="shared" si="18"/>
        <v/>
      </c>
      <c r="Q183" s="33" t="str">
        <f t="shared" si="19"/>
        <v/>
      </c>
      <c r="R183" t="str">
        <f t="shared" si="20"/>
        <v/>
      </c>
      <c r="S183" s="33" t="str">
        <f t="shared" si="21"/>
        <v/>
      </c>
      <c r="T183" t="str">
        <f t="shared" si="22"/>
        <v/>
      </c>
      <c r="U183" s="33" t="str">
        <f t="shared" si="23"/>
        <v/>
      </c>
    </row>
    <row r="184" spans="1:29" x14ac:dyDescent="0.25">
      <c r="A184" t="s">
        <v>264</v>
      </c>
      <c r="B184" t="s">
        <v>279</v>
      </c>
      <c r="C184" t="s">
        <v>897</v>
      </c>
      <c r="D184" t="s">
        <v>378</v>
      </c>
      <c r="E184">
        <v>9</v>
      </c>
      <c r="F184">
        <v>0</v>
      </c>
      <c r="G184" s="33">
        <v>0</v>
      </c>
      <c r="H184">
        <v>55</v>
      </c>
      <c r="I184" s="33">
        <v>5.57E-2</v>
      </c>
      <c r="J184">
        <v>163</v>
      </c>
      <c r="K184" s="33">
        <v>0.35749999999999998</v>
      </c>
      <c r="M184" t="s">
        <v>264</v>
      </c>
      <c r="N184" t="str">
        <f t="shared" si="16"/>
        <v/>
      </c>
      <c r="O184" t="str">
        <f t="shared" si="17"/>
        <v/>
      </c>
      <c r="P184" t="str">
        <f t="shared" si="18"/>
        <v/>
      </c>
      <c r="Q184" s="33" t="str">
        <f t="shared" si="19"/>
        <v/>
      </c>
      <c r="R184" t="str">
        <f t="shared" si="20"/>
        <v/>
      </c>
      <c r="S184" s="33" t="str">
        <f t="shared" si="21"/>
        <v/>
      </c>
      <c r="T184" t="str">
        <f t="shared" si="22"/>
        <v/>
      </c>
      <c r="U184" s="33" t="str">
        <f t="shared" si="23"/>
        <v/>
      </c>
    </row>
    <row r="185" spans="1:29" x14ac:dyDescent="0.25">
      <c r="A185" t="s">
        <v>228</v>
      </c>
      <c r="B185" t="s">
        <v>279</v>
      </c>
      <c r="C185" t="s">
        <v>897</v>
      </c>
      <c r="D185" t="s">
        <v>927</v>
      </c>
      <c r="E185">
        <v>4</v>
      </c>
      <c r="F185">
        <v>0</v>
      </c>
      <c r="G185" s="33">
        <v>0</v>
      </c>
      <c r="H185">
        <v>47</v>
      </c>
      <c r="I185" s="33">
        <v>4.3200000000000002E-2</v>
      </c>
      <c r="J185">
        <v>12</v>
      </c>
      <c r="K185" s="33">
        <v>2.5499999999999998E-2</v>
      </c>
      <c r="M185" t="s">
        <v>228</v>
      </c>
      <c r="N185" t="str">
        <f t="shared" si="16"/>
        <v/>
      </c>
      <c r="O185" t="str">
        <f t="shared" si="17"/>
        <v/>
      </c>
      <c r="P185" t="str">
        <f t="shared" si="18"/>
        <v/>
      </c>
      <c r="Q185" s="33" t="str">
        <f t="shared" si="19"/>
        <v/>
      </c>
      <c r="R185" t="str">
        <f t="shared" si="20"/>
        <v/>
      </c>
      <c r="S185" s="33" t="str">
        <f t="shared" si="21"/>
        <v/>
      </c>
      <c r="T185" t="str">
        <f t="shared" si="22"/>
        <v/>
      </c>
      <c r="U185" s="33" t="str">
        <f t="shared" si="23"/>
        <v/>
      </c>
    </row>
    <row r="186" spans="1:29" x14ac:dyDescent="0.25">
      <c r="A186" t="s">
        <v>64</v>
      </c>
      <c r="B186" t="s">
        <v>95</v>
      </c>
      <c r="C186" t="s">
        <v>908</v>
      </c>
      <c r="D186" t="s">
        <v>470</v>
      </c>
      <c r="E186">
        <v>1</v>
      </c>
      <c r="F186">
        <v>0</v>
      </c>
      <c r="G186" s="33">
        <v>0</v>
      </c>
      <c r="H186">
        <v>50</v>
      </c>
      <c r="I186" s="33">
        <v>4.5400000000000003E-2</v>
      </c>
      <c r="J186">
        <v>19</v>
      </c>
      <c r="K186" s="33">
        <v>4.1099999999999998E-2</v>
      </c>
      <c r="M186" t="s">
        <v>64</v>
      </c>
      <c r="N186" t="str">
        <f t="shared" si="16"/>
        <v/>
      </c>
      <c r="O186" t="str">
        <f t="shared" si="17"/>
        <v/>
      </c>
      <c r="P186" t="str">
        <f t="shared" si="18"/>
        <v/>
      </c>
      <c r="Q186" s="33" t="str">
        <f t="shared" si="19"/>
        <v/>
      </c>
      <c r="R186" t="str">
        <f t="shared" si="20"/>
        <v/>
      </c>
      <c r="S186" s="33" t="str">
        <f t="shared" si="21"/>
        <v/>
      </c>
      <c r="T186" t="str">
        <f t="shared" si="22"/>
        <v/>
      </c>
      <c r="U186" s="33" t="str">
        <f t="shared" si="23"/>
        <v/>
      </c>
    </row>
    <row r="187" spans="1:29" x14ac:dyDescent="0.25">
      <c r="A187" t="s">
        <v>407</v>
      </c>
      <c r="B187" t="s">
        <v>436</v>
      </c>
      <c r="C187" t="s">
        <v>908</v>
      </c>
      <c r="D187" t="s">
        <v>470</v>
      </c>
      <c r="E187">
        <v>1</v>
      </c>
      <c r="F187">
        <v>0</v>
      </c>
      <c r="G187" s="33">
        <v>0</v>
      </c>
      <c r="H187">
        <v>0</v>
      </c>
      <c r="I187" s="33">
        <v>0</v>
      </c>
      <c r="J187">
        <v>10</v>
      </c>
      <c r="K187" s="33">
        <v>2.1600000000000001E-2</v>
      </c>
      <c r="M187" t="s">
        <v>407</v>
      </c>
      <c r="N187" t="str">
        <f t="shared" si="16"/>
        <v>CB</v>
      </c>
      <c r="O187">
        <f t="shared" si="17"/>
        <v>12</v>
      </c>
      <c r="P187">
        <f t="shared" si="18"/>
        <v>0</v>
      </c>
      <c r="Q187" s="33">
        <f t="shared" si="19"/>
        <v>0</v>
      </c>
      <c r="R187">
        <f t="shared" si="20"/>
        <v>579</v>
      </c>
      <c r="S187" s="33">
        <f t="shared" si="21"/>
        <v>0.56540000000000001</v>
      </c>
      <c r="T187">
        <f t="shared" si="22"/>
        <v>43</v>
      </c>
      <c r="U187" s="33">
        <f t="shared" si="23"/>
        <v>8.7400000000000005E-2</v>
      </c>
    </row>
    <row r="188" spans="1:29" x14ac:dyDescent="0.25">
      <c r="A188" t="s">
        <v>277</v>
      </c>
      <c r="B188" t="s">
        <v>279</v>
      </c>
      <c r="C188" t="s">
        <v>832</v>
      </c>
      <c r="D188" t="s">
        <v>279</v>
      </c>
      <c r="E188">
        <v>6</v>
      </c>
      <c r="F188">
        <v>220</v>
      </c>
      <c r="G188" s="33">
        <v>0.20910000000000001</v>
      </c>
      <c r="H188">
        <v>0</v>
      </c>
      <c r="I188" s="33">
        <v>0</v>
      </c>
      <c r="J188">
        <v>3</v>
      </c>
      <c r="K188" s="33">
        <v>6.8999999999999999E-3</v>
      </c>
      <c r="M188" t="s">
        <v>277</v>
      </c>
      <c r="N188" t="str">
        <f t="shared" si="16"/>
        <v>WR</v>
      </c>
      <c r="O188">
        <f t="shared" si="17"/>
        <v>1</v>
      </c>
      <c r="P188">
        <f t="shared" si="18"/>
        <v>47</v>
      </c>
      <c r="Q188" s="33">
        <f t="shared" si="19"/>
        <v>4.7600000000000003E-2</v>
      </c>
      <c r="R188">
        <f t="shared" si="20"/>
        <v>0</v>
      </c>
      <c r="S188" s="33">
        <f t="shared" si="21"/>
        <v>0</v>
      </c>
      <c r="T188">
        <f t="shared" si="22"/>
        <v>0</v>
      </c>
      <c r="U188" s="33">
        <f t="shared" si="23"/>
        <v>0</v>
      </c>
    </row>
    <row r="189" spans="1:29" x14ac:dyDescent="0.25">
      <c r="A189" t="s">
        <v>277</v>
      </c>
      <c r="B189" t="s">
        <v>436</v>
      </c>
      <c r="C189" t="s">
        <v>832</v>
      </c>
      <c r="D189" t="s">
        <v>279</v>
      </c>
      <c r="E189">
        <v>8</v>
      </c>
      <c r="F189">
        <v>378</v>
      </c>
      <c r="G189" s="33">
        <v>0.35460000000000003</v>
      </c>
      <c r="H189">
        <v>0</v>
      </c>
      <c r="I189" s="33">
        <v>0</v>
      </c>
      <c r="J189">
        <v>2</v>
      </c>
      <c r="K189" s="33">
        <v>4.5999999999999999E-3</v>
      </c>
      <c r="M189" t="s">
        <v>277</v>
      </c>
      <c r="Q189" s="33"/>
      <c r="S189" s="33"/>
      <c r="U189" s="33"/>
    </row>
    <row r="190" spans="1:29" x14ac:dyDescent="0.25">
      <c r="A190" t="s">
        <v>391</v>
      </c>
      <c r="B190" t="s">
        <v>436</v>
      </c>
      <c r="C190" t="s">
        <v>888</v>
      </c>
      <c r="D190" t="s">
        <v>279</v>
      </c>
      <c r="E190">
        <v>9</v>
      </c>
      <c r="F190">
        <v>352</v>
      </c>
      <c r="G190" s="33">
        <v>0.3296</v>
      </c>
      <c r="H190">
        <v>0</v>
      </c>
      <c r="I190" s="33">
        <v>0</v>
      </c>
      <c r="J190">
        <v>1</v>
      </c>
      <c r="K190" s="33">
        <v>2.3E-3</v>
      </c>
      <c r="M190" t="s">
        <v>391</v>
      </c>
      <c r="N190" t="str">
        <f t="shared" si="16"/>
        <v>SS</v>
      </c>
      <c r="O190">
        <f t="shared" si="17"/>
        <v>15</v>
      </c>
      <c r="P190">
        <f t="shared" si="18"/>
        <v>0</v>
      </c>
      <c r="Q190" s="33">
        <f t="shared" si="19"/>
        <v>0</v>
      </c>
      <c r="R190">
        <f t="shared" si="20"/>
        <v>74</v>
      </c>
      <c r="S190" s="33">
        <f t="shared" si="21"/>
        <v>7.2300000000000003E-2</v>
      </c>
      <c r="T190">
        <f t="shared" si="22"/>
        <v>328</v>
      </c>
      <c r="U190" s="33">
        <f t="shared" si="23"/>
        <v>0.66669999999999996</v>
      </c>
    </row>
    <row r="191" spans="1:29" x14ac:dyDescent="0.25">
      <c r="A191" t="s">
        <v>341</v>
      </c>
      <c r="B191" t="s">
        <v>378</v>
      </c>
      <c r="C191" t="s">
        <v>888</v>
      </c>
      <c r="D191" t="s">
        <v>279</v>
      </c>
      <c r="E191">
        <v>3</v>
      </c>
      <c r="F191">
        <v>40</v>
      </c>
      <c r="G191" s="33">
        <v>3.5099999999999999E-2</v>
      </c>
      <c r="H191">
        <v>0</v>
      </c>
      <c r="I191" s="33">
        <v>0</v>
      </c>
      <c r="J191">
        <v>0</v>
      </c>
      <c r="K191" s="33">
        <v>0</v>
      </c>
      <c r="M191" t="s">
        <v>341</v>
      </c>
      <c r="N191" t="str">
        <f t="shared" si="16"/>
        <v>LB</v>
      </c>
      <c r="O191">
        <f t="shared" si="17"/>
        <v>12</v>
      </c>
      <c r="P191">
        <f t="shared" si="18"/>
        <v>0</v>
      </c>
      <c r="Q191" s="33">
        <f t="shared" si="19"/>
        <v>0</v>
      </c>
      <c r="R191">
        <f t="shared" si="20"/>
        <v>716</v>
      </c>
      <c r="S191" s="33">
        <f t="shared" si="21"/>
        <v>0.67610000000000003</v>
      </c>
      <c r="T191">
        <f t="shared" si="22"/>
        <v>55</v>
      </c>
      <c r="U191" s="33">
        <f t="shared" si="23"/>
        <v>0.12909999999999999</v>
      </c>
    </row>
    <row r="192" spans="1:29" x14ac:dyDescent="0.25">
      <c r="A192" t="s">
        <v>299</v>
      </c>
      <c r="B192" t="s">
        <v>340</v>
      </c>
      <c r="C192" t="s">
        <v>407</v>
      </c>
      <c r="D192" t="s">
        <v>470</v>
      </c>
      <c r="E192">
        <v>12</v>
      </c>
      <c r="F192">
        <v>0</v>
      </c>
      <c r="G192" s="33">
        <v>0</v>
      </c>
      <c r="H192">
        <v>579</v>
      </c>
      <c r="I192" s="33">
        <v>0.56540000000000001</v>
      </c>
      <c r="J192">
        <v>43</v>
      </c>
      <c r="K192" s="33">
        <v>8.7400000000000005E-2</v>
      </c>
      <c r="M192" t="s">
        <v>299</v>
      </c>
      <c r="N192" t="str">
        <f t="shared" si="16"/>
        <v>LB</v>
      </c>
      <c r="O192">
        <f t="shared" si="17"/>
        <v>16</v>
      </c>
      <c r="P192">
        <f t="shared" si="18"/>
        <v>0</v>
      </c>
      <c r="Q192" s="33">
        <f t="shared" si="19"/>
        <v>0</v>
      </c>
      <c r="R192">
        <f t="shared" si="20"/>
        <v>302</v>
      </c>
      <c r="S192" s="33">
        <f t="shared" si="21"/>
        <v>0.28820000000000001</v>
      </c>
      <c r="T192">
        <f t="shared" si="22"/>
        <v>153</v>
      </c>
      <c r="U192" s="33">
        <f t="shared" si="23"/>
        <v>0.35659999999999997</v>
      </c>
    </row>
    <row r="193" spans="1:29" x14ac:dyDescent="0.25">
      <c r="A193" t="s">
        <v>405</v>
      </c>
      <c r="B193" t="s">
        <v>436</v>
      </c>
      <c r="C193" t="s">
        <v>277</v>
      </c>
      <c r="D193" t="s">
        <v>279</v>
      </c>
      <c r="E193">
        <v>1</v>
      </c>
      <c r="F193">
        <v>47</v>
      </c>
      <c r="G193" s="33">
        <v>4.7600000000000003E-2</v>
      </c>
      <c r="H193">
        <v>0</v>
      </c>
      <c r="I193" s="33">
        <v>0</v>
      </c>
      <c r="J193">
        <v>0</v>
      </c>
      <c r="K193" s="33">
        <v>0</v>
      </c>
      <c r="M193" t="s">
        <v>405</v>
      </c>
      <c r="N193" t="str">
        <f t="shared" si="16"/>
        <v/>
      </c>
      <c r="O193" t="str">
        <f t="shared" si="17"/>
        <v/>
      </c>
      <c r="P193" t="str">
        <f t="shared" si="18"/>
        <v/>
      </c>
      <c r="Q193" s="33" t="str">
        <f t="shared" si="19"/>
        <v/>
      </c>
      <c r="R193" t="str">
        <f t="shared" si="20"/>
        <v/>
      </c>
      <c r="S193" s="33" t="str">
        <f t="shared" si="21"/>
        <v/>
      </c>
      <c r="T193" t="str">
        <f t="shared" si="22"/>
        <v/>
      </c>
      <c r="U193" s="33" t="str">
        <f t="shared" si="23"/>
        <v/>
      </c>
    </row>
    <row r="194" spans="1:29" x14ac:dyDescent="0.25">
      <c r="A194" t="s">
        <v>337</v>
      </c>
      <c r="B194" t="s">
        <v>340</v>
      </c>
      <c r="C194" t="s">
        <v>391</v>
      </c>
      <c r="D194" t="s">
        <v>726</v>
      </c>
      <c r="E194">
        <v>15</v>
      </c>
      <c r="F194">
        <v>0</v>
      </c>
      <c r="G194" s="33">
        <v>0</v>
      </c>
      <c r="H194">
        <v>74</v>
      </c>
      <c r="I194" s="33">
        <v>7.2300000000000003E-2</v>
      </c>
      <c r="J194">
        <v>328</v>
      </c>
      <c r="K194" s="33">
        <v>0.66669999999999996</v>
      </c>
      <c r="M194" t="s">
        <v>337</v>
      </c>
      <c r="N194" t="str">
        <f t="shared" si="16"/>
        <v/>
      </c>
      <c r="O194" t="str">
        <f t="shared" si="17"/>
        <v/>
      </c>
      <c r="P194" t="str">
        <f t="shared" si="18"/>
        <v/>
      </c>
      <c r="Q194" s="33" t="str">
        <f t="shared" si="19"/>
        <v/>
      </c>
      <c r="R194" t="str">
        <f t="shared" si="20"/>
        <v/>
      </c>
      <c r="S194" s="33" t="str">
        <f t="shared" si="21"/>
        <v/>
      </c>
      <c r="T194" t="str">
        <f t="shared" si="22"/>
        <v/>
      </c>
      <c r="U194" s="33" t="str">
        <f t="shared" si="23"/>
        <v/>
      </c>
    </row>
    <row r="195" spans="1:29" x14ac:dyDescent="0.25">
      <c r="A195" t="s">
        <v>400</v>
      </c>
      <c r="B195" t="s">
        <v>436</v>
      </c>
      <c r="C195" t="s">
        <v>341</v>
      </c>
      <c r="D195" t="s">
        <v>378</v>
      </c>
      <c r="E195">
        <v>12</v>
      </c>
      <c r="F195">
        <v>0</v>
      </c>
      <c r="G195" s="33">
        <v>0</v>
      </c>
      <c r="H195">
        <v>716</v>
      </c>
      <c r="I195" s="33">
        <v>0.67610000000000003</v>
      </c>
      <c r="J195">
        <v>55</v>
      </c>
      <c r="K195" s="33">
        <v>0.12909999999999999</v>
      </c>
      <c r="M195" t="s">
        <v>400</v>
      </c>
      <c r="N195" t="str">
        <f t="shared" si="16"/>
        <v>CB</v>
      </c>
      <c r="O195">
        <f t="shared" si="17"/>
        <v>4</v>
      </c>
      <c r="P195">
        <f t="shared" si="18"/>
        <v>0</v>
      </c>
      <c r="Q195" s="33">
        <f t="shared" si="19"/>
        <v>0</v>
      </c>
      <c r="R195">
        <f t="shared" si="20"/>
        <v>0</v>
      </c>
      <c r="S195" s="33">
        <f t="shared" si="21"/>
        <v>0</v>
      </c>
      <c r="T195">
        <f t="shared" si="22"/>
        <v>37</v>
      </c>
      <c r="U195" s="33">
        <f t="shared" si="23"/>
        <v>8.43E-2</v>
      </c>
      <c r="V195" t="s">
        <v>470</v>
      </c>
      <c r="W195">
        <v>1</v>
      </c>
      <c r="X195">
        <v>0</v>
      </c>
      <c r="Y195" s="33">
        <v>0</v>
      </c>
      <c r="Z195">
        <v>2</v>
      </c>
      <c r="AA195" s="33">
        <v>1.9E-3</v>
      </c>
      <c r="AB195">
        <v>14</v>
      </c>
      <c r="AC195" s="33">
        <v>3.32E-2</v>
      </c>
    </row>
    <row r="196" spans="1:29" x14ac:dyDescent="0.25">
      <c r="A196" t="s">
        <v>166</v>
      </c>
      <c r="B196" t="s">
        <v>224</v>
      </c>
      <c r="C196" t="s">
        <v>299</v>
      </c>
      <c r="D196" t="s">
        <v>378</v>
      </c>
      <c r="E196">
        <v>16</v>
      </c>
      <c r="F196">
        <v>0</v>
      </c>
      <c r="G196" s="33">
        <v>0</v>
      </c>
      <c r="H196">
        <v>302</v>
      </c>
      <c r="I196" s="33">
        <v>0.28820000000000001</v>
      </c>
      <c r="J196">
        <v>153</v>
      </c>
      <c r="K196" s="33">
        <v>0.35659999999999997</v>
      </c>
      <c r="M196" t="s">
        <v>166</v>
      </c>
      <c r="N196" t="str">
        <f t="shared" ref="N196:N259" si="24">IFERROR(VLOOKUP(A196,C$3:K$433,2,FALSE),"")</f>
        <v>T</v>
      </c>
      <c r="O196">
        <f t="shared" ref="O196:O259" si="25">IFERROR(VLOOKUP(A196,C$3:K$433,3,FALSE),"")</f>
        <v>16</v>
      </c>
      <c r="P196">
        <f t="shared" ref="P196:P259" si="26">IFERROR(VLOOKUP(A196,C$3:K$433,4,FALSE),"")</f>
        <v>1065</v>
      </c>
      <c r="Q196" s="33">
        <f t="shared" ref="Q196:Q259" si="27">IFERROR(VLOOKUP(A196,C$3:K$433,5,FALSE),"")</f>
        <v>1</v>
      </c>
      <c r="R196">
        <f t="shared" ref="R196:R259" si="28">IFERROR(VLOOKUP(A196,C$3:K$433,6,FALSE),"")</f>
        <v>0</v>
      </c>
      <c r="S196" s="33">
        <f t="shared" ref="S196:S259" si="29">IFERROR(VLOOKUP(A196,C$3:K$433,7,FALSE),"")</f>
        <v>0</v>
      </c>
      <c r="T196">
        <f t="shared" ref="T196:T259" si="30">IFERROR(VLOOKUP(A196,C$3:K$433,8,FALSE),"")</f>
        <v>53</v>
      </c>
      <c r="U196" s="33">
        <f t="shared" ref="U196:U259" si="31">IFERROR(VLOOKUP(A196,C$3:K$433,9,FALSE),"")</f>
        <v>0.12559999999999999</v>
      </c>
    </row>
    <row r="197" spans="1:29" x14ac:dyDescent="0.25">
      <c r="A197" t="s">
        <v>221</v>
      </c>
      <c r="B197" t="s">
        <v>224</v>
      </c>
      <c r="C197" t="s">
        <v>934</v>
      </c>
      <c r="D197" t="s">
        <v>470</v>
      </c>
      <c r="E197">
        <v>16</v>
      </c>
      <c r="F197">
        <v>0</v>
      </c>
      <c r="G197" s="33">
        <v>0</v>
      </c>
      <c r="H197">
        <v>1017</v>
      </c>
      <c r="I197" s="33">
        <v>0.96120000000000005</v>
      </c>
      <c r="J197">
        <v>65</v>
      </c>
      <c r="K197" s="33">
        <v>0.15509999999999999</v>
      </c>
      <c r="M197" t="s">
        <v>221</v>
      </c>
      <c r="N197" t="str">
        <f t="shared" si="24"/>
        <v>G</v>
      </c>
      <c r="O197">
        <f t="shared" si="25"/>
        <v>15</v>
      </c>
      <c r="P197">
        <f t="shared" si="26"/>
        <v>1043</v>
      </c>
      <c r="Q197" s="33">
        <f t="shared" si="27"/>
        <v>0.94820000000000004</v>
      </c>
      <c r="R197">
        <f t="shared" si="28"/>
        <v>0</v>
      </c>
      <c r="S197" s="33">
        <f t="shared" si="29"/>
        <v>0</v>
      </c>
      <c r="T197">
        <f t="shared" si="30"/>
        <v>46</v>
      </c>
      <c r="U197" s="33">
        <f t="shared" si="31"/>
        <v>9.9099999999999994E-2</v>
      </c>
    </row>
    <row r="198" spans="1:29" x14ac:dyDescent="0.25">
      <c r="A198" t="s">
        <v>386</v>
      </c>
      <c r="B198" t="s">
        <v>436</v>
      </c>
      <c r="C198" t="s">
        <v>934</v>
      </c>
      <c r="D198" t="s">
        <v>806</v>
      </c>
      <c r="E198">
        <v>9</v>
      </c>
      <c r="F198">
        <v>89</v>
      </c>
      <c r="G198" s="33">
        <v>8.1299999999999997E-2</v>
      </c>
      <c r="H198">
        <v>0</v>
      </c>
      <c r="I198" s="33">
        <v>0</v>
      </c>
      <c r="J198">
        <v>40</v>
      </c>
      <c r="K198" s="33">
        <v>8.1299999999999997E-2</v>
      </c>
      <c r="M198" t="s">
        <v>386</v>
      </c>
      <c r="N198" t="str">
        <f t="shared" si="24"/>
        <v>SS</v>
      </c>
      <c r="O198">
        <f t="shared" si="25"/>
        <v>15</v>
      </c>
      <c r="P198">
        <f t="shared" si="26"/>
        <v>0</v>
      </c>
      <c r="Q198" s="33">
        <f t="shared" si="27"/>
        <v>0</v>
      </c>
      <c r="R198">
        <f t="shared" si="28"/>
        <v>907</v>
      </c>
      <c r="S198" s="33">
        <f t="shared" si="29"/>
        <v>0.82299999999999995</v>
      </c>
      <c r="T198">
        <f t="shared" si="30"/>
        <v>95</v>
      </c>
      <c r="U198" s="33">
        <f t="shared" si="31"/>
        <v>0.21110000000000001</v>
      </c>
    </row>
    <row r="199" spans="1:29" x14ac:dyDescent="0.25">
      <c r="A199" t="s">
        <v>184</v>
      </c>
      <c r="B199" t="s">
        <v>224</v>
      </c>
      <c r="C199" t="s">
        <v>400</v>
      </c>
      <c r="D199" t="s">
        <v>470</v>
      </c>
      <c r="E199">
        <v>4</v>
      </c>
      <c r="F199">
        <v>0</v>
      </c>
      <c r="G199" s="33">
        <v>0</v>
      </c>
      <c r="H199">
        <v>0</v>
      </c>
      <c r="I199" s="33">
        <v>0</v>
      </c>
      <c r="J199">
        <v>37</v>
      </c>
      <c r="K199" s="33">
        <v>8.43E-2</v>
      </c>
      <c r="M199" t="s">
        <v>184</v>
      </c>
      <c r="N199" t="str">
        <f t="shared" si="24"/>
        <v/>
      </c>
      <c r="O199" t="str">
        <f t="shared" si="25"/>
        <v/>
      </c>
      <c r="P199" t="str">
        <f t="shared" si="26"/>
        <v/>
      </c>
      <c r="Q199" s="33" t="str">
        <f t="shared" si="27"/>
        <v/>
      </c>
      <c r="R199" t="str">
        <f t="shared" si="28"/>
        <v/>
      </c>
      <c r="S199" s="33" t="str">
        <f t="shared" si="29"/>
        <v/>
      </c>
      <c r="T199" t="str">
        <f t="shared" si="30"/>
        <v/>
      </c>
      <c r="U199" s="33" t="str">
        <f t="shared" si="31"/>
        <v/>
      </c>
    </row>
    <row r="200" spans="1:29" x14ac:dyDescent="0.25">
      <c r="A200" t="s">
        <v>319</v>
      </c>
      <c r="B200" t="s">
        <v>340</v>
      </c>
      <c r="C200" t="s">
        <v>400</v>
      </c>
      <c r="D200" t="s">
        <v>470</v>
      </c>
      <c r="E200">
        <v>1</v>
      </c>
      <c r="F200">
        <v>0</v>
      </c>
      <c r="G200" s="33">
        <v>0</v>
      </c>
      <c r="H200">
        <v>2</v>
      </c>
      <c r="I200" s="33">
        <v>1.9E-3</v>
      </c>
      <c r="J200">
        <v>14</v>
      </c>
      <c r="K200" s="33">
        <v>3.32E-2</v>
      </c>
      <c r="M200" t="s">
        <v>319</v>
      </c>
      <c r="N200" t="str">
        <f t="shared" si="24"/>
        <v/>
      </c>
      <c r="O200" t="str">
        <f t="shared" si="25"/>
        <v/>
      </c>
      <c r="P200" t="str">
        <f t="shared" si="26"/>
        <v/>
      </c>
      <c r="Q200" s="33" t="str">
        <f t="shared" si="27"/>
        <v/>
      </c>
      <c r="R200" t="str">
        <f t="shared" si="28"/>
        <v/>
      </c>
      <c r="S200" s="33" t="str">
        <f t="shared" si="29"/>
        <v/>
      </c>
      <c r="T200" t="str">
        <f t="shared" si="30"/>
        <v/>
      </c>
      <c r="U200" s="33" t="str">
        <f t="shared" si="31"/>
        <v/>
      </c>
    </row>
    <row r="201" spans="1:29" x14ac:dyDescent="0.25">
      <c r="A201" t="s">
        <v>338</v>
      </c>
      <c r="B201" t="s">
        <v>340</v>
      </c>
      <c r="C201" t="s">
        <v>166</v>
      </c>
      <c r="D201" t="s">
        <v>808</v>
      </c>
      <c r="E201">
        <v>16</v>
      </c>
      <c r="F201">
        <v>1065</v>
      </c>
      <c r="G201" s="33">
        <v>1</v>
      </c>
      <c r="H201">
        <v>0</v>
      </c>
      <c r="I201" s="33">
        <v>0</v>
      </c>
      <c r="J201">
        <v>53</v>
      </c>
      <c r="K201" s="33">
        <v>0.12559999999999999</v>
      </c>
      <c r="M201" t="s">
        <v>338</v>
      </c>
      <c r="N201" t="str">
        <f t="shared" si="24"/>
        <v>DE</v>
      </c>
      <c r="O201">
        <f t="shared" si="25"/>
        <v>16</v>
      </c>
      <c r="P201">
        <f t="shared" si="26"/>
        <v>0</v>
      </c>
      <c r="Q201" s="33">
        <f t="shared" si="27"/>
        <v>0</v>
      </c>
      <c r="R201">
        <f t="shared" si="28"/>
        <v>877</v>
      </c>
      <c r="S201" s="33">
        <f t="shared" si="29"/>
        <v>0.78580000000000005</v>
      </c>
      <c r="T201">
        <f t="shared" si="30"/>
        <v>77</v>
      </c>
      <c r="U201" s="33">
        <f t="shared" si="31"/>
        <v>0.1638</v>
      </c>
    </row>
    <row r="202" spans="1:29" x14ac:dyDescent="0.25">
      <c r="A202" t="s">
        <v>390</v>
      </c>
      <c r="B202" t="s">
        <v>436</v>
      </c>
      <c r="C202" t="s">
        <v>890</v>
      </c>
      <c r="D202" t="s">
        <v>470</v>
      </c>
      <c r="E202">
        <v>10</v>
      </c>
      <c r="F202">
        <v>0</v>
      </c>
      <c r="G202" s="33">
        <v>0</v>
      </c>
      <c r="H202">
        <v>30</v>
      </c>
      <c r="I202" s="33">
        <v>2.7099999999999999E-2</v>
      </c>
      <c r="J202">
        <v>138</v>
      </c>
      <c r="K202" s="33">
        <v>0.31580000000000003</v>
      </c>
      <c r="M202" t="s">
        <v>390</v>
      </c>
      <c r="N202" t="str">
        <f t="shared" si="24"/>
        <v>CB</v>
      </c>
      <c r="O202">
        <f t="shared" si="25"/>
        <v>3</v>
      </c>
      <c r="P202">
        <f t="shared" si="26"/>
        <v>0</v>
      </c>
      <c r="Q202" s="33">
        <f t="shared" si="27"/>
        <v>0</v>
      </c>
      <c r="R202">
        <f t="shared" si="28"/>
        <v>8</v>
      </c>
      <c r="S202" s="33">
        <f t="shared" si="29"/>
        <v>8.0999999999999996E-3</v>
      </c>
      <c r="T202">
        <f t="shared" si="30"/>
        <v>57</v>
      </c>
      <c r="U202" s="33">
        <f t="shared" si="31"/>
        <v>0.125</v>
      </c>
    </row>
    <row r="203" spans="1:29" x14ac:dyDescent="0.25">
      <c r="A203" t="s">
        <v>363</v>
      </c>
      <c r="B203" t="s">
        <v>378</v>
      </c>
      <c r="C203" t="s">
        <v>890</v>
      </c>
      <c r="D203" t="s">
        <v>470</v>
      </c>
      <c r="E203">
        <v>6</v>
      </c>
      <c r="F203">
        <v>0</v>
      </c>
      <c r="G203" s="33">
        <v>0</v>
      </c>
      <c r="H203">
        <v>10</v>
      </c>
      <c r="I203" s="33">
        <v>9.7000000000000003E-3</v>
      </c>
      <c r="J203">
        <v>96</v>
      </c>
      <c r="K203" s="33">
        <v>0.19789999999999999</v>
      </c>
      <c r="M203" t="s">
        <v>363</v>
      </c>
      <c r="N203" t="str">
        <f t="shared" si="24"/>
        <v/>
      </c>
      <c r="O203" t="str">
        <f t="shared" si="25"/>
        <v/>
      </c>
      <c r="P203" t="str">
        <f t="shared" si="26"/>
        <v/>
      </c>
      <c r="Q203" s="33" t="str">
        <f t="shared" si="27"/>
        <v/>
      </c>
      <c r="R203" t="str">
        <f t="shared" si="28"/>
        <v/>
      </c>
      <c r="S203" s="33" t="str">
        <f t="shared" si="29"/>
        <v/>
      </c>
      <c r="T203" t="str">
        <f t="shared" si="30"/>
        <v/>
      </c>
      <c r="U203" s="33" t="str">
        <f t="shared" si="31"/>
        <v/>
      </c>
    </row>
    <row r="204" spans="1:29" x14ac:dyDescent="0.25">
      <c r="A204" t="s">
        <v>334</v>
      </c>
      <c r="B204" t="s">
        <v>340</v>
      </c>
      <c r="C204" t="s">
        <v>221</v>
      </c>
      <c r="D204" t="s">
        <v>806</v>
      </c>
      <c r="E204">
        <v>15</v>
      </c>
      <c r="F204">
        <v>1043</v>
      </c>
      <c r="G204" s="33">
        <v>0.94820000000000004</v>
      </c>
      <c r="H204">
        <v>0</v>
      </c>
      <c r="I204" s="33">
        <v>0</v>
      </c>
      <c r="J204">
        <v>46</v>
      </c>
      <c r="K204" s="33">
        <v>9.9099999999999994E-2</v>
      </c>
      <c r="M204" t="s">
        <v>334</v>
      </c>
      <c r="N204" t="str">
        <f t="shared" si="24"/>
        <v/>
      </c>
      <c r="O204" t="str">
        <f t="shared" si="25"/>
        <v/>
      </c>
      <c r="P204" t="str">
        <f t="shared" si="26"/>
        <v/>
      </c>
      <c r="Q204" s="33" t="str">
        <f t="shared" si="27"/>
        <v/>
      </c>
      <c r="R204" t="str">
        <f t="shared" si="28"/>
        <v/>
      </c>
      <c r="S204" s="33" t="str">
        <f t="shared" si="29"/>
        <v/>
      </c>
      <c r="T204" t="str">
        <f t="shared" si="30"/>
        <v/>
      </c>
      <c r="U204" s="33" t="str">
        <f t="shared" si="31"/>
        <v/>
      </c>
    </row>
    <row r="205" spans="1:29" x14ac:dyDescent="0.25">
      <c r="A205" t="s">
        <v>333</v>
      </c>
      <c r="B205" t="s">
        <v>340</v>
      </c>
      <c r="C205" t="s">
        <v>840</v>
      </c>
      <c r="D205" t="s">
        <v>378</v>
      </c>
      <c r="E205">
        <v>5</v>
      </c>
      <c r="F205">
        <v>0</v>
      </c>
      <c r="G205" s="33">
        <v>0</v>
      </c>
      <c r="H205">
        <v>231</v>
      </c>
      <c r="I205" s="33">
        <v>0.21829999999999999</v>
      </c>
      <c r="J205">
        <v>0</v>
      </c>
      <c r="K205" s="33">
        <v>0</v>
      </c>
      <c r="M205" t="s">
        <v>333</v>
      </c>
      <c r="N205" t="str">
        <f t="shared" si="24"/>
        <v/>
      </c>
      <c r="O205" t="str">
        <f t="shared" si="25"/>
        <v/>
      </c>
      <c r="P205" t="str">
        <f t="shared" si="26"/>
        <v/>
      </c>
      <c r="Q205" s="33" t="str">
        <f t="shared" si="27"/>
        <v/>
      </c>
      <c r="R205" t="str">
        <f t="shared" si="28"/>
        <v/>
      </c>
      <c r="S205" s="33" t="str">
        <f t="shared" si="29"/>
        <v/>
      </c>
      <c r="T205" t="str">
        <f t="shared" si="30"/>
        <v/>
      </c>
      <c r="U205" s="33" t="str">
        <f t="shared" si="31"/>
        <v/>
      </c>
    </row>
    <row r="206" spans="1:29" x14ac:dyDescent="0.25">
      <c r="A206" t="s">
        <v>28</v>
      </c>
      <c r="B206" t="s">
        <v>95</v>
      </c>
      <c r="C206" t="s">
        <v>840</v>
      </c>
      <c r="D206" t="s">
        <v>378</v>
      </c>
      <c r="E206">
        <v>5</v>
      </c>
      <c r="F206">
        <v>0</v>
      </c>
      <c r="G206" s="33">
        <v>0</v>
      </c>
      <c r="H206">
        <v>146</v>
      </c>
      <c r="I206" s="33">
        <v>0.1426</v>
      </c>
      <c r="J206">
        <v>1</v>
      </c>
      <c r="K206" s="33">
        <v>2E-3</v>
      </c>
      <c r="M206" t="s">
        <v>28</v>
      </c>
      <c r="N206" t="str">
        <f t="shared" si="24"/>
        <v>RB</v>
      </c>
      <c r="O206">
        <f t="shared" si="25"/>
        <v>11</v>
      </c>
      <c r="P206">
        <f t="shared" si="26"/>
        <v>149</v>
      </c>
      <c r="Q206" s="33">
        <f t="shared" si="27"/>
        <v>0.14419999999999999</v>
      </c>
      <c r="R206">
        <f t="shared" si="28"/>
        <v>0</v>
      </c>
      <c r="S206" s="33">
        <f t="shared" si="29"/>
        <v>0</v>
      </c>
      <c r="T206">
        <f t="shared" si="30"/>
        <v>138</v>
      </c>
      <c r="U206" s="33">
        <f t="shared" si="31"/>
        <v>0.2777</v>
      </c>
    </row>
    <row r="207" spans="1:29" x14ac:dyDescent="0.25">
      <c r="A207" t="s">
        <v>286</v>
      </c>
      <c r="B207" t="s">
        <v>340</v>
      </c>
      <c r="C207" t="s">
        <v>386</v>
      </c>
      <c r="D207" t="s">
        <v>726</v>
      </c>
      <c r="E207">
        <v>15</v>
      </c>
      <c r="F207">
        <v>0</v>
      </c>
      <c r="G207" s="33">
        <v>0</v>
      </c>
      <c r="H207">
        <v>907</v>
      </c>
      <c r="I207" s="33">
        <v>0.82299999999999995</v>
      </c>
      <c r="J207">
        <v>95</v>
      </c>
      <c r="K207" s="33">
        <v>0.21110000000000001</v>
      </c>
      <c r="M207" t="s">
        <v>286</v>
      </c>
      <c r="N207" t="str">
        <f t="shared" si="24"/>
        <v>DT</v>
      </c>
      <c r="O207">
        <f t="shared" si="25"/>
        <v>13</v>
      </c>
      <c r="P207">
        <f t="shared" si="26"/>
        <v>0</v>
      </c>
      <c r="Q207" s="33">
        <f t="shared" si="27"/>
        <v>0</v>
      </c>
      <c r="R207">
        <f t="shared" si="28"/>
        <v>537</v>
      </c>
      <c r="S207" s="33">
        <f t="shared" si="29"/>
        <v>0.50660000000000005</v>
      </c>
      <c r="T207">
        <f t="shared" si="30"/>
        <v>50</v>
      </c>
      <c r="U207" s="33">
        <f t="shared" si="31"/>
        <v>0.1109</v>
      </c>
    </row>
    <row r="208" spans="1:29" x14ac:dyDescent="0.25">
      <c r="A208" t="s">
        <v>305</v>
      </c>
      <c r="B208" t="s">
        <v>340</v>
      </c>
      <c r="C208" t="s">
        <v>338</v>
      </c>
      <c r="D208" t="s">
        <v>508</v>
      </c>
      <c r="E208">
        <v>16</v>
      </c>
      <c r="F208">
        <v>0</v>
      </c>
      <c r="G208" s="33">
        <v>0</v>
      </c>
      <c r="H208">
        <v>877</v>
      </c>
      <c r="I208" s="33">
        <v>0.78580000000000005</v>
      </c>
      <c r="J208">
        <v>77</v>
      </c>
      <c r="K208" s="33">
        <v>0.1638</v>
      </c>
      <c r="M208" t="s">
        <v>305</v>
      </c>
      <c r="N208" t="str">
        <f t="shared" si="24"/>
        <v/>
      </c>
      <c r="O208" t="str">
        <f t="shared" si="25"/>
        <v/>
      </c>
      <c r="P208" t="str">
        <f t="shared" si="26"/>
        <v/>
      </c>
      <c r="Q208" s="33" t="str">
        <f t="shared" si="27"/>
        <v/>
      </c>
      <c r="R208" t="str">
        <f t="shared" si="28"/>
        <v/>
      </c>
      <c r="S208" s="33" t="str">
        <f t="shared" si="29"/>
        <v/>
      </c>
      <c r="T208" t="str">
        <f t="shared" si="30"/>
        <v/>
      </c>
      <c r="U208" s="33" t="str">
        <f t="shared" si="31"/>
        <v/>
      </c>
    </row>
    <row r="209" spans="1:29" x14ac:dyDescent="0.25">
      <c r="A209" t="s">
        <v>116</v>
      </c>
      <c r="B209" t="s">
        <v>125</v>
      </c>
      <c r="C209" t="s">
        <v>390</v>
      </c>
      <c r="D209" t="s">
        <v>470</v>
      </c>
      <c r="E209">
        <v>3</v>
      </c>
      <c r="F209">
        <v>0</v>
      </c>
      <c r="G209" s="33">
        <v>0</v>
      </c>
      <c r="H209">
        <v>8</v>
      </c>
      <c r="I209" s="33">
        <v>8.0999999999999996E-3</v>
      </c>
      <c r="J209">
        <v>57</v>
      </c>
      <c r="K209" s="33">
        <v>0.125</v>
      </c>
      <c r="M209" t="s">
        <v>116</v>
      </c>
      <c r="N209" t="str">
        <f t="shared" si="24"/>
        <v>QB</v>
      </c>
      <c r="O209">
        <f t="shared" si="25"/>
        <v>15</v>
      </c>
      <c r="P209">
        <f t="shared" si="26"/>
        <v>943</v>
      </c>
      <c r="Q209" s="33">
        <f t="shared" si="27"/>
        <v>0.92269999999999996</v>
      </c>
      <c r="R209">
        <f t="shared" si="28"/>
        <v>0</v>
      </c>
      <c r="S209" s="33">
        <f t="shared" si="29"/>
        <v>0</v>
      </c>
      <c r="T209">
        <f t="shared" si="30"/>
        <v>0</v>
      </c>
      <c r="U209" s="33">
        <f t="shared" si="31"/>
        <v>0</v>
      </c>
    </row>
    <row r="210" spans="1:29" x14ac:dyDescent="0.25">
      <c r="A210" t="s">
        <v>80</v>
      </c>
      <c r="B210" t="s">
        <v>95</v>
      </c>
      <c r="C210" t="s">
        <v>917</v>
      </c>
      <c r="D210" t="s">
        <v>150</v>
      </c>
      <c r="E210">
        <v>9</v>
      </c>
      <c r="F210">
        <v>116</v>
      </c>
      <c r="G210" s="33">
        <v>0.1065</v>
      </c>
      <c r="H210">
        <v>0</v>
      </c>
      <c r="I210" s="33">
        <v>0</v>
      </c>
      <c r="J210">
        <v>90</v>
      </c>
      <c r="K210" s="33">
        <v>0.21129999999999999</v>
      </c>
      <c r="M210" t="s">
        <v>80</v>
      </c>
      <c r="N210" t="str">
        <f t="shared" si="24"/>
        <v>RB</v>
      </c>
      <c r="O210">
        <f t="shared" si="25"/>
        <v>1</v>
      </c>
      <c r="P210">
        <f t="shared" si="26"/>
        <v>14</v>
      </c>
      <c r="Q210" s="33">
        <f t="shared" si="27"/>
        <v>1.3299999999999999E-2</v>
      </c>
      <c r="R210">
        <f t="shared" si="28"/>
        <v>0</v>
      </c>
      <c r="S210" s="33">
        <f t="shared" si="29"/>
        <v>0</v>
      </c>
      <c r="T210">
        <f t="shared" si="30"/>
        <v>2</v>
      </c>
      <c r="U210" s="33">
        <f t="shared" si="31"/>
        <v>4.5999999999999999E-3</v>
      </c>
    </row>
    <row r="211" spans="1:29" x14ac:dyDescent="0.25">
      <c r="A211" t="s">
        <v>417</v>
      </c>
      <c r="B211" t="s">
        <v>436</v>
      </c>
      <c r="C211" t="s">
        <v>917</v>
      </c>
      <c r="D211" t="s">
        <v>150</v>
      </c>
      <c r="E211">
        <v>3</v>
      </c>
      <c r="F211">
        <v>58</v>
      </c>
      <c r="G211" s="33">
        <v>5.6800000000000003E-2</v>
      </c>
      <c r="H211">
        <v>0</v>
      </c>
      <c r="I211" s="33">
        <v>0</v>
      </c>
      <c r="J211">
        <v>26</v>
      </c>
      <c r="K211" s="33">
        <v>5.4899999999999997E-2</v>
      </c>
      <c r="M211" t="s">
        <v>417</v>
      </c>
      <c r="N211" t="str">
        <f t="shared" si="24"/>
        <v>CB</v>
      </c>
      <c r="O211">
        <f t="shared" si="25"/>
        <v>14</v>
      </c>
      <c r="P211">
        <f t="shared" si="26"/>
        <v>0</v>
      </c>
      <c r="Q211" s="33">
        <f t="shared" si="27"/>
        <v>0</v>
      </c>
      <c r="R211">
        <f t="shared" si="28"/>
        <v>967</v>
      </c>
      <c r="S211" s="33">
        <f t="shared" si="29"/>
        <v>0.87829999999999997</v>
      </c>
      <c r="T211">
        <f t="shared" si="30"/>
        <v>1</v>
      </c>
      <c r="U211" s="33">
        <f t="shared" si="31"/>
        <v>2.2000000000000001E-3</v>
      </c>
    </row>
    <row r="212" spans="1:29" x14ac:dyDescent="0.25">
      <c r="A212" t="s">
        <v>226</v>
      </c>
      <c r="B212" t="s">
        <v>279</v>
      </c>
      <c r="C212" t="s">
        <v>922</v>
      </c>
      <c r="D212" t="s">
        <v>95</v>
      </c>
      <c r="E212">
        <v>1</v>
      </c>
      <c r="F212">
        <v>0</v>
      </c>
      <c r="G212" s="33">
        <v>0</v>
      </c>
      <c r="H212">
        <v>0</v>
      </c>
      <c r="I212" s="33">
        <v>0</v>
      </c>
      <c r="J212">
        <v>8</v>
      </c>
      <c r="K212" s="33">
        <v>1.7899999999999999E-2</v>
      </c>
      <c r="M212" t="s">
        <v>226</v>
      </c>
      <c r="N212" t="str">
        <f t="shared" si="24"/>
        <v/>
      </c>
      <c r="O212" t="str">
        <f t="shared" si="25"/>
        <v/>
      </c>
      <c r="P212" t="str">
        <f t="shared" si="26"/>
        <v/>
      </c>
      <c r="Q212" s="33" t="str">
        <f t="shared" si="27"/>
        <v/>
      </c>
      <c r="R212" t="str">
        <f t="shared" si="28"/>
        <v/>
      </c>
      <c r="S212" s="33" t="str">
        <f t="shared" si="29"/>
        <v/>
      </c>
      <c r="T212" t="str">
        <f t="shared" si="30"/>
        <v/>
      </c>
      <c r="U212" s="33" t="str">
        <f t="shared" si="31"/>
        <v/>
      </c>
    </row>
    <row r="213" spans="1:29" x14ac:dyDescent="0.25">
      <c r="A213" t="s">
        <v>298</v>
      </c>
      <c r="B213" t="s">
        <v>340</v>
      </c>
      <c r="C213" t="s">
        <v>922</v>
      </c>
      <c r="D213" t="s">
        <v>95</v>
      </c>
      <c r="E213">
        <v>3</v>
      </c>
      <c r="F213">
        <v>14</v>
      </c>
      <c r="G213" s="33">
        <v>1.38E-2</v>
      </c>
      <c r="H213">
        <v>0</v>
      </c>
      <c r="I213" s="33">
        <v>0</v>
      </c>
      <c r="J213">
        <v>47</v>
      </c>
      <c r="K213" s="33">
        <v>9.8699999999999996E-2</v>
      </c>
      <c r="M213" t="s">
        <v>298</v>
      </c>
      <c r="N213" t="str">
        <f t="shared" si="24"/>
        <v/>
      </c>
      <c r="O213" t="str">
        <f t="shared" si="25"/>
        <v/>
      </c>
      <c r="P213" t="str">
        <f t="shared" si="26"/>
        <v/>
      </c>
      <c r="Q213" s="33" t="str">
        <f t="shared" si="27"/>
        <v/>
      </c>
      <c r="R213" t="str">
        <f t="shared" si="28"/>
        <v/>
      </c>
      <c r="S213" s="33" t="str">
        <f t="shared" si="29"/>
        <v/>
      </c>
      <c r="T213" t="str">
        <f t="shared" si="30"/>
        <v/>
      </c>
      <c r="U213" s="33" t="str">
        <f t="shared" si="31"/>
        <v/>
      </c>
    </row>
    <row r="214" spans="1:29" x14ac:dyDescent="0.25">
      <c r="A214" t="s">
        <v>185</v>
      </c>
      <c r="B214" t="s">
        <v>224</v>
      </c>
      <c r="C214" t="s">
        <v>28</v>
      </c>
      <c r="D214" t="s">
        <v>95</v>
      </c>
      <c r="E214">
        <v>11</v>
      </c>
      <c r="F214">
        <v>149</v>
      </c>
      <c r="G214" s="33">
        <v>0.14419999999999999</v>
      </c>
      <c r="H214">
        <v>0</v>
      </c>
      <c r="I214" s="33">
        <v>0</v>
      </c>
      <c r="J214">
        <v>138</v>
      </c>
      <c r="K214" s="33">
        <v>0.2777</v>
      </c>
      <c r="M214" t="s">
        <v>185</v>
      </c>
      <c r="N214" t="str">
        <f t="shared" si="24"/>
        <v>G</v>
      </c>
      <c r="O214">
        <f t="shared" si="25"/>
        <v>10</v>
      </c>
      <c r="P214">
        <f t="shared" si="26"/>
        <v>198</v>
      </c>
      <c r="Q214" s="33">
        <f t="shared" si="27"/>
        <v>0.18559999999999999</v>
      </c>
      <c r="R214">
        <f t="shared" si="28"/>
        <v>0</v>
      </c>
      <c r="S214" s="33">
        <f t="shared" si="29"/>
        <v>0</v>
      </c>
      <c r="T214">
        <f t="shared" si="30"/>
        <v>90</v>
      </c>
      <c r="U214" s="33">
        <f t="shared" si="31"/>
        <v>0.18870000000000001</v>
      </c>
    </row>
    <row r="215" spans="1:29" x14ac:dyDescent="0.25">
      <c r="A215" t="s">
        <v>365</v>
      </c>
      <c r="B215" t="s">
        <v>378</v>
      </c>
      <c r="C215" t="s">
        <v>286</v>
      </c>
      <c r="D215" t="s">
        <v>541</v>
      </c>
      <c r="E215">
        <v>13</v>
      </c>
      <c r="F215">
        <v>0</v>
      </c>
      <c r="G215" s="33">
        <v>0</v>
      </c>
      <c r="H215">
        <v>537</v>
      </c>
      <c r="I215" s="33">
        <v>0.50660000000000005</v>
      </c>
      <c r="J215">
        <v>50</v>
      </c>
      <c r="K215" s="33">
        <v>0.1109</v>
      </c>
      <c r="M215" t="s">
        <v>365</v>
      </c>
      <c r="N215" t="str">
        <f t="shared" si="24"/>
        <v>LB</v>
      </c>
      <c r="O215">
        <f t="shared" si="25"/>
        <v>10</v>
      </c>
      <c r="P215">
        <f t="shared" si="26"/>
        <v>0</v>
      </c>
      <c r="Q215" s="33">
        <f t="shared" si="27"/>
        <v>0</v>
      </c>
      <c r="R215">
        <f t="shared" si="28"/>
        <v>9</v>
      </c>
      <c r="S215" s="33">
        <f t="shared" si="29"/>
        <v>8.0000000000000002E-3</v>
      </c>
      <c r="T215">
        <f t="shared" si="30"/>
        <v>179</v>
      </c>
      <c r="U215" s="33">
        <f t="shared" si="31"/>
        <v>0.38579999999999998</v>
      </c>
    </row>
    <row r="216" spans="1:29" x14ac:dyDescent="0.25">
      <c r="A216" t="s">
        <v>302</v>
      </c>
      <c r="B216" t="s">
        <v>340</v>
      </c>
      <c r="C216" t="s">
        <v>829</v>
      </c>
      <c r="D216" t="s">
        <v>541</v>
      </c>
      <c r="E216">
        <v>5</v>
      </c>
      <c r="F216">
        <v>0</v>
      </c>
      <c r="G216" s="33">
        <v>0</v>
      </c>
      <c r="H216">
        <v>138</v>
      </c>
      <c r="I216" s="33">
        <v>0.1245</v>
      </c>
      <c r="J216">
        <v>18</v>
      </c>
      <c r="K216" s="33">
        <v>4.1200000000000001E-2</v>
      </c>
      <c r="M216" t="s">
        <v>302</v>
      </c>
      <c r="N216" t="str">
        <f t="shared" si="24"/>
        <v>LB</v>
      </c>
      <c r="O216">
        <f t="shared" si="25"/>
        <v>4</v>
      </c>
      <c r="P216">
        <f t="shared" si="26"/>
        <v>0</v>
      </c>
      <c r="Q216" s="33">
        <f t="shared" si="27"/>
        <v>0</v>
      </c>
      <c r="R216">
        <f t="shared" si="28"/>
        <v>230</v>
      </c>
      <c r="S216" s="33">
        <f t="shared" si="29"/>
        <v>0.2172</v>
      </c>
      <c r="T216">
        <f t="shared" si="30"/>
        <v>15</v>
      </c>
      <c r="U216" s="33">
        <f t="shared" si="31"/>
        <v>3.1300000000000001E-2</v>
      </c>
    </row>
    <row r="217" spans="1:29" x14ac:dyDescent="0.25">
      <c r="A217" t="s">
        <v>309</v>
      </c>
      <c r="B217" t="s">
        <v>340</v>
      </c>
      <c r="C217" t="s">
        <v>829</v>
      </c>
      <c r="D217" t="s">
        <v>541</v>
      </c>
      <c r="E217">
        <v>9</v>
      </c>
      <c r="F217">
        <v>0</v>
      </c>
      <c r="G217" s="33">
        <v>0</v>
      </c>
      <c r="H217">
        <v>278</v>
      </c>
      <c r="I217" s="33">
        <v>0.26860000000000001</v>
      </c>
      <c r="J217">
        <v>40</v>
      </c>
      <c r="K217" s="33">
        <v>8.2500000000000004E-2</v>
      </c>
      <c r="M217" t="s">
        <v>309</v>
      </c>
      <c r="N217" t="str">
        <f t="shared" si="24"/>
        <v/>
      </c>
      <c r="O217" t="str">
        <f t="shared" si="25"/>
        <v/>
      </c>
      <c r="P217" t="str">
        <f t="shared" si="26"/>
        <v/>
      </c>
      <c r="Q217" s="33" t="str">
        <f t="shared" si="27"/>
        <v/>
      </c>
      <c r="R217" t="str">
        <f t="shared" si="28"/>
        <v/>
      </c>
      <c r="S217" s="33" t="str">
        <f t="shared" si="29"/>
        <v/>
      </c>
      <c r="T217" t="str">
        <f t="shared" si="30"/>
        <v/>
      </c>
      <c r="U217" s="33" t="str">
        <f t="shared" si="31"/>
        <v/>
      </c>
    </row>
    <row r="218" spans="1:29" x14ac:dyDescent="0.25">
      <c r="A218" t="s">
        <v>371</v>
      </c>
      <c r="B218" t="s">
        <v>378</v>
      </c>
      <c r="C218" t="s">
        <v>116</v>
      </c>
      <c r="D218" t="s">
        <v>125</v>
      </c>
      <c r="E218">
        <v>15</v>
      </c>
      <c r="F218">
        <v>943</v>
      </c>
      <c r="G218" s="33">
        <v>0.92269999999999996</v>
      </c>
      <c r="H218">
        <v>0</v>
      </c>
      <c r="I218" s="33">
        <v>0</v>
      </c>
      <c r="J218">
        <v>0</v>
      </c>
      <c r="K218" s="33">
        <v>0</v>
      </c>
      <c r="M218" t="s">
        <v>371</v>
      </c>
      <c r="N218" t="str">
        <f t="shared" si="24"/>
        <v>LB</v>
      </c>
      <c r="O218">
        <f t="shared" si="25"/>
        <v>15</v>
      </c>
      <c r="P218">
        <f t="shared" si="26"/>
        <v>0</v>
      </c>
      <c r="Q218" s="33">
        <f t="shared" si="27"/>
        <v>0</v>
      </c>
      <c r="R218">
        <f t="shared" si="28"/>
        <v>413</v>
      </c>
      <c r="S218" s="33">
        <f t="shared" si="29"/>
        <v>0.37680000000000002</v>
      </c>
      <c r="T218">
        <f t="shared" si="30"/>
        <v>206</v>
      </c>
      <c r="U218" s="33">
        <f t="shared" si="31"/>
        <v>0.43280000000000002</v>
      </c>
    </row>
    <row r="219" spans="1:29" x14ac:dyDescent="0.25">
      <c r="A219" t="s">
        <v>75</v>
      </c>
      <c r="B219" t="s">
        <v>95</v>
      </c>
      <c r="C219" t="s">
        <v>80</v>
      </c>
      <c r="D219" t="s">
        <v>95</v>
      </c>
      <c r="E219">
        <v>1</v>
      </c>
      <c r="F219">
        <v>14</v>
      </c>
      <c r="G219" s="33">
        <v>1.3299999999999999E-2</v>
      </c>
      <c r="H219">
        <v>0</v>
      </c>
      <c r="I219" s="33">
        <v>0</v>
      </c>
      <c r="J219">
        <v>2</v>
      </c>
      <c r="K219" s="33">
        <v>4.5999999999999999E-3</v>
      </c>
      <c r="M219" t="s">
        <v>75</v>
      </c>
      <c r="N219" t="str">
        <f t="shared" si="24"/>
        <v>RB</v>
      </c>
      <c r="O219">
        <f t="shared" si="25"/>
        <v>5</v>
      </c>
      <c r="P219">
        <f t="shared" si="26"/>
        <v>9</v>
      </c>
      <c r="Q219" s="33">
        <f t="shared" si="27"/>
        <v>8.6999999999999994E-3</v>
      </c>
      <c r="R219">
        <f t="shared" si="28"/>
        <v>0</v>
      </c>
      <c r="S219" s="33">
        <f t="shared" si="29"/>
        <v>0</v>
      </c>
      <c r="T219">
        <f t="shared" si="30"/>
        <v>40</v>
      </c>
      <c r="U219" s="33">
        <f t="shared" si="31"/>
        <v>8.8300000000000003E-2</v>
      </c>
    </row>
    <row r="220" spans="1:29" x14ac:dyDescent="0.25">
      <c r="A220" t="s">
        <v>183</v>
      </c>
      <c r="B220" t="s">
        <v>224</v>
      </c>
      <c r="C220" t="s">
        <v>417</v>
      </c>
      <c r="D220" t="s">
        <v>470</v>
      </c>
      <c r="E220">
        <v>14</v>
      </c>
      <c r="F220">
        <v>0</v>
      </c>
      <c r="G220" s="33">
        <v>0</v>
      </c>
      <c r="H220">
        <v>967</v>
      </c>
      <c r="I220" s="33">
        <v>0.87829999999999997</v>
      </c>
      <c r="J220">
        <v>1</v>
      </c>
      <c r="K220" s="33">
        <v>2.2000000000000001E-3</v>
      </c>
      <c r="M220" t="s">
        <v>183</v>
      </c>
      <c r="N220" t="str">
        <f t="shared" si="24"/>
        <v>G</v>
      </c>
      <c r="O220">
        <f t="shared" si="25"/>
        <v>16</v>
      </c>
      <c r="P220">
        <f t="shared" si="26"/>
        <v>869</v>
      </c>
      <c r="Q220" s="33">
        <f t="shared" si="27"/>
        <v>0.77110000000000001</v>
      </c>
      <c r="R220">
        <f t="shared" si="28"/>
        <v>0</v>
      </c>
      <c r="S220" s="33">
        <f t="shared" si="29"/>
        <v>0</v>
      </c>
      <c r="T220">
        <f t="shared" si="30"/>
        <v>60</v>
      </c>
      <c r="U220" s="33">
        <f t="shared" si="31"/>
        <v>0.13159999999999999</v>
      </c>
    </row>
    <row r="221" spans="1:29" x14ac:dyDescent="0.25">
      <c r="A221" t="s">
        <v>374</v>
      </c>
      <c r="B221" t="s">
        <v>378</v>
      </c>
      <c r="C221" t="s">
        <v>902</v>
      </c>
      <c r="D221" t="s">
        <v>470</v>
      </c>
      <c r="E221">
        <v>10</v>
      </c>
      <c r="F221">
        <v>0</v>
      </c>
      <c r="G221" s="33">
        <v>0</v>
      </c>
      <c r="H221">
        <v>147</v>
      </c>
      <c r="I221" s="33">
        <v>0.14360000000000001</v>
      </c>
      <c r="J221">
        <v>122</v>
      </c>
      <c r="K221" s="33">
        <v>0.248</v>
      </c>
      <c r="M221" t="s">
        <v>374</v>
      </c>
      <c r="N221" t="str">
        <f t="shared" si="24"/>
        <v/>
      </c>
      <c r="O221" t="str">
        <f t="shared" si="25"/>
        <v/>
      </c>
      <c r="P221" t="str">
        <f t="shared" si="26"/>
        <v/>
      </c>
      <c r="Q221" s="33" t="str">
        <f t="shared" si="27"/>
        <v/>
      </c>
      <c r="R221" t="str">
        <f t="shared" si="28"/>
        <v/>
      </c>
      <c r="S221" s="33" t="str">
        <f t="shared" si="29"/>
        <v/>
      </c>
      <c r="T221" t="str">
        <f t="shared" si="30"/>
        <v/>
      </c>
      <c r="U221" s="33" t="str">
        <f t="shared" si="31"/>
        <v/>
      </c>
    </row>
    <row r="222" spans="1:29" x14ac:dyDescent="0.25">
      <c r="A222" t="s">
        <v>149</v>
      </c>
      <c r="B222" t="s">
        <v>150</v>
      </c>
      <c r="C222" t="s">
        <v>902</v>
      </c>
      <c r="D222" t="s">
        <v>578</v>
      </c>
      <c r="E222">
        <v>15</v>
      </c>
      <c r="F222">
        <v>0</v>
      </c>
      <c r="G222" s="33">
        <v>0</v>
      </c>
      <c r="H222">
        <v>958</v>
      </c>
      <c r="I222" s="33">
        <v>0.90549999999999997</v>
      </c>
      <c r="J222">
        <v>112</v>
      </c>
      <c r="K222" s="33">
        <v>0.2424</v>
      </c>
      <c r="M222" t="s">
        <v>149</v>
      </c>
      <c r="N222" t="str">
        <f t="shared" si="24"/>
        <v>TE</v>
      </c>
      <c r="O222">
        <f t="shared" si="25"/>
        <v>11</v>
      </c>
      <c r="P222">
        <f t="shared" si="26"/>
        <v>315</v>
      </c>
      <c r="Q222" s="33">
        <f t="shared" si="27"/>
        <v>0.2903</v>
      </c>
      <c r="R222">
        <f t="shared" si="28"/>
        <v>0</v>
      </c>
      <c r="S222" s="33">
        <f t="shared" si="29"/>
        <v>0</v>
      </c>
      <c r="T222">
        <f t="shared" si="30"/>
        <v>100</v>
      </c>
      <c r="U222" s="33">
        <f t="shared" si="31"/>
        <v>0.21279999999999999</v>
      </c>
    </row>
    <row r="223" spans="1:29" x14ac:dyDescent="0.25">
      <c r="A223" t="s">
        <v>55</v>
      </c>
      <c r="B223" t="s">
        <v>95</v>
      </c>
      <c r="C223" t="s">
        <v>902</v>
      </c>
      <c r="D223" t="s">
        <v>470</v>
      </c>
      <c r="E223">
        <v>5</v>
      </c>
      <c r="F223">
        <v>0</v>
      </c>
      <c r="G223" s="33">
        <v>0</v>
      </c>
      <c r="H223">
        <v>38</v>
      </c>
      <c r="I223" s="33">
        <v>3.4099999999999998E-2</v>
      </c>
      <c r="J223">
        <v>67</v>
      </c>
      <c r="K223" s="33">
        <v>0.1426</v>
      </c>
      <c r="M223" t="s">
        <v>55</v>
      </c>
      <c r="N223" t="str">
        <f t="shared" si="24"/>
        <v>RB</v>
      </c>
      <c r="O223">
        <f t="shared" si="25"/>
        <v>16</v>
      </c>
      <c r="P223">
        <f t="shared" si="26"/>
        <v>749</v>
      </c>
      <c r="Q223" s="33">
        <f t="shared" si="27"/>
        <v>0.7046</v>
      </c>
      <c r="R223">
        <f t="shared" si="28"/>
        <v>0</v>
      </c>
      <c r="S223" s="33">
        <f t="shared" si="29"/>
        <v>0</v>
      </c>
      <c r="T223">
        <f t="shared" si="30"/>
        <v>0</v>
      </c>
      <c r="U223" s="33">
        <f t="shared" si="31"/>
        <v>0</v>
      </c>
    </row>
    <row r="224" spans="1:29" x14ac:dyDescent="0.25">
      <c r="A224" t="s">
        <v>284</v>
      </c>
      <c r="B224" t="s">
        <v>340</v>
      </c>
      <c r="C224" t="s">
        <v>185</v>
      </c>
      <c r="D224" t="s">
        <v>806</v>
      </c>
      <c r="E224">
        <v>10</v>
      </c>
      <c r="F224">
        <v>198</v>
      </c>
      <c r="G224" s="33">
        <v>0.18559999999999999</v>
      </c>
      <c r="H224">
        <v>0</v>
      </c>
      <c r="I224" s="33">
        <v>0</v>
      </c>
      <c r="J224">
        <v>90</v>
      </c>
      <c r="K224" s="33">
        <v>0.18870000000000001</v>
      </c>
      <c r="M224" s="34" t="s">
        <v>284</v>
      </c>
      <c r="N224" s="34" t="str">
        <f t="shared" si="24"/>
        <v>DT</v>
      </c>
      <c r="O224" s="34">
        <f t="shared" si="25"/>
        <v>1</v>
      </c>
      <c r="P224" s="34">
        <f t="shared" si="26"/>
        <v>0</v>
      </c>
      <c r="Q224" s="35">
        <f t="shared" si="27"/>
        <v>0</v>
      </c>
      <c r="R224" s="34">
        <f t="shared" si="28"/>
        <v>18</v>
      </c>
      <c r="S224" s="35">
        <f t="shared" si="29"/>
        <v>1.7399999999999999E-2</v>
      </c>
      <c r="T224" s="34">
        <f t="shared" si="30"/>
        <v>6</v>
      </c>
      <c r="U224" s="35">
        <f t="shared" si="31"/>
        <v>1.24E-2</v>
      </c>
      <c r="V224" s="34" t="s">
        <v>508</v>
      </c>
      <c r="W224" s="34">
        <v>16</v>
      </c>
      <c r="X224" s="34">
        <v>0</v>
      </c>
      <c r="Y224" s="35">
        <v>0</v>
      </c>
      <c r="Z224" s="34">
        <v>931</v>
      </c>
      <c r="AA224" s="35">
        <v>0.84789999999999999</v>
      </c>
      <c r="AB224" s="34">
        <v>6</v>
      </c>
      <c r="AC224" s="35">
        <v>1.26E-2</v>
      </c>
    </row>
    <row r="225" spans="1:21" x14ac:dyDescent="0.25">
      <c r="A225" t="s">
        <v>32</v>
      </c>
      <c r="B225" t="s">
        <v>95</v>
      </c>
      <c r="C225" t="s">
        <v>365</v>
      </c>
      <c r="D225" t="s">
        <v>378</v>
      </c>
      <c r="E225">
        <v>10</v>
      </c>
      <c r="F225">
        <v>0</v>
      </c>
      <c r="G225" s="33">
        <v>0</v>
      </c>
      <c r="H225">
        <v>9</v>
      </c>
      <c r="I225" s="33">
        <v>8.0000000000000002E-3</v>
      </c>
      <c r="J225">
        <v>179</v>
      </c>
      <c r="K225" s="33">
        <v>0.38579999999999998</v>
      </c>
      <c r="M225" t="s">
        <v>32</v>
      </c>
      <c r="N225" t="str">
        <f t="shared" si="24"/>
        <v>FB</v>
      </c>
      <c r="O225">
        <f t="shared" si="25"/>
        <v>16</v>
      </c>
      <c r="P225">
        <f t="shared" si="26"/>
        <v>179</v>
      </c>
      <c r="Q225" s="33">
        <f t="shared" si="27"/>
        <v>0.1812</v>
      </c>
      <c r="R225">
        <f t="shared" si="28"/>
        <v>0</v>
      </c>
      <c r="S225" s="33">
        <f t="shared" si="29"/>
        <v>0</v>
      </c>
      <c r="T225">
        <f t="shared" si="30"/>
        <v>125</v>
      </c>
      <c r="U225" s="33">
        <f t="shared" si="31"/>
        <v>0.29830000000000001</v>
      </c>
    </row>
    <row r="226" spans="1:21" x14ac:dyDescent="0.25">
      <c r="A226" t="s">
        <v>49</v>
      </c>
      <c r="B226" t="s">
        <v>95</v>
      </c>
      <c r="C226" t="s">
        <v>302</v>
      </c>
      <c r="D226" t="s">
        <v>378</v>
      </c>
      <c r="E226">
        <v>4</v>
      </c>
      <c r="F226">
        <v>0</v>
      </c>
      <c r="G226" s="33">
        <v>0</v>
      </c>
      <c r="H226">
        <v>230</v>
      </c>
      <c r="I226" s="33">
        <v>0.2172</v>
      </c>
      <c r="J226">
        <v>15</v>
      </c>
      <c r="K226" s="33">
        <v>3.1300000000000001E-2</v>
      </c>
      <c r="M226" t="s">
        <v>49</v>
      </c>
      <c r="N226" t="str">
        <f t="shared" si="24"/>
        <v/>
      </c>
      <c r="O226" t="str">
        <f t="shared" si="25"/>
        <v/>
      </c>
      <c r="P226" t="str">
        <f t="shared" si="26"/>
        <v/>
      </c>
      <c r="Q226" s="33" t="str">
        <f t="shared" si="27"/>
        <v/>
      </c>
      <c r="R226" t="str">
        <f t="shared" si="28"/>
        <v/>
      </c>
      <c r="S226" s="33" t="str">
        <f t="shared" si="29"/>
        <v/>
      </c>
      <c r="T226" t="str">
        <f t="shared" si="30"/>
        <v/>
      </c>
      <c r="U226" s="33" t="str">
        <f t="shared" si="31"/>
        <v/>
      </c>
    </row>
    <row r="227" spans="1:21" x14ac:dyDescent="0.25">
      <c r="A227" t="s">
        <v>46</v>
      </c>
      <c r="B227" t="s">
        <v>95</v>
      </c>
      <c r="C227" t="s">
        <v>895</v>
      </c>
      <c r="D227" t="s">
        <v>150</v>
      </c>
      <c r="E227">
        <v>7</v>
      </c>
      <c r="F227">
        <v>388</v>
      </c>
      <c r="G227" s="33">
        <v>0.37059999999999998</v>
      </c>
      <c r="H227">
        <v>0</v>
      </c>
      <c r="I227" s="33">
        <v>0</v>
      </c>
      <c r="J227">
        <v>1</v>
      </c>
      <c r="K227" s="33">
        <v>2.3999999999999998E-3</v>
      </c>
      <c r="M227" t="s">
        <v>46</v>
      </c>
      <c r="N227" t="str">
        <f t="shared" si="24"/>
        <v>RB</v>
      </c>
      <c r="O227">
        <f t="shared" si="25"/>
        <v>6</v>
      </c>
      <c r="P227">
        <f t="shared" si="26"/>
        <v>175</v>
      </c>
      <c r="Q227" s="33">
        <f t="shared" si="27"/>
        <v>0.16400000000000001</v>
      </c>
      <c r="R227">
        <f t="shared" si="28"/>
        <v>0</v>
      </c>
      <c r="S227" s="33">
        <f t="shared" si="29"/>
        <v>0</v>
      </c>
      <c r="T227">
        <f t="shared" si="30"/>
        <v>0</v>
      </c>
      <c r="U227" s="33">
        <f t="shared" si="31"/>
        <v>0</v>
      </c>
    </row>
    <row r="228" spans="1:21" x14ac:dyDescent="0.25">
      <c r="A228" t="s">
        <v>359</v>
      </c>
      <c r="B228" t="s">
        <v>378</v>
      </c>
      <c r="C228" t="s">
        <v>895</v>
      </c>
      <c r="D228" t="s">
        <v>150</v>
      </c>
      <c r="E228">
        <v>2</v>
      </c>
      <c r="F228">
        <v>24</v>
      </c>
      <c r="G228" s="33">
        <v>2.1100000000000001E-2</v>
      </c>
      <c r="H228">
        <v>0</v>
      </c>
      <c r="I228" s="33">
        <v>0</v>
      </c>
      <c r="J228">
        <v>0</v>
      </c>
      <c r="K228" s="33">
        <v>0</v>
      </c>
      <c r="M228" t="s">
        <v>359</v>
      </c>
      <c r="N228" t="str">
        <f t="shared" si="24"/>
        <v>LB</v>
      </c>
      <c r="O228">
        <f t="shared" si="25"/>
        <v>16</v>
      </c>
      <c r="P228">
        <f t="shared" si="26"/>
        <v>0</v>
      </c>
      <c r="Q228" s="33">
        <f t="shared" si="27"/>
        <v>0</v>
      </c>
      <c r="R228">
        <f t="shared" si="28"/>
        <v>183</v>
      </c>
      <c r="S228" s="33">
        <f t="shared" si="29"/>
        <v>0.17499999999999999</v>
      </c>
      <c r="T228">
        <f t="shared" si="30"/>
        <v>341</v>
      </c>
      <c r="U228" s="33">
        <f t="shared" si="31"/>
        <v>0.76459999999999995</v>
      </c>
    </row>
    <row r="229" spans="1:21" x14ac:dyDescent="0.25">
      <c r="A229" t="s">
        <v>206</v>
      </c>
      <c r="B229" t="s">
        <v>224</v>
      </c>
      <c r="C229" t="s">
        <v>371</v>
      </c>
      <c r="D229" t="s">
        <v>378</v>
      </c>
      <c r="E229">
        <v>15</v>
      </c>
      <c r="F229">
        <v>0</v>
      </c>
      <c r="G229" s="33">
        <v>0</v>
      </c>
      <c r="H229">
        <v>413</v>
      </c>
      <c r="I229" s="33">
        <v>0.37680000000000002</v>
      </c>
      <c r="J229">
        <v>206</v>
      </c>
      <c r="K229" s="33">
        <v>0.43280000000000002</v>
      </c>
      <c r="M229" t="s">
        <v>206</v>
      </c>
      <c r="N229" t="str">
        <f t="shared" si="24"/>
        <v>C</v>
      </c>
      <c r="O229">
        <f t="shared" si="25"/>
        <v>7</v>
      </c>
      <c r="P229">
        <f t="shared" si="26"/>
        <v>383</v>
      </c>
      <c r="Q229" s="33">
        <f t="shared" si="27"/>
        <v>0.37290000000000001</v>
      </c>
      <c r="R229">
        <f t="shared" si="28"/>
        <v>0</v>
      </c>
      <c r="S229" s="33">
        <f t="shared" si="29"/>
        <v>0</v>
      </c>
      <c r="T229">
        <f t="shared" si="30"/>
        <v>26</v>
      </c>
      <c r="U229" s="33">
        <f t="shared" si="31"/>
        <v>5.6300000000000003E-2</v>
      </c>
    </row>
    <row r="230" spans="1:21" x14ac:dyDescent="0.25">
      <c r="A230" t="s">
        <v>142</v>
      </c>
      <c r="B230" t="s">
        <v>150</v>
      </c>
      <c r="C230" t="s">
        <v>75</v>
      </c>
      <c r="D230" t="s">
        <v>95</v>
      </c>
      <c r="E230">
        <v>5</v>
      </c>
      <c r="F230">
        <v>9</v>
      </c>
      <c r="G230" s="33">
        <v>8.6999999999999994E-3</v>
      </c>
      <c r="H230">
        <v>0</v>
      </c>
      <c r="I230" s="33">
        <v>0</v>
      </c>
      <c r="J230">
        <v>40</v>
      </c>
      <c r="K230" s="33">
        <v>8.8300000000000003E-2</v>
      </c>
      <c r="M230" t="s">
        <v>142</v>
      </c>
      <c r="N230" t="str">
        <f t="shared" si="24"/>
        <v>TE</v>
      </c>
      <c r="O230">
        <f t="shared" si="25"/>
        <v>1</v>
      </c>
      <c r="P230">
        <f t="shared" si="26"/>
        <v>13</v>
      </c>
      <c r="Q230" s="33">
        <f t="shared" si="27"/>
        <v>1.1900000000000001E-2</v>
      </c>
      <c r="R230">
        <f t="shared" si="28"/>
        <v>0</v>
      </c>
      <c r="S230" s="33">
        <f t="shared" si="29"/>
        <v>0</v>
      </c>
      <c r="T230">
        <f t="shared" si="30"/>
        <v>10</v>
      </c>
      <c r="U230" s="33">
        <f t="shared" si="31"/>
        <v>2.0299999999999999E-2</v>
      </c>
    </row>
    <row r="231" spans="1:21" x14ac:dyDescent="0.25">
      <c r="A231" t="s">
        <v>318</v>
      </c>
      <c r="B231" t="s">
        <v>340</v>
      </c>
      <c r="C231" t="s">
        <v>935</v>
      </c>
      <c r="D231" t="s">
        <v>150</v>
      </c>
      <c r="E231">
        <v>2</v>
      </c>
      <c r="F231">
        <v>13</v>
      </c>
      <c r="G231" s="33">
        <v>1.15E-2</v>
      </c>
      <c r="H231">
        <v>0</v>
      </c>
      <c r="I231" s="33">
        <v>0</v>
      </c>
      <c r="J231">
        <v>5</v>
      </c>
      <c r="K231" s="33">
        <v>1.0999999999999999E-2</v>
      </c>
      <c r="M231" t="s">
        <v>318</v>
      </c>
      <c r="N231" t="str">
        <f t="shared" si="24"/>
        <v>DE</v>
      </c>
      <c r="O231">
        <f t="shared" si="25"/>
        <v>16</v>
      </c>
      <c r="P231">
        <f t="shared" si="26"/>
        <v>0</v>
      </c>
      <c r="Q231" s="33">
        <f t="shared" si="27"/>
        <v>0</v>
      </c>
      <c r="R231">
        <f t="shared" si="28"/>
        <v>431</v>
      </c>
      <c r="S231" s="33">
        <f t="shared" si="29"/>
        <v>0.40360000000000001</v>
      </c>
      <c r="T231">
        <f t="shared" si="30"/>
        <v>65</v>
      </c>
      <c r="U231" s="33">
        <f t="shared" si="31"/>
        <v>0.15049999999999999</v>
      </c>
    </row>
    <row r="232" spans="1:21" x14ac:dyDescent="0.25">
      <c r="A232" t="s">
        <v>343</v>
      </c>
      <c r="B232" t="s">
        <v>378</v>
      </c>
      <c r="C232" t="s">
        <v>935</v>
      </c>
      <c r="D232" t="s">
        <v>150</v>
      </c>
      <c r="E232">
        <v>3</v>
      </c>
      <c r="F232">
        <v>38</v>
      </c>
      <c r="G232" s="33">
        <v>3.5099999999999999E-2</v>
      </c>
      <c r="H232">
        <v>0</v>
      </c>
      <c r="I232" s="33">
        <v>0</v>
      </c>
      <c r="J232">
        <v>2</v>
      </c>
      <c r="K232" s="33">
        <v>4.4000000000000003E-3</v>
      </c>
      <c r="M232" t="s">
        <v>343</v>
      </c>
      <c r="N232" t="str">
        <f t="shared" si="24"/>
        <v/>
      </c>
      <c r="O232" t="str">
        <f t="shared" si="25"/>
        <v/>
      </c>
      <c r="P232" t="str">
        <f t="shared" si="26"/>
        <v/>
      </c>
      <c r="Q232" s="33" t="str">
        <f t="shared" si="27"/>
        <v/>
      </c>
      <c r="R232" t="str">
        <f t="shared" si="28"/>
        <v/>
      </c>
      <c r="S232" s="33" t="str">
        <f t="shared" si="29"/>
        <v/>
      </c>
      <c r="T232" t="str">
        <f t="shared" si="30"/>
        <v/>
      </c>
      <c r="U232" s="33" t="str">
        <f t="shared" si="31"/>
        <v/>
      </c>
    </row>
    <row r="233" spans="1:21" x14ac:dyDescent="0.25">
      <c r="A233" t="s">
        <v>225</v>
      </c>
      <c r="B233" t="s">
        <v>279</v>
      </c>
      <c r="C233" t="s">
        <v>183</v>
      </c>
      <c r="D233" t="s">
        <v>806</v>
      </c>
      <c r="E233">
        <v>16</v>
      </c>
      <c r="F233">
        <v>869</v>
      </c>
      <c r="G233" s="33">
        <v>0.77110000000000001</v>
      </c>
      <c r="H233">
        <v>0</v>
      </c>
      <c r="I233" s="33">
        <v>0</v>
      </c>
      <c r="J233">
        <v>60</v>
      </c>
      <c r="K233" s="33">
        <v>0.13159999999999999</v>
      </c>
      <c r="M233" t="s">
        <v>225</v>
      </c>
      <c r="N233" t="str">
        <f t="shared" si="24"/>
        <v>WR</v>
      </c>
      <c r="O233">
        <f t="shared" si="25"/>
        <v>16</v>
      </c>
      <c r="P233">
        <f t="shared" si="26"/>
        <v>811</v>
      </c>
      <c r="Q233" s="33">
        <f t="shared" si="27"/>
        <v>0.71709999999999996</v>
      </c>
      <c r="R233">
        <f t="shared" si="28"/>
        <v>0</v>
      </c>
      <c r="S233" s="33">
        <f t="shared" si="29"/>
        <v>0</v>
      </c>
      <c r="T233">
        <f t="shared" si="30"/>
        <v>0</v>
      </c>
      <c r="U233" s="33">
        <f t="shared" si="31"/>
        <v>0</v>
      </c>
    </row>
    <row r="234" spans="1:21" x14ac:dyDescent="0.25">
      <c r="A234" t="s">
        <v>130</v>
      </c>
      <c r="B234" t="s">
        <v>150</v>
      </c>
      <c r="C234" t="s">
        <v>149</v>
      </c>
      <c r="D234" t="s">
        <v>150</v>
      </c>
      <c r="E234">
        <v>11</v>
      </c>
      <c r="F234">
        <v>315</v>
      </c>
      <c r="G234" s="33">
        <v>0.2903</v>
      </c>
      <c r="H234">
        <v>0</v>
      </c>
      <c r="I234" s="33">
        <v>0</v>
      </c>
      <c r="J234">
        <v>100</v>
      </c>
      <c r="K234" s="33">
        <v>0.21279999999999999</v>
      </c>
      <c r="M234" t="s">
        <v>130</v>
      </c>
      <c r="N234" t="str">
        <f t="shared" si="24"/>
        <v>TE</v>
      </c>
      <c r="O234">
        <f t="shared" si="25"/>
        <v>15</v>
      </c>
      <c r="P234">
        <f t="shared" si="26"/>
        <v>695</v>
      </c>
      <c r="Q234" s="33">
        <f t="shared" si="27"/>
        <v>0.64059999999999995</v>
      </c>
      <c r="R234">
        <f t="shared" si="28"/>
        <v>0</v>
      </c>
      <c r="S234" s="33">
        <f t="shared" si="29"/>
        <v>0</v>
      </c>
      <c r="T234">
        <f t="shared" si="30"/>
        <v>101</v>
      </c>
      <c r="U234" s="33">
        <f t="shared" si="31"/>
        <v>0.21490000000000001</v>
      </c>
    </row>
    <row r="235" spans="1:21" x14ac:dyDescent="0.25">
      <c r="A235" t="s">
        <v>117</v>
      </c>
      <c r="B235" t="s">
        <v>125</v>
      </c>
      <c r="C235" t="s">
        <v>55</v>
      </c>
      <c r="D235" t="s">
        <v>95</v>
      </c>
      <c r="E235">
        <v>16</v>
      </c>
      <c r="F235">
        <v>749</v>
      </c>
      <c r="G235" s="33">
        <v>0.7046</v>
      </c>
      <c r="H235">
        <v>0</v>
      </c>
      <c r="I235" s="33">
        <v>0</v>
      </c>
      <c r="J235">
        <v>0</v>
      </c>
      <c r="K235" s="33">
        <v>0</v>
      </c>
      <c r="M235" t="s">
        <v>117</v>
      </c>
      <c r="N235" t="str">
        <f t="shared" si="24"/>
        <v/>
      </c>
      <c r="O235" t="str">
        <f t="shared" si="25"/>
        <v/>
      </c>
      <c r="P235" t="str">
        <f t="shared" si="26"/>
        <v/>
      </c>
      <c r="Q235" s="33" t="str">
        <f t="shared" si="27"/>
        <v/>
      </c>
      <c r="R235" t="str">
        <f t="shared" si="28"/>
        <v/>
      </c>
      <c r="S235" s="33" t="str">
        <f t="shared" si="29"/>
        <v/>
      </c>
      <c r="T235" t="str">
        <f t="shared" si="30"/>
        <v/>
      </c>
      <c r="U235" s="33" t="str">
        <f t="shared" si="31"/>
        <v/>
      </c>
    </row>
    <row r="236" spans="1:21" x14ac:dyDescent="0.25">
      <c r="A236" t="s">
        <v>141</v>
      </c>
      <c r="B236" t="s">
        <v>150</v>
      </c>
      <c r="C236" t="s">
        <v>284</v>
      </c>
      <c r="D236" t="s">
        <v>541</v>
      </c>
      <c r="E236">
        <v>1</v>
      </c>
      <c r="F236">
        <v>0</v>
      </c>
      <c r="G236" s="33">
        <v>0</v>
      </c>
      <c r="H236">
        <v>18</v>
      </c>
      <c r="I236" s="33">
        <v>1.7399999999999999E-2</v>
      </c>
      <c r="J236">
        <v>6</v>
      </c>
      <c r="K236" s="33">
        <v>1.24E-2</v>
      </c>
      <c r="M236" t="s">
        <v>141</v>
      </c>
      <c r="N236" t="str">
        <f t="shared" si="24"/>
        <v>TE</v>
      </c>
      <c r="O236">
        <f t="shared" si="25"/>
        <v>15</v>
      </c>
      <c r="P236">
        <f t="shared" si="26"/>
        <v>547</v>
      </c>
      <c r="Q236" s="33">
        <f t="shared" si="27"/>
        <v>0.52</v>
      </c>
      <c r="R236">
        <f t="shared" si="28"/>
        <v>0</v>
      </c>
      <c r="S236" s="33">
        <f t="shared" si="29"/>
        <v>0</v>
      </c>
      <c r="T236">
        <f t="shared" si="30"/>
        <v>77</v>
      </c>
      <c r="U236" s="33">
        <f t="shared" si="31"/>
        <v>0.1762</v>
      </c>
    </row>
    <row r="237" spans="1:21" x14ac:dyDescent="0.25">
      <c r="A237" t="s">
        <v>443</v>
      </c>
      <c r="B237" t="s">
        <v>378</v>
      </c>
      <c r="C237" t="s">
        <v>284</v>
      </c>
      <c r="D237" t="s">
        <v>508</v>
      </c>
      <c r="E237">
        <v>16</v>
      </c>
      <c r="F237">
        <v>0</v>
      </c>
      <c r="G237" s="33">
        <v>0</v>
      </c>
      <c r="H237">
        <v>931</v>
      </c>
      <c r="I237" s="33">
        <v>0.84789999999999999</v>
      </c>
      <c r="J237">
        <v>6</v>
      </c>
      <c r="K237" s="33">
        <v>1.26E-2</v>
      </c>
      <c r="M237" t="s">
        <v>443</v>
      </c>
      <c r="N237" t="str">
        <f t="shared" si="24"/>
        <v>LB</v>
      </c>
      <c r="O237">
        <f t="shared" si="25"/>
        <v>5</v>
      </c>
      <c r="P237">
        <f t="shared" si="26"/>
        <v>0</v>
      </c>
      <c r="Q237" s="33">
        <f t="shared" si="27"/>
        <v>0</v>
      </c>
      <c r="R237">
        <f t="shared" si="28"/>
        <v>22</v>
      </c>
      <c r="S237" s="33">
        <f t="shared" si="29"/>
        <v>1.9699999999999999E-2</v>
      </c>
      <c r="T237">
        <f t="shared" si="30"/>
        <v>88</v>
      </c>
      <c r="U237" s="33">
        <f t="shared" si="31"/>
        <v>0.18720000000000001</v>
      </c>
    </row>
    <row r="238" spans="1:21" x14ac:dyDescent="0.25">
      <c r="A238" t="s">
        <v>317</v>
      </c>
      <c r="B238" t="s">
        <v>340</v>
      </c>
      <c r="C238" t="s">
        <v>32</v>
      </c>
      <c r="D238" t="s">
        <v>572</v>
      </c>
      <c r="E238">
        <v>16</v>
      </c>
      <c r="F238">
        <v>179</v>
      </c>
      <c r="G238" s="33">
        <v>0.1812</v>
      </c>
      <c r="H238">
        <v>0</v>
      </c>
      <c r="I238" s="33">
        <v>0</v>
      </c>
      <c r="J238">
        <v>125</v>
      </c>
      <c r="K238" s="33">
        <v>0.29830000000000001</v>
      </c>
      <c r="M238" t="s">
        <v>317</v>
      </c>
      <c r="N238" t="str">
        <f t="shared" si="24"/>
        <v/>
      </c>
      <c r="O238" t="str">
        <f t="shared" si="25"/>
        <v/>
      </c>
      <c r="P238" t="str">
        <f t="shared" si="26"/>
        <v/>
      </c>
      <c r="Q238" s="33" t="str">
        <f t="shared" si="27"/>
        <v/>
      </c>
      <c r="R238" t="str">
        <f t="shared" si="28"/>
        <v/>
      </c>
      <c r="S238" s="33" t="str">
        <f t="shared" si="29"/>
        <v/>
      </c>
      <c r="T238" t="str">
        <f t="shared" si="30"/>
        <v/>
      </c>
      <c r="U238" s="33" t="str">
        <f t="shared" si="31"/>
        <v/>
      </c>
    </row>
    <row r="239" spans="1:21" x14ac:dyDescent="0.25">
      <c r="A239" t="s">
        <v>434</v>
      </c>
      <c r="B239" t="s">
        <v>436</v>
      </c>
      <c r="C239" t="s">
        <v>793</v>
      </c>
      <c r="D239" t="s">
        <v>726</v>
      </c>
      <c r="E239">
        <v>13</v>
      </c>
      <c r="F239">
        <v>0</v>
      </c>
      <c r="G239" s="33">
        <v>0</v>
      </c>
      <c r="H239">
        <v>151</v>
      </c>
      <c r="I239" s="33">
        <v>0.1444</v>
      </c>
      <c r="J239">
        <v>286</v>
      </c>
      <c r="K239" s="33">
        <v>0.64129999999999998</v>
      </c>
      <c r="M239" t="s">
        <v>434</v>
      </c>
      <c r="N239" t="str">
        <f t="shared" si="24"/>
        <v>CB</v>
      </c>
      <c r="O239">
        <f t="shared" si="25"/>
        <v>16</v>
      </c>
      <c r="P239">
        <f t="shared" si="26"/>
        <v>0</v>
      </c>
      <c r="Q239" s="33">
        <f t="shared" si="27"/>
        <v>0</v>
      </c>
      <c r="R239">
        <f t="shared" si="28"/>
        <v>632</v>
      </c>
      <c r="S239" s="33">
        <f t="shared" si="29"/>
        <v>0.59740000000000004</v>
      </c>
      <c r="T239">
        <f t="shared" si="30"/>
        <v>87</v>
      </c>
      <c r="U239" s="33">
        <f t="shared" si="31"/>
        <v>0.1883</v>
      </c>
    </row>
    <row r="240" spans="1:21" x14ac:dyDescent="0.25">
      <c r="A240" t="s">
        <v>347</v>
      </c>
      <c r="B240" t="s">
        <v>378</v>
      </c>
      <c r="C240" t="s">
        <v>793</v>
      </c>
      <c r="D240" t="s">
        <v>279</v>
      </c>
      <c r="E240">
        <v>16</v>
      </c>
      <c r="F240">
        <v>851</v>
      </c>
      <c r="G240" s="33">
        <v>0.8206</v>
      </c>
      <c r="H240">
        <v>0</v>
      </c>
      <c r="I240" s="33">
        <v>0</v>
      </c>
      <c r="J240">
        <v>6</v>
      </c>
      <c r="K240" s="33">
        <v>1.2999999999999999E-2</v>
      </c>
      <c r="M240" t="s">
        <v>347</v>
      </c>
      <c r="N240" t="str">
        <f t="shared" si="24"/>
        <v>LB</v>
      </c>
      <c r="O240">
        <f t="shared" si="25"/>
        <v>3</v>
      </c>
      <c r="P240">
        <f t="shared" si="26"/>
        <v>0</v>
      </c>
      <c r="Q240" s="33">
        <f t="shared" si="27"/>
        <v>0</v>
      </c>
      <c r="R240">
        <f t="shared" si="28"/>
        <v>0</v>
      </c>
      <c r="S240" s="33">
        <f t="shared" si="29"/>
        <v>0</v>
      </c>
      <c r="T240">
        <f t="shared" si="30"/>
        <v>53</v>
      </c>
      <c r="U240" s="33">
        <f t="shared" si="31"/>
        <v>0.1111</v>
      </c>
    </row>
    <row r="241" spans="1:21" x14ac:dyDescent="0.25">
      <c r="A241" t="s">
        <v>245</v>
      </c>
      <c r="B241" t="s">
        <v>279</v>
      </c>
      <c r="C241" t="s">
        <v>46</v>
      </c>
      <c r="D241" t="s">
        <v>95</v>
      </c>
      <c r="E241">
        <v>6</v>
      </c>
      <c r="F241">
        <v>175</v>
      </c>
      <c r="G241" s="33">
        <v>0.16400000000000001</v>
      </c>
      <c r="H241">
        <v>0</v>
      </c>
      <c r="I241" s="33">
        <v>0</v>
      </c>
      <c r="J241">
        <v>0</v>
      </c>
      <c r="K241" s="33">
        <v>0</v>
      </c>
      <c r="M241" t="s">
        <v>245</v>
      </c>
      <c r="N241" t="str">
        <f t="shared" si="24"/>
        <v>WR</v>
      </c>
      <c r="O241">
        <f t="shared" si="25"/>
        <v>15</v>
      </c>
      <c r="P241">
        <f t="shared" si="26"/>
        <v>377</v>
      </c>
      <c r="Q241" s="33">
        <f t="shared" si="27"/>
        <v>0.33100000000000002</v>
      </c>
      <c r="R241">
        <f t="shared" si="28"/>
        <v>0</v>
      </c>
      <c r="S241" s="33">
        <f t="shared" si="29"/>
        <v>0</v>
      </c>
      <c r="T241">
        <f t="shared" si="30"/>
        <v>0</v>
      </c>
      <c r="U241" s="33">
        <f t="shared" si="31"/>
        <v>0</v>
      </c>
    </row>
    <row r="242" spans="1:21" x14ac:dyDescent="0.25">
      <c r="A242" t="s">
        <v>330</v>
      </c>
      <c r="B242" t="s">
        <v>340</v>
      </c>
      <c r="C242" t="s">
        <v>359</v>
      </c>
      <c r="D242" t="s">
        <v>378</v>
      </c>
      <c r="E242">
        <v>16</v>
      </c>
      <c r="F242">
        <v>0</v>
      </c>
      <c r="G242" s="33">
        <v>0</v>
      </c>
      <c r="H242">
        <v>183</v>
      </c>
      <c r="I242" s="33">
        <v>0.17499999999999999</v>
      </c>
      <c r="J242">
        <v>341</v>
      </c>
      <c r="K242" s="33">
        <v>0.76459999999999995</v>
      </c>
      <c r="M242" t="s">
        <v>330</v>
      </c>
      <c r="N242" t="str">
        <f t="shared" si="24"/>
        <v>LB</v>
      </c>
      <c r="O242">
        <f t="shared" si="25"/>
        <v>16</v>
      </c>
      <c r="P242">
        <f t="shared" si="26"/>
        <v>0</v>
      </c>
      <c r="Q242" s="33">
        <f t="shared" si="27"/>
        <v>0</v>
      </c>
      <c r="R242">
        <f t="shared" si="28"/>
        <v>754</v>
      </c>
      <c r="S242" s="33">
        <f t="shared" si="29"/>
        <v>0.68799999999999994</v>
      </c>
      <c r="T242">
        <f t="shared" si="30"/>
        <v>79</v>
      </c>
      <c r="U242" s="33">
        <f t="shared" si="31"/>
        <v>0.16600000000000001</v>
      </c>
    </row>
    <row r="243" spans="1:21" x14ac:dyDescent="0.25">
      <c r="A243" t="s">
        <v>389</v>
      </c>
      <c r="B243" t="s">
        <v>436</v>
      </c>
      <c r="C243" t="s">
        <v>845</v>
      </c>
      <c r="D243" t="s">
        <v>805</v>
      </c>
      <c r="E243">
        <v>4</v>
      </c>
      <c r="F243">
        <v>0</v>
      </c>
      <c r="G243" s="33">
        <v>0</v>
      </c>
      <c r="H243">
        <v>0</v>
      </c>
      <c r="I243" s="33">
        <v>0</v>
      </c>
      <c r="J243">
        <v>30</v>
      </c>
      <c r="K243" s="33">
        <v>7.1599999999999997E-2</v>
      </c>
      <c r="M243" t="s">
        <v>389</v>
      </c>
      <c r="N243" t="str">
        <f t="shared" si="24"/>
        <v>CB</v>
      </c>
      <c r="O243">
        <f t="shared" si="25"/>
        <v>16</v>
      </c>
      <c r="P243">
        <f t="shared" si="26"/>
        <v>0</v>
      </c>
      <c r="Q243" s="33">
        <f t="shared" si="27"/>
        <v>0</v>
      </c>
      <c r="R243">
        <f t="shared" si="28"/>
        <v>789</v>
      </c>
      <c r="S243" s="33">
        <f t="shared" si="29"/>
        <v>0.72450000000000003</v>
      </c>
      <c r="T243">
        <f t="shared" si="30"/>
        <v>123</v>
      </c>
      <c r="U243" s="33">
        <f t="shared" si="31"/>
        <v>0.2611</v>
      </c>
    </row>
    <row r="244" spans="1:21" x14ac:dyDescent="0.25">
      <c r="A244" t="s">
        <v>421</v>
      </c>
      <c r="B244" t="s">
        <v>436</v>
      </c>
      <c r="C244" t="s">
        <v>845</v>
      </c>
      <c r="D244" t="s">
        <v>805</v>
      </c>
      <c r="E244">
        <v>4</v>
      </c>
      <c r="F244">
        <v>0</v>
      </c>
      <c r="G244" s="33">
        <v>0</v>
      </c>
      <c r="H244">
        <v>0</v>
      </c>
      <c r="I244" s="33">
        <v>0</v>
      </c>
      <c r="J244">
        <v>36</v>
      </c>
      <c r="K244" s="33">
        <v>8.5300000000000001E-2</v>
      </c>
      <c r="M244" t="s">
        <v>421</v>
      </c>
      <c r="N244" t="str">
        <f t="shared" si="24"/>
        <v>CB</v>
      </c>
      <c r="O244">
        <f t="shared" si="25"/>
        <v>6</v>
      </c>
      <c r="P244">
        <f t="shared" si="26"/>
        <v>0</v>
      </c>
      <c r="Q244" s="33">
        <f t="shared" si="27"/>
        <v>0</v>
      </c>
      <c r="R244">
        <f t="shared" si="28"/>
        <v>139</v>
      </c>
      <c r="S244" s="33">
        <f t="shared" si="29"/>
        <v>0.1321</v>
      </c>
      <c r="T244">
        <f t="shared" si="30"/>
        <v>63</v>
      </c>
      <c r="U244" s="33">
        <f t="shared" si="31"/>
        <v>0.14929999999999999</v>
      </c>
    </row>
    <row r="245" spans="1:21" x14ac:dyDescent="0.25">
      <c r="A245" t="s">
        <v>316</v>
      </c>
      <c r="B245" t="s">
        <v>340</v>
      </c>
      <c r="C245" t="s">
        <v>206</v>
      </c>
      <c r="D245" t="s">
        <v>802</v>
      </c>
      <c r="E245">
        <v>7</v>
      </c>
      <c r="F245">
        <v>383</v>
      </c>
      <c r="G245" s="33">
        <v>0.37290000000000001</v>
      </c>
      <c r="H245">
        <v>0</v>
      </c>
      <c r="I245" s="33">
        <v>0</v>
      </c>
      <c r="J245">
        <v>26</v>
      </c>
      <c r="K245" s="33">
        <v>5.6300000000000003E-2</v>
      </c>
      <c r="M245" t="s">
        <v>316</v>
      </c>
      <c r="N245" t="str">
        <f t="shared" si="24"/>
        <v>DE</v>
      </c>
      <c r="O245">
        <f t="shared" si="25"/>
        <v>16</v>
      </c>
      <c r="P245">
        <f t="shared" si="26"/>
        <v>0</v>
      </c>
      <c r="Q245" s="33">
        <f t="shared" si="27"/>
        <v>0</v>
      </c>
      <c r="R245">
        <f t="shared" si="28"/>
        <v>392</v>
      </c>
      <c r="S245" s="33">
        <f t="shared" si="29"/>
        <v>0.35599999999999998</v>
      </c>
      <c r="T245">
        <f t="shared" si="30"/>
        <v>55</v>
      </c>
      <c r="U245" s="33">
        <f t="shared" si="31"/>
        <v>0.11899999999999999</v>
      </c>
    </row>
    <row r="246" spans="1:21" x14ac:dyDescent="0.25">
      <c r="A246" t="s">
        <v>377</v>
      </c>
      <c r="B246" t="s">
        <v>378</v>
      </c>
      <c r="C246" t="s">
        <v>843</v>
      </c>
      <c r="D246" t="s">
        <v>150</v>
      </c>
      <c r="E246">
        <v>1</v>
      </c>
      <c r="F246">
        <v>13</v>
      </c>
      <c r="G246" s="33">
        <v>1.1900000000000001E-2</v>
      </c>
      <c r="H246">
        <v>0</v>
      </c>
      <c r="I246" s="33">
        <v>0</v>
      </c>
      <c r="J246">
        <v>10</v>
      </c>
      <c r="K246" s="33">
        <v>2.0299999999999999E-2</v>
      </c>
      <c r="M246" t="s">
        <v>377</v>
      </c>
      <c r="N246" t="str">
        <f t="shared" si="24"/>
        <v>LB</v>
      </c>
      <c r="O246">
        <f t="shared" si="25"/>
        <v>8</v>
      </c>
      <c r="P246">
        <f t="shared" si="26"/>
        <v>0</v>
      </c>
      <c r="Q246" s="33">
        <f t="shared" si="27"/>
        <v>0</v>
      </c>
      <c r="R246">
        <f t="shared" si="28"/>
        <v>125</v>
      </c>
      <c r="S246" s="33">
        <f t="shared" si="29"/>
        <v>0.1135</v>
      </c>
      <c r="T246">
        <f t="shared" si="30"/>
        <v>76</v>
      </c>
      <c r="U246" s="33">
        <f t="shared" si="31"/>
        <v>0.16450000000000001</v>
      </c>
    </row>
    <row r="247" spans="1:21" x14ac:dyDescent="0.25">
      <c r="A247" t="s">
        <v>146</v>
      </c>
      <c r="B247" t="s">
        <v>150</v>
      </c>
      <c r="C247" t="s">
        <v>318</v>
      </c>
      <c r="D247" t="s">
        <v>508</v>
      </c>
      <c r="E247">
        <v>16</v>
      </c>
      <c r="F247">
        <v>0</v>
      </c>
      <c r="G247" s="33">
        <v>0</v>
      </c>
      <c r="H247">
        <v>431</v>
      </c>
      <c r="I247" s="33">
        <v>0.40360000000000001</v>
      </c>
      <c r="J247">
        <v>65</v>
      </c>
      <c r="K247" s="33">
        <v>0.15049999999999999</v>
      </c>
      <c r="M247" t="s">
        <v>146</v>
      </c>
      <c r="N247" t="str">
        <f t="shared" si="24"/>
        <v>TE</v>
      </c>
      <c r="O247">
        <f t="shared" si="25"/>
        <v>16</v>
      </c>
      <c r="P247">
        <f t="shared" si="26"/>
        <v>299</v>
      </c>
      <c r="Q247" s="33">
        <f t="shared" si="27"/>
        <v>0.28000000000000003</v>
      </c>
      <c r="R247">
        <f t="shared" si="28"/>
        <v>0</v>
      </c>
      <c r="S247" s="33">
        <f t="shared" si="29"/>
        <v>0</v>
      </c>
      <c r="T247">
        <f t="shared" si="30"/>
        <v>39</v>
      </c>
      <c r="U247" s="33">
        <f t="shared" si="31"/>
        <v>9.0300000000000005E-2</v>
      </c>
    </row>
    <row r="248" spans="1:21" x14ac:dyDescent="0.25">
      <c r="A248" t="s">
        <v>304</v>
      </c>
      <c r="B248" t="s">
        <v>340</v>
      </c>
      <c r="C248" t="s">
        <v>909</v>
      </c>
      <c r="D248" t="s">
        <v>378</v>
      </c>
      <c r="E248">
        <v>10</v>
      </c>
      <c r="F248">
        <v>0</v>
      </c>
      <c r="G248" s="33">
        <v>0</v>
      </c>
      <c r="H248">
        <v>643</v>
      </c>
      <c r="I248" s="33">
        <v>0.61890000000000001</v>
      </c>
      <c r="J248">
        <v>2</v>
      </c>
      <c r="K248" s="33">
        <v>4.7000000000000002E-3</v>
      </c>
      <c r="M248" t="s">
        <v>304</v>
      </c>
      <c r="N248" t="str">
        <f t="shared" si="24"/>
        <v/>
      </c>
      <c r="O248" t="str">
        <f t="shared" si="25"/>
        <v/>
      </c>
      <c r="P248" t="str">
        <f t="shared" si="26"/>
        <v/>
      </c>
      <c r="Q248" s="33" t="str">
        <f t="shared" si="27"/>
        <v/>
      </c>
      <c r="R248" t="str">
        <f t="shared" si="28"/>
        <v/>
      </c>
      <c r="S248" s="33" t="str">
        <f t="shared" si="29"/>
        <v/>
      </c>
      <c r="T248" t="str">
        <f t="shared" si="30"/>
        <v/>
      </c>
      <c r="U248" s="33" t="str">
        <f t="shared" si="31"/>
        <v/>
      </c>
    </row>
    <row r="249" spans="1:21" x14ac:dyDescent="0.25">
      <c r="A249" t="s">
        <v>250</v>
      </c>
      <c r="B249" t="s">
        <v>279</v>
      </c>
      <c r="C249" t="s">
        <v>909</v>
      </c>
      <c r="D249" t="s">
        <v>378</v>
      </c>
      <c r="E249">
        <v>5</v>
      </c>
      <c r="F249">
        <v>0</v>
      </c>
      <c r="G249" s="33">
        <v>0</v>
      </c>
      <c r="H249">
        <v>354</v>
      </c>
      <c r="I249" s="33">
        <v>0.31469999999999998</v>
      </c>
      <c r="J249">
        <v>3</v>
      </c>
      <c r="K249" s="33">
        <v>6.4999999999999997E-3</v>
      </c>
      <c r="M249" t="s">
        <v>250</v>
      </c>
      <c r="N249" t="str">
        <f t="shared" si="24"/>
        <v/>
      </c>
      <c r="O249" t="str">
        <f t="shared" si="25"/>
        <v/>
      </c>
      <c r="P249" t="str">
        <f t="shared" si="26"/>
        <v/>
      </c>
      <c r="Q249" s="33" t="str">
        <f t="shared" si="27"/>
        <v/>
      </c>
      <c r="R249" t="str">
        <f t="shared" si="28"/>
        <v/>
      </c>
      <c r="S249" s="33" t="str">
        <f t="shared" si="29"/>
        <v/>
      </c>
      <c r="T249" t="str">
        <f t="shared" si="30"/>
        <v/>
      </c>
      <c r="U249" s="33" t="str">
        <f t="shared" si="31"/>
        <v/>
      </c>
    </row>
    <row r="250" spans="1:21" x14ac:dyDescent="0.25">
      <c r="A250" t="s">
        <v>249</v>
      </c>
      <c r="B250" t="s">
        <v>279</v>
      </c>
      <c r="C250" t="s">
        <v>225</v>
      </c>
      <c r="D250" t="s">
        <v>279</v>
      </c>
      <c r="E250">
        <v>16</v>
      </c>
      <c r="F250">
        <v>811</v>
      </c>
      <c r="G250" s="33">
        <v>0.71709999999999996</v>
      </c>
      <c r="H250">
        <v>0</v>
      </c>
      <c r="I250" s="33">
        <v>0</v>
      </c>
      <c r="J250">
        <v>0</v>
      </c>
      <c r="K250" s="33">
        <v>0</v>
      </c>
      <c r="M250" t="s">
        <v>249</v>
      </c>
      <c r="N250" t="str">
        <f t="shared" si="24"/>
        <v/>
      </c>
      <c r="O250" t="str">
        <f t="shared" si="25"/>
        <v/>
      </c>
      <c r="P250" t="str">
        <f t="shared" si="26"/>
        <v/>
      </c>
      <c r="Q250" s="33" t="str">
        <f t="shared" si="27"/>
        <v/>
      </c>
      <c r="R250" t="str">
        <f t="shared" si="28"/>
        <v/>
      </c>
      <c r="S250" s="33" t="str">
        <f t="shared" si="29"/>
        <v/>
      </c>
      <c r="T250" t="str">
        <f t="shared" si="30"/>
        <v/>
      </c>
      <c r="U250" s="33" t="str">
        <f t="shared" si="31"/>
        <v/>
      </c>
    </row>
    <row r="251" spans="1:21" x14ac:dyDescent="0.25">
      <c r="A251" t="s">
        <v>169</v>
      </c>
      <c r="B251" t="s">
        <v>224</v>
      </c>
      <c r="C251" t="s">
        <v>130</v>
      </c>
      <c r="D251" t="s">
        <v>150</v>
      </c>
      <c r="E251">
        <v>15</v>
      </c>
      <c r="F251">
        <v>695</v>
      </c>
      <c r="G251" s="33">
        <v>0.64059999999999995</v>
      </c>
      <c r="H251">
        <v>0</v>
      </c>
      <c r="I251" s="33">
        <v>0</v>
      </c>
      <c r="J251">
        <v>101</v>
      </c>
      <c r="K251" s="33">
        <v>0.21490000000000001</v>
      </c>
      <c r="M251" t="s">
        <v>169</v>
      </c>
      <c r="N251" t="str">
        <f t="shared" si="24"/>
        <v/>
      </c>
      <c r="O251" t="str">
        <f t="shared" si="25"/>
        <v/>
      </c>
      <c r="P251" t="str">
        <f t="shared" si="26"/>
        <v/>
      </c>
      <c r="Q251" s="33" t="str">
        <f t="shared" si="27"/>
        <v/>
      </c>
      <c r="R251" t="str">
        <f t="shared" si="28"/>
        <v/>
      </c>
      <c r="S251" s="33" t="str">
        <f t="shared" si="29"/>
        <v/>
      </c>
      <c r="T251" t="str">
        <f t="shared" si="30"/>
        <v/>
      </c>
      <c r="U251" s="33" t="str">
        <f t="shared" si="31"/>
        <v/>
      </c>
    </row>
    <row r="252" spans="1:21" x14ac:dyDescent="0.25">
      <c r="A252" t="s">
        <v>167</v>
      </c>
      <c r="B252" t="s">
        <v>224</v>
      </c>
      <c r="C252" t="s">
        <v>141</v>
      </c>
      <c r="D252" t="s">
        <v>150</v>
      </c>
      <c r="E252">
        <v>15</v>
      </c>
      <c r="F252">
        <v>547</v>
      </c>
      <c r="G252" s="33">
        <v>0.52</v>
      </c>
      <c r="H252">
        <v>0</v>
      </c>
      <c r="I252" s="33">
        <v>0</v>
      </c>
      <c r="J252">
        <v>77</v>
      </c>
      <c r="K252" s="33">
        <v>0.1762</v>
      </c>
      <c r="M252" t="s">
        <v>167</v>
      </c>
      <c r="N252" t="str">
        <f t="shared" si="24"/>
        <v/>
      </c>
      <c r="O252" t="str">
        <f t="shared" si="25"/>
        <v/>
      </c>
      <c r="P252" t="str">
        <f t="shared" si="26"/>
        <v/>
      </c>
      <c r="Q252" s="33" t="str">
        <f t="shared" si="27"/>
        <v/>
      </c>
      <c r="R252" t="str">
        <f t="shared" si="28"/>
        <v/>
      </c>
      <c r="S252" s="33" t="str">
        <f t="shared" si="29"/>
        <v/>
      </c>
      <c r="T252" t="str">
        <f t="shared" si="30"/>
        <v/>
      </c>
      <c r="U252" s="33" t="str">
        <f t="shared" si="31"/>
        <v/>
      </c>
    </row>
    <row r="253" spans="1:21" x14ac:dyDescent="0.25">
      <c r="A253" t="s">
        <v>193</v>
      </c>
      <c r="B253" t="s">
        <v>224</v>
      </c>
      <c r="C253" t="s">
        <v>939</v>
      </c>
      <c r="D253" t="s">
        <v>805</v>
      </c>
      <c r="E253">
        <v>2</v>
      </c>
      <c r="F253">
        <v>0</v>
      </c>
      <c r="G253" s="33">
        <v>0</v>
      </c>
      <c r="H253">
        <v>0</v>
      </c>
      <c r="I253" s="33">
        <v>0</v>
      </c>
      <c r="J253">
        <v>18</v>
      </c>
      <c r="K253" s="33">
        <v>4.2000000000000003E-2</v>
      </c>
      <c r="M253" t="s">
        <v>193</v>
      </c>
      <c r="N253" t="str">
        <f t="shared" si="24"/>
        <v>T</v>
      </c>
      <c r="O253">
        <f t="shared" si="25"/>
        <v>15</v>
      </c>
      <c r="P253">
        <f t="shared" si="26"/>
        <v>965</v>
      </c>
      <c r="Q253" s="33">
        <f t="shared" si="27"/>
        <v>0.93420000000000003</v>
      </c>
      <c r="R253">
        <f t="shared" si="28"/>
        <v>0</v>
      </c>
      <c r="S253" s="33">
        <f t="shared" si="29"/>
        <v>0</v>
      </c>
      <c r="T253">
        <f t="shared" si="30"/>
        <v>91</v>
      </c>
      <c r="U253" s="33">
        <f t="shared" si="31"/>
        <v>0.18310000000000001</v>
      </c>
    </row>
    <row r="254" spans="1:21" x14ac:dyDescent="0.25">
      <c r="A254" t="s">
        <v>207</v>
      </c>
      <c r="B254" t="s">
        <v>224</v>
      </c>
      <c r="C254" t="s">
        <v>939</v>
      </c>
      <c r="D254" t="s">
        <v>805</v>
      </c>
      <c r="E254">
        <v>8</v>
      </c>
      <c r="F254">
        <v>0</v>
      </c>
      <c r="G254" s="33">
        <v>0</v>
      </c>
      <c r="H254">
        <v>0</v>
      </c>
      <c r="I254" s="33">
        <v>0</v>
      </c>
      <c r="J254">
        <v>69</v>
      </c>
      <c r="K254" s="33">
        <v>0.14499999999999999</v>
      </c>
      <c r="M254" t="s">
        <v>207</v>
      </c>
      <c r="N254" t="str">
        <f t="shared" si="24"/>
        <v/>
      </c>
      <c r="O254" t="str">
        <f t="shared" si="25"/>
        <v/>
      </c>
      <c r="P254" t="str">
        <f t="shared" si="26"/>
        <v/>
      </c>
      <c r="Q254" s="33" t="str">
        <f t="shared" si="27"/>
        <v/>
      </c>
      <c r="R254" t="str">
        <f t="shared" si="28"/>
        <v/>
      </c>
      <c r="S254" s="33" t="str">
        <f t="shared" si="29"/>
        <v/>
      </c>
      <c r="T254" t="str">
        <f t="shared" si="30"/>
        <v/>
      </c>
      <c r="U254" s="33" t="str">
        <f t="shared" si="31"/>
        <v/>
      </c>
    </row>
    <row r="255" spans="1:21" x14ac:dyDescent="0.25">
      <c r="A255" t="s">
        <v>388</v>
      </c>
      <c r="B255" t="s">
        <v>436</v>
      </c>
      <c r="C255" t="s">
        <v>940</v>
      </c>
      <c r="D255" t="s">
        <v>378</v>
      </c>
      <c r="E255">
        <v>5</v>
      </c>
      <c r="F255">
        <v>0</v>
      </c>
      <c r="G255" s="33">
        <v>0</v>
      </c>
      <c r="H255">
        <v>29</v>
      </c>
      <c r="I255" s="33">
        <v>2.7699999999999999E-2</v>
      </c>
      <c r="J255">
        <v>95</v>
      </c>
      <c r="K255" s="33">
        <v>0.22140000000000001</v>
      </c>
      <c r="M255" t="s">
        <v>388</v>
      </c>
      <c r="N255" t="str">
        <f t="shared" si="24"/>
        <v>CB</v>
      </c>
      <c r="O255">
        <f t="shared" si="25"/>
        <v>8</v>
      </c>
      <c r="P255">
        <f t="shared" si="26"/>
        <v>0</v>
      </c>
      <c r="Q255" s="33">
        <f t="shared" si="27"/>
        <v>0</v>
      </c>
      <c r="R255">
        <f t="shared" si="28"/>
        <v>379</v>
      </c>
      <c r="S255" s="33">
        <f t="shared" si="29"/>
        <v>0.36799999999999999</v>
      </c>
      <c r="T255">
        <f t="shared" si="30"/>
        <v>9</v>
      </c>
      <c r="U255" s="33">
        <f t="shared" si="31"/>
        <v>1.9699999999999999E-2</v>
      </c>
    </row>
    <row r="256" spans="1:21" x14ac:dyDescent="0.25">
      <c r="A256" t="s">
        <v>126</v>
      </c>
      <c r="B256" t="s">
        <v>150</v>
      </c>
      <c r="C256" t="s">
        <v>940</v>
      </c>
      <c r="D256" t="s">
        <v>378</v>
      </c>
      <c r="E256">
        <v>2</v>
      </c>
      <c r="F256">
        <v>0</v>
      </c>
      <c r="G256" s="33">
        <v>0</v>
      </c>
      <c r="H256">
        <v>4</v>
      </c>
      <c r="I256" s="33">
        <v>3.5999999999999999E-3</v>
      </c>
      <c r="J256">
        <v>54</v>
      </c>
      <c r="K256" s="33">
        <v>0.12</v>
      </c>
      <c r="M256" t="s">
        <v>126</v>
      </c>
      <c r="N256" t="str">
        <f t="shared" si="24"/>
        <v/>
      </c>
      <c r="O256" t="str">
        <f t="shared" si="25"/>
        <v/>
      </c>
      <c r="P256" t="str">
        <f t="shared" si="26"/>
        <v/>
      </c>
      <c r="Q256" s="33" t="str">
        <f t="shared" si="27"/>
        <v/>
      </c>
      <c r="R256" t="str">
        <f t="shared" si="28"/>
        <v/>
      </c>
      <c r="S256" s="33" t="str">
        <f t="shared" si="29"/>
        <v/>
      </c>
      <c r="T256" t="str">
        <f t="shared" si="30"/>
        <v/>
      </c>
      <c r="U256" s="33" t="str">
        <f t="shared" si="31"/>
        <v/>
      </c>
    </row>
    <row r="257" spans="1:21" x14ac:dyDescent="0.25">
      <c r="A257" t="s">
        <v>86</v>
      </c>
      <c r="B257" t="s">
        <v>95</v>
      </c>
      <c r="C257" t="s">
        <v>940</v>
      </c>
      <c r="D257" t="s">
        <v>378</v>
      </c>
      <c r="E257">
        <v>1</v>
      </c>
      <c r="F257">
        <v>0</v>
      </c>
      <c r="G257" s="33">
        <v>0</v>
      </c>
      <c r="H257">
        <v>0</v>
      </c>
      <c r="I257" s="33">
        <v>0</v>
      </c>
      <c r="J257">
        <v>17</v>
      </c>
      <c r="K257" s="33">
        <v>3.9899999999999998E-2</v>
      </c>
      <c r="M257" t="s">
        <v>86</v>
      </c>
      <c r="N257" t="str">
        <f t="shared" si="24"/>
        <v/>
      </c>
      <c r="O257" t="str">
        <f t="shared" si="25"/>
        <v/>
      </c>
      <c r="P257" t="str">
        <f t="shared" si="26"/>
        <v/>
      </c>
      <c r="Q257" s="33" t="str">
        <f t="shared" si="27"/>
        <v/>
      </c>
      <c r="R257" t="str">
        <f t="shared" si="28"/>
        <v/>
      </c>
      <c r="S257" s="33" t="str">
        <f t="shared" si="29"/>
        <v/>
      </c>
      <c r="T257" t="str">
        <f t="shared" si="30"/>
        <v/>
      </c>
      <c r="U257" s="33" t="str">
        <f t="shared" si="31"/>
        <v/>
      </c>
    </row>
    <row r="258" spans="1:21" x14ac:dyDescent="0.25">
      <c r="A258" t="s">
        <v>295</v>
      </c>
      <c r="B258" t="s">
        <v>340</v>
      </c>
      <c r="C258" t="s">
        <v>931</v>
      </c>
      <c r="D258" t="s">
        <v>508</v>
      </c>
      <c r="E258">
        <v>4</v>
      </c>
      <c r="F258">
        <v>0</v>
      </c>
      <c r="G258" s="33">
        <v>0</v>
      </c>
      <c r="H258">
        <v>88</v>
      </c>
      <c r="I258" s="33">
        <v>7.9399999999999998E-2</v>
      </c>
      <c r="J258">
        <v>19</v>
      </c>
      <c r="K258" s="33">
        <v>4.3499999999999997E-2</v>
      </c>
      <c r="M258" t="s">
        <v>295</v>
      </c>
      <c r="N258" t="str">
        <f t="shared" si="24"/>
        <v/>
      </c>
      <c r="O258" t="str">
        <f t="shared" si="25"/>
        <v/>
      </c>
      <c r="P258" t="str">
        <f t="shared" si="26"/>
        <v/>
      </c>
      <c r="Q258" s="33" t="str">
        <f t="shared" si="27"/>
        <v/>
      </c>
      <c r="R258" t="str">
        <f t="shared" si="28"/>
        <v/>
      </c>
      <c r="S258" s="33" t="str">
        <f t="shared" si="29"/>
        <v/>
      </c>
      <c r="T258" t="str">
        <f t="shared" si="30"/>
        <v/>
      </c>
      <c r="U258" s="33" t="str">
        <f t="shared" si="31"/>
        <v/>
      </c>
    </row>
    <row r="259" spans="1:21" x14ac:dyDescent="0.25">
      <c r="A259" t="s">
        <v>327</v>
      </c>
      <c r="B259" t="s">
        <v>340</v>
      </c>
      <c r="C259" t="s">
        <v>931</v>
      </c>
      <c r="D259" t="s">
        <v>508</v>
      </c>
      <c r="E259">
        <v>4</v>
      </c>
      <c r="F259">
        <v>0</v>
      </c>
      <c r="G259" s="33">
        <v>0</v>
      </c>
      <c r="H259">
        <v>0</v>
      </c>
      <c r="I259" s="33">
        <v>0</v>
      </c>
      <c r="J259">
        <v>77</v>
      </c>
      <c r="K259" s="33">
        <v>0.1711</v>
      </c>
      <c r="M259" t="s">
        <v>327</v>
      </c>
      <c r="N259" t="str">
        <f t="shared" si="24"/>
        <v>DE</v>
      </c>
      <c r="O259">
        <f t="shared" si="25"/>
        <v>14</v>
      </c>
      <c r="P259">
        <f t="shared" si="26"/>
        <v>0</v>
      </c>
      <c r="Q259" s="33">
        <f t="shared" si="27"/>
        <v>0</v>
      </c>
      <c r="R259">
        <f t="shared" si="28"/>
        <v>456</v>
      </c>
      <c r="S259" s="33">
        <f t="shared" si="29"/>
        <v>0.43059999999999998</v>
      </c>
      <c r="T259">
        <f t="shared" si="30"/>
        <v>71</v>
      </c>
      <c r="U259" s="33">
        <f t="shared" si="31"/>
        <v>0.16669999999999999</v>
      </c>
    </row>
    <row r="260" spans="1:21" x14ac:dyDescent="0.25">
      <c r="A260" t="s">
        <v>232</v>
      </c>
      <c r="B260" t="s">
        <v>279</v>
      </c>
      <c r="C260" t="s">
        <v>443</v>
      </c>
      <c r="D260" t="s">
        <v>378</v>
      </c>
      <c r="E260">
        <v>5</v>
      </c>
      <c r="F260">
        <v>0</v>
      </c>
      <c r="G260" s="33">
        <v>0</v>
      </c>
      <c r="H260">
        <v>22</v>
      </c>
      <c r="I260" s="33">
        <v>1.9699999999999999E-2</v>
      </c>
      <c r="J260">
        <v>88</v>
      </c>
      <c r="K260" s="33">
        <v>0.18720000000000001</v>
      </c>
      <c r="M260" t="s">
        <v>232</v>
      </c>
      <c r="N260" t="str">
        <f t="shared" ref="N260:N311" si="32">IFERROR(VLOOKUP(A260,C$3:K$433,2,FALSE),"")</f>
        <v>WR</v>
      </c>
      <c r="O260">
        <f t="shared" ref="O260:O311" si="33">IFERROR(VLOOKUP(A260,C$3:K$433,3,FALSE),"")</f>
        <v>12</v>
      </c>
      <c r="P260">
        <f t="shared" ref="P260:P311" si="34">IFERROR(VLOOKUP(A260,C$3:K$433,4,FALSE),"")</f>
        <v>92</v>
      </c>
      <c r="Q260" s="33">
        <f t="shared" ref="Q260:Q311" si="35">IFERROR(VLOOKUP(A260,C$3:K$433,5,FALSE),"")</f>
        <v>8.6099999999999996E-2</v>
      </c>
      <c r="R260">
        <f t="shared" ref="R260:R311" si="36">IFERROR(VLOOKUP(A260,C$3:K$433,6,FALSE),"")</f>
        <v>0</v>
      </c>
      <c r="S260" s="33">
        <f t="shared" ref="S260:S311" si="37">IFERROR(VLOOKUP(A260,C$3:K$433,7,FALSE),"")</f>
        <v>0</v>
      </c>
      <c r="T260">
        <f t="shared" ref="T260:T311" si="38">IFERROR(VLOOKUP(A260,C$3:K$433,8,FALSE),"")</f>
        <v>148</v>
      </c>
      <c r="U260" s="33">
        <f t="shared" ref="U260:U311" si="39">IFERROR(VLOOKUP(A260,C$3:K$433,9,FALSE),"")</f>
        <v>0.34260000000000002</v>
      </c>
    </row>
    <row r="261" spans="1:21" x14ac:dyDescent="0.25">
      <c r="A261" t="s">
        <v>194</v>
      </c>
      <c r="B261" t="s">
        <v>224</v>
      </c>
      <c r="C261" t="s">
        <v>434</v>
      </c>
      <c r="D261" t="s">
        <v>470</v>
      </c>
      <c r="E261">
        <v>16</v>
      </c>
      <c r="F261">
        <v>0</v>
      </c>
      <c r="G261" s="33">
        <v>0</v>
      </c>
      <c r="H261">
        <v>632</v>
      </c>
      <c r="I261" s="33">
        <v>0.59740000000000004</v>
      </c>
      <c r="J261">
        <v>87</v>
      </c>
      <c r="K261" s="33">
        <v>0.1883</v>
      </c>
      <c r="M261" t="s">
        <v>194</v>
      </c>
      <c r="N261" t="str">
        <f t="shared" si="32"/>
        <v/>
      </c>
      <c r="O261" t="str">
        <f t="shared" si="33"/>
        <v/>
      </c>
      <c r="P261" t="str">
        <f t="shared" si="34"/>
        <v/>
      </c>
      <c r="Q261" s="33" t="str">
        <f t="shared" si="35"/>
        <v/>
      </c>
      <c r="R261" t="str">
        <f t="shared" si="36"/>
        <v/>
      </c>
      <c r="S261" s="33" t="str">
        <f t="shared" si="37"/>
        <v/>
      </c>
      <c r="T261" t="str">
        <f t="shared" si="38"/>
        <v/>
      </c>
      <c r="U261" s="33" t="str">
        <f t="shared" si="39"/>
        <v/>
      </c>
    </row>
    <row r="262" spans="1:21" x14ac:dyDescent="0.25">
      <c r="A262" t="s">
        <v>112</v>
      </c>
      <c r="B262" t="s">
        <v>125</v>
      </c>
      <c r="C262" t="s">
        <v>347</v>
      </c>
      <c r="D262" t="s">
        <v>378</v>
      </c>
      <c r="E262">
        <v>3</v>
      </c>
      <c r="F262">
        <v>0</v>
      </c>
      <c r="G262" s="33">
        <v>0</v>
      </c>
      <c r="H262">
        <v>0</v>
      </c>
      <c r="I262" s="33">
        <v>0</v>
      </c>
      <c r="J262">
        <v>53</v>
      </c>
      <c r="K262" s="33">
        <v>0.1111</v>
      </c>
      <c r="M262" t="s">
        <v>112</v>
      </c>
      <c r="N262" t="str">
        <f t="shared" si="32"/>
        <v>QB</v>
      </c>
      <c r="O262">
        <f t="shared" si="33"/>
        <v>5</v>
      </c>
      <c r="P262">
        <f t="shared" si="34"/>
        <v>101</v>
      </c>
      <c r="Q262" s="33">
        <f t="shared" si="35"/>
        <v>9.7799999999999998E-2</v>
      </c>
      <c r="R262">
        <f t="shared" si="36"/>
        <v>0</v>
      </c>
      <c r="S262" s="33">
        <f t="shared" si="37"/>
        <v>0</v>
      </c>
      <c r="T262">
        <f t="shared" si="38"/>
        <v>0</v>
      </c>
      <c r="U262" s="33">
        <f t="shared" si="39"/>
        <v>0</v>
      </c>
    </row>
    <row r="263" spans="1:21" x14ac:dyDescent="0.25">
      <c r="A263" t="s">
        <v>398</v>
      </c>
      <c r="B263" t="s">
        <v>436</v>
      </c>
      <c r="C263" t="s">
        <v>245</v>
      </c>
      <c r="D263" t="s">
        <v>279</v>
      </c>
      <c r="E263">
        <v>15</v>
      </c>
      <c r="F263">
        <v>377</v>
      </c>
      <c r="G263" s="33">
        <v>0.33100000000000002</v>
      </c>
      <c r="H263">
        <v>0</v>
      </c>
      <c r="I263" s="33">
        <v>0</v>
      </c>
      <c r="J263">
        <v>0</v>
      </c>
      <c r="K263" s="33">
        <v>0</v>
      </c>
      <c r="M263" t="s">
        <v>398</v>
      </c>
      <c r="N263" t="str">
        <f t="shared" si="32"/>
        <v/>
      </c>
      <c r="O263" t="str">
        <f t="shared" si="33"/>
        <v/>
      </c>
      <c r="P263" t="str">
        <f t="shared" si="34"/>
        <v/>
      </c>
      <c r="Q263" s="33" t="str">
        <f t="shared" si="35"/>
        <v/>
      </c>
      <c r="R263" t="str">
        <f t="shared" si="36"/>
        <v/>
      </c>
      <c r="S263" s="33" t="str">
        <f t="shared" si="37"/>
        <v/>
      </c>
      <c r="T263" t="str">
        <f t="shared" si="38"/>
        <v/>
      </c>
      <c r="U263" s="33" t="str">
        <f t="shared" si="39"/>
        <v/>
      </c>
    </row>
    <row r="264" spans="1:21" x14ac:dyDescent="0.25">
      <c r="A264" t="s">
        <v>102</v>
      </c>
      <c r="B264" t="s">
        <v>125</v>
      </c>
      <c r="C264" t="s">
        <v>330</v>
      </c>
      <c r="D264" t="s">
        <v>378</v>
      </c>
      <c r="E264">
        <v>16</v>
      </c>
      <c r="F264">
        <v>0</v>
      </c>
      <c r="G264" s="33">
        <v>0</v>
      </c>
      <c r="H264">
        <v>754</v>
      </c>
      <c r="I264" s="33">
        <v>0.68799999999999994</v>
      </c>
      <c r="J264">
        <v>79</v>
      </c>
      <c r="K264" s="33">
        <v>0.16600000000000001</v>
      </c>
      <c r="M264" t="s">
        <v>102</v>
      </c>
      <c r="N264" t="str">
        <f t="shared" si="32"/>
        <v/>
      </c>
      <c r="O264" t="str">
        <f t="shared" si="33"/>
        <v/>
      </c>
      <c r="P264" t="str">
        <f t="shared" si="34"/>
        <v/>
      </c>
      <c r="Q264" s="33" t="str">
        <f t="shared" si="35"/>
        <v/>
      </c>
      <c r="R264" t="str">
        <f t="shared" si="36"/>
        <v/>
      </c>
      <c r="S264" s="33" t="str">
        <f t="shared" si="37"/>
        <v/>
      </c>
      <c r="T264" t="str">
        <f t="shared" si="38"/>
        <v/>
      </c>
      <c r="U264" s="33" t="str">
        <f t="shared" si="39"/>
        <v/>
      </c>
    </row>
    <row r="265" spans="1:21" x14ac:dyDescent="0.25">
      <c r="A265" t="s">
        <v>324</v>
      </c>
      <c r="B265" t="s">
        <v>340</v>
      </c>
      <c r="C265" t="s">
        <v>389</v>
      </c>
      <c r="D265" t="s">
        <v>470</v>
      </c>
      <c r="E265">
        <v>16</v>
      </c>
      <c r="F265">
        <v>0</v>
      </c>
      <c r="G265" s="33">
        <v>0</v>
      </c>
      <c r="H265">
        <v>789</v>
      </c>
      <c r="I265" s="33">
        <v>0.72450000000000003</v>
      </c>
      <c r="J265">
        <v>123</v>
      </c>
      <c r="K265" s="33">
        <v>0.2611</v>
      </c>
      <c r="M265" t="s">
        <v>324</v>
      </c>
      <c r="N265" t="str">
        <f t="shared" si="32"/>
        <v>LB</v>
      </c>
      <c r="O265">
        <f t="shared" si="33"/>
        <v>8</v>
      </c>
      <c r="P265">
        <f t="shared" si="34"/>
        <v>0</v>
      </c>
      <c r="Q265" s="33">
        <f t="shared" si="35"/>
        <v>0</v>
      </c>
      <c r="R265">
        <f t="shared" si="36"/>
        <v>354</v>
      </c>
      <c r="S265" s="33">
        <f t="shared" si="37"/>
        <v>0.35830000000000001</v>
      </c>
      <c r="T265">
        <f t="shared" si="38"/>
        <v>3</v>
      </c>
      <c r="U265" s="33">
        <f t="shared" si="39"/>
        <v>6.6E-3</v>
      </c>
    </row>
    <row r="266" spans="1:21" x14ac:dyDescent="0.25">
      <c r="A266" t="s">
        <v>373</v>
      </c>
      <c r="B266" t="s">
        <v>378</v>
      </c>
      <c r="C266" t="s">
        <v>421</v>
      </c>
      <c r="D266" t="s">
        <v>470</v>
      </c>
      <c r="E266">
        <v>6</v>
      </c>
      <c r="F266">
        <v>0</v>
      </c>
      <c r="G266" s="33">
        <v>0</v>
      </c>
      <c r="H266">
        <v>139</v>
      </c>
      <c r="I266" s="33">
        <v>0.1321</v>
      </c>
      <c r="J266">
        <v>63</v>
      </c>
      <c r="K266" s="33">
        <v>0.14929999999999999</v>
      </c>
      <c r="M266" t="s">
        <v>373</v>
      </c>
      <c r="N266" t="str">
        <f t="shared" si="32"/>
        <v>LB</v>
      </c>
      <c r="O266">
        <f t="shared" si="33"/>
        <v>14</v>
      </c>
      <c r="P266">
        <f t="shared" si="34"/>
        <v>0</v>
      </c>
      <c r="Q266" s="33">
        <f t="shared" si="35"/>
        <v>0</v>
      </c>
      <c r="R266">
        <f t="shared" si="36"/>
        <v>640</v>
      </c>
      <c r="S266" s="33">
        <f t="shared" si="37"/>
        <v>0.64259999999999995</v>
      </c>
      <c r="T266">
        <f t="shared" si="38"/>
        <v>117</v>
      </c>
      <c r="U266" s="33">
        <f t="shared" si="39"/>
        <v>0.26650000000000001</v>
      </c>
    </row>
    <row r="267" spans="1:21" x14ac:dyDescent="0.25">
      <c r="A267" t="s">
        <v>244</v>
      </c>
      <c r="B267" t="s">
        <v>279</v>
      </c>
      <c r="C267" t="s">
        <v>316</v>
      </c>
      <c r="D267" t="s">
        <v>508</v>
      </c>
      <c r="E267">
        <v>16</v>
      </c>
      <c r="F267">
        <v>0</v>
      </c>
      <c r="G267" s="33">
        <v>0</v>
      </c>
      <c r="H267">
        <v>392</v>
      </c>
      <c r="I267" s="33">
        <v>0.35599999999999998</v>
      </c>
      <c r="J267">
        <v>55</v>
      </c>
      <c r="K267" s="33">
        <v>0.11899999999999999</v>
      </c>
      <c r="M267" t="s">
        <v>244</v>
      </c>
      <c r="N267" t="str">
        <f t="shared" si="32"/>
        <v>WR</v>
      </c>
      <c r="O267">
        <f t="shared" si="33"/>
        <v>14</v>
      </c>
      <c r="P267">
        <f t="shared" si="34"/>
        <v>780</v>
      </c>
      <c r="Q267" s="33">
        <f t="shared" si="35"/>
        <v>0.69889999999999997</v>
      </c>
      <c r="R267">
        <f t="shared" si="36"/>
        <v>0</v>
      </c>
      <c r="S267" s="33">
        <f t="shared" si="37"/>
        <v>0</v>
      </c>
      <c r="T267">
        <f t="shared" si="38"/>
        <v>0</v>
      </c>
      <c r="U267" s="33">
        <f t="shared" si="39"/>
        <v>0</v>
      </c>
    </row>
    <row r="268" spans="1:21" x14ac:dyDescent="0.25">
      <c r="A268" t="s">
        <v>342</v>
      </c>
      <c r="B268" t="s">
        <v>378</v>
      </c>
      <c r="C268" t="s">
        <v>377</v>
      </c>
      <c r="D268" t="s">
        <v>378</v>
      </c>
      <c r="E268">
        <v>8</v>
      </c>
      <c r="F268">
        <v>0</v>
      </c>
      <c r="G268" s="33">
        <v>0</v>
      </c>
      <c r="H268">
        <v>125</v>
      </c>
      <c r="I268" s="33">
        <v>0.1135</v>
      </c>
      <c r="J268">
        <v>76</v>
      </c>
      <c r="K268" s="33">
        <v>0.16450000000000001</v>
      </c>
      <c r="M268" t="s">
        <v>342</v>
      </c>
      <c r="N268" t="str">
        <f t="shared" si="32"/>
        <v>LB</v>
      </c>
      <c r="O268">
        <f t="shared" si="33"/>
        <v>8</v>
      </c>
      <c r="P268">
        <f t="shared" si="34"/>
        <v>0</v>
      </c>
      <c r="Q268" s="33">
        <f t="shared" si="35"/>
        <v>0</v>
      </c>
      <c r="R268">
        <f t="shared" si="36"/>
        <v>133</v>
      </c>
      <c r="S268" s="33">
        <f t="shared" si="37"/>
        <v>0.12720000000000001</v>
      </c>
      <c r="T268">
        <f t="shared" si="38"/>
        <v>40</v>
      </c>
      <c r="U268" s="33">
        <f t="shared" si="39"/>
        <v>8.9700000000000002E-2</v>
      </c>
    </row>
    <row r="269" spans="1:21" x14ac:dyDescent="0.25">
      <c r="A269" t="s">
        <v>415</v>
      </c>
      <c r="B269" t="s">
        <v>436</v>
      </c>
      <c r="C269" t="s">
        <v>146</v>
      </c>
      <c r="D269" t="s">
        <v>150</v>
      </c>
      <c r="E269">
        <v>16</v>
      </c>
      <c r="F269">
        <v>299</v>
      </c>
      <c r="G269" s="33">
        <v>0.28000000000000003</v>
      </c>
      <c r="H269">
        <v>0</v>
      </c>
      <c r="I269" s="33">
        <v>0</v>
      </c>
      <c r="J269">
        <v>39</v>
      </c>
      <c r="K269" s="33">
        <v>9.0300000000000005E-2</v>
      </c>
      <c r="M269" t="s">
        <v>415</v>
      </c>
      <c r="N269" t="str">
        <f t="shared" si="32"/>
        <v>CB</v>
      </c>
      <c r="O269">
        <f t="shared" si="33"/>
        <v>9</v>
      </c>
      <c r="P269">
        <f t="shared" si="34"/>
        <v>0</v>
      </c>
      <c r="Q269" s="33">
        <f t="shared" si="35"/>
        <v>0</v>
      </c>
      <c r="R269">
        <f t="shared" si="36"/>
        <v>512</v>
      </c>
      <c r="S269" s="33">
        <f t="shared" si="37"/>
        <v>0.46500000000000002</v>
      </c>
      <c r="T269">
        <f t="shared" si="38"/>
        <v>35</v>
      </c>
      <c r="U269" s="33">
        <f t="shared" si="39"/>
        <v>7.5800000000000006E-2</v>
      </c>
    </row>
    <row r="270" spans="1:21" x14ac:dyDescent="0.25">
      <c r="A270" t="s">
        <v>161</v>
      </c>
      <c r="B270" t="s">
        <v>224</v>
      </c>
      <c r="C270" t="s">
        <v>496</v>
      </c>
      <c r="D270" t="s">
        <v>470</v>
      </c>
      <c r="E270">
        <v>6</v>
      </c>
      <c r="F270">
        <v>0</v>
      </c>
      <c r="G270" s="33">
        <v>0</v>
      </c>
      <c r="H270">
        <v>20</v>
      </c>
      <c r="I270" s="33">
        <v>1.7899999999999999E-2</v>
      </c>
      <c r="J270">
        <v>45</v>
      </c>
      <c r="K270" s="33">
        <v>9.5699999999999993E-2</v>
      </c>
      <c r="M270" t="s">
        <v>161</v>
      </c>
      <c r="N270" t="str">
        <f t="shared" si="32"/>
        <v>T</v>
      </c>
      <c r="O270">
        <f t="shared" si="33"/>
        <v>6</v>
      </c>
      <c r="P270">
        <f t="shared" si="34"/>
        <v>142</v>
      </c>
      <c r="Q270" s="33">
        <f t="shared" si="35"/>
        <v>0.14030000000000001</v>
      </c>
      <c r="R270">
        <f t="shared" si="36"/>
        <v>0</v>
      </c>
      <c r="S270" s="33">
        <f t="shared" si="37"/>
        <v>0</v>
      </c>
      <c r="T270">
        <f t="shared" si="38"/>
        <v>26</v>
      </c>
      <c r="U270" s="33">
        <f t="shared" si="39"/>
        <v>5.4600000000000003E-2</v>
      </c>
    </row>
    <row r="271" spans="1:21" x14ac:dyDescent="0.25">
      <c r="A271" t="s">
        <v>91</v>
      </c>
      <c r="B271" t="s">
        <v>95</v>
      </c>
      <c r="C271" t="s">
        <v>496</v>
      </c>
      <c r="D271" t="s">
        <v>470</v>
      </c>
      <c r="E271">
        <v>8</v>
      </c>
      <c r="F271">
        <v>0</v>
      </c>
      <c r="G271" s="33">
        <v>0</v>
      </c>
      <c r="H271">
        <v>479</v>
      </c>
      <c r="I271" s="33">
        <v>0.42580000000000001</v>
      </c>
      <c r="J271">
        <v>69</v>
      </c>
      <c r="K271" s="33">
        <v>0.1487</v>
      </c>
      <c r="M271" t="s">
        <v>91</v>
      </c>
      <c r="N271" t="str">
        <f t="shared" si="32"/>
        <v>RB</v>
      </c>
      <c r="O271">
        <f t="shared" si="33"/>
        <v>10</v>
      </c>
      <c r="P271">
        <f t="shared" si="34"/>
        <v>226</v>
      </c>
      <c r="Q271" s="33">
        <f t="shared" si="35"/>
        <v>0.20069999999999999</v>
      </c>
      <c r="R271">
        <f t="shared" si="36"/>
        <v>0</v>
      </c>
      <c r="S271" s="33">
        <f t="shared" si="37"/>
        <v>0</v>
      </c>
      <c r="T271">
        <f t="shared" si="38"/>
        <v>0</v>
      </c>
      <c r="U271" s="33">
        <f t="shared" si="39"/>
        <v>0</v>
      </c>
    </row>
    <row r="272" spans="1:21" x14ac:dyDescent="0.25">
      <c r="A272" t="s">
        <v>360</v>
      </c>
      <c r="B272" t="s">
        <v>378</v>
      </c>
      <c r="C272" t="s">
        <v>910</v>
      </c>
      <c r="D272" t="s">
        <v>378</v>
      </c>
      <c r="E272">
        <v>5</v>
      </c>
      <c r="F272">
        <v>0</v>
      </c>
      <c r="G272" s="33">
        <v>0</v>
      </c>
      <c r="H272">
        <v>53</v>
      </c>
      <c r="I272" s="33">
        <v>4.8099999999999997E-2</v>
      </c>
      <c r="J272">
        <v>93</v>
      </c>
      <c r="K272" s="33">
        <v>0.20669999999999999</v>
      </c>
      <c r="M272" t="s">
        <v>360</v>
      </c>
      <c r="N272" t="str">
        <f t="shared" si="32"/>
        <v>RB</v>
      </c>
      <c r="O272">
        <f t="shared" si="33"/>
        <v>8</v>
      </c>
      <c r="P272">
        <f t="shared" si="34"/>
        <v>3</v>
      </c>
      <c r="Q272" s="33">
        <f t="shared" si="35"/>
        <v>2.8999999999999998E-3</v>
      </c>
      <c r="R272">
        <f t="shared" si="36"/>
        <v>0</v>
      </c>
      <c r="S272" s="33">
        <f t="shared" si="37"/>
        <v>0</v>
      </c>
      <c r="T272">
        <f t="shared" si="38"/>
        <v>128</v>
      </c>
      <c r="U272" s="33">
        <f t="shared" si="39"/>
        <v>0.29289999999999999</v>
      </c>
    </row>
    <row r="273" spans="1:21" x14ac:dyDescent="0.25">
      <c r="A273" t="s">
        <v>163</v>
      </c>
      <c r="B273" t="s">
        <v>224</v>
      </c>
      <c r="C273" t="s">
        <v>910</v>
      </c>
      <c r="D273" t="s">
        <v>378</v>
      </c>
      <c r="E273">
        <v>10</v>
      </c>
      <c r="F273">
        <v>0</v>
      </c>
      <c r="G273" s="33">
        <v>0</v>
      </c>
      <c r="H273">
        <v>427</v>
      </c>
      <c r="I273" s="33">
        <v>0.37959999999999999</v>
      </c>
      <c r="J273">
        <v>109</v>
      </c>
      <c r="K273" s="33">
        <v>0.2349</v>
      </c>
      <c r="M273" t="s">
        <v>163</v>
      </c>
      <c r="N273" t="str">
        <f t="shared" si="32"/>
        <v/>
      </c>
      <c r="O273" t="str">
        <f t="shared" si="33"/>
        <v/>
      </c>
      <c r="P273" t="str">
        <f t="shared" si="34"/>
        <v/>
      </c>
      <c r="Q273" s="33" t="str">
        <f t="shared" si="35"/>
        <v/>
      </c>
      <c r="R273" t="str">
        <f t="shared" si="36"/>
        <v/>
      </c>
      <c r="S273" s="33" t="str">
        <f t="shared" si="37"/>
        <v/>
      </c>
      <c r="T273" t="str">
        <f t="shared" si="38"/>
        <v/>
      </c>
      <c r="U273" s="33" t="str">
        <f t="shared" si="39"/>
        <v/>
      </c>
    </row>
    <row r="274" spans="1:21" x14ac:dyDescent="0.25">
      <c r="A274" t="s">
        <v>282</v>
      </c>
      <c r="B274" t="s">
        <v>340</v>
      </c>
      <c r="C274" t="s">
        <v>923</v>
      </c>
      <c r="D274" t="s">
        <v>541</v>
      </c>
      <c r="E274">
        <v>6</v>
      </c>
      <c r="F274">
        <v>0</v>
      </c>
      <c r="G274" s="33">
        <v>0</v>
      </c>
      <c r="H274">
        <v>60</v>
      </c>
      <c r="I274" s="33">
        <v>5.7000000000000002E-2</v>
      </c>
      <c r="J274">
        <v>1</v>
      </c>
      <c r="K274" s="33">
        <v>2.3999999999999998E-3</v>
      </c>
      <c r="M274" t="s">
        <v>282</v>
      </c>
      <c r="N274" t="str">
        <f t="shared" si="32"/>
        <v/>
      </c>
      <c r="O274" t="str">
        <f t="shared" si="33"/>
        <v/>
      </c>
      <c r="P274" t="str">
        <f t="shared" si="34"/>
        <v/>
      </c>
      <c r="Q274" s="33" t="str">
        <f t="shared" si="35"/>
        <v/>
      </c>
      <c r="R274" t="str">
        <f t="shared" si="36"/>
        <v/>
      </c>
      <c r="S274" s="33" t="str">
        <f t="shared" si="37"/>
        <v/>
      </c>
      <c r="T274" t="str">
        <f t="shared" si="38"/>
        <v/>
      </c>
      <c r="U274" s="33" t="str">
        <f t="shared" si="39"/>
        <v/>
      </c>
    </row>
    <row r="275" spans="1:21" x14ac:dyDescent="0.25">
      <c r="A275" t="s">
        <v>175</v>
      </c>
      <c r="B275" t="s">
        <v>224</v>
      </c>
      <c r="C275" t="s">
        <v>923</v>
      </c>
      <c r="D275" t="s">
        <v>541</v>
      </c>
      <c r="E275">
        <v>6</v>
      </c>
      <c r="F275">
        <v>0</v>
      </c>
      <c r="G275" s="33">
        <v>0</v>
      </c>
      <c r="H275">
        <v>88</v>
      </c>
      <c r="I275" s="33">
        <v>8.3000000000000004E-2</v>
      </c>
      <c r="J275">
        <v>5</v>
      </c>
      <c r="K275" s="33">
        <v>1.11E-2</v>
      </c>
      <c r="M275" t="s">
        <v>175</v>
      </c>
      <c r="N275" t="str">
        <f t="shared" si="32"/>
        <v/>
      </c>
      <c r="O275" t="str">
        <f t="shared" si="33"/>
        <v/>
      </c>
      <c r="P275" t="str">
        <f t="shared" si="34"/>
        <v/>
      </c>
      <c r="Q275" s="33" t="str">
        <f t="shared" si="35"/>
        <v/>
      </c>
      <c r="R275" t="str">
        <f t="shared" si="36"/>
        <v/>
      </c>
      <c r="S275" s="33" t="str">
        <f t="shared" si="37"/>
        <v/>
      </c>
      <c r="T275" t="str">
        <f t="shared" si="38"/>
        <v/>
      </c>
      <c r="U275" s="33" t="str">
        <f t="shared" si="39"/>
        <v/>
      </c>
    </row>
    <row r="276" spans="1:21" x14ac:dyDescent="0.25">
      <c r="A276" t="s">
        <v>259</v>
      </c>
      <c r="B276" t="s">
        <v>279</v>
      </c>
      <c r="C276" t="s">
        <v>193</v>
      </c>
      <c r="D276" t="s">
        <v>808</v>
      </c>
      <c r="E276">
        <v>15</v>
      </c>
      <c r="F276">
        <v>965</v>
      </c>
      <c r="G276" s="33">
        <v>0.93420000000000003</v>
      </c>
      <c r="H276">
        <v>0</v>
      </c>
      <c r="I276" s="33">
        <v>0</v>
      </c>
      <c r="J276">
        <v>91</v>
      </c>
      <c r="K276" s="33">
        <v>0.18310000000000001</v>
      </c>
      <c r="M276" t="s">
        <v>259</v>
      </c>
      <c r="N276" t="str">
        <f t="shared" si="32"/>
        <v/>
      </c>
      <c r="O276" t="str">
        <f t="shared" si="33"/>
        <v/>
      </c>
      <c r="P276" t="str">
        <f t="shared" si="34"/>
        <v/>
      </c>
      <c r="Q276" s="33" t="str">
        <f t="shared" si="35"/>
        <v/>
      </c>
      <c r="R276" t="str">
        <f t="shared" si="36"/>
        <v/>
      </c>
      <c r="S276" s="33" t="str">
        <f t="shared" si="37"/>
        <v/>
      </c>
      <c r="T276" t="str">
        <f t="shared" si="38"/>
        <v/>
      </c>
      <c r="U276" s="33" t="str">
        <f t="shared" si="39"/>
        <v/>
      </c>
    </row>
    <row r="277" spans="1:21" x14ac:dyDescent="0.25">
      <c r="A277" t="s">
        <v>78</v>
      </c>
      <c r="B277" t="s">
        <v>95</v>
      </c>
      <c r="C277" t="s">
        <v>388</v>
      </c>
      <c r="D277" t="s">
        <v>470</v>
      </c>
      <c r="E277">
        <v>8</v>
      </c>
      <c r="F277">
        <v>0</v>
      </c>
      <c r="G277" s="33">
        <v>0</v>
      </c>
      <c r="H277">
        <v>379</v>
      </c>
      <c r="I277" s="33">
        <v>0.36799999999999999</v>
      </c>
      <c r="J277">
        <v>9</v>
      </c>
      <c r="K277" s="33">
        <v>1.9699999999999999E-2</v>
      </c>
      <c r="M277" t="s">
        <v>78</v>
      </c>
      <c r="N277" t="str">
        <f t="shared" si="32"/>
        <v>RB</v>
      </c>
      <c r="O277">
        <f t="shared" si="33"/>
        <v>2</v>
      </c>
      <c r="P277">
        <f t="shared" si="34"/>
        <v>0</v>
      </c>
      <c r="Q277" s="33">
        <f t="shared" si="35"/>
        <v>0</v>
      </c>
      <c r="R277">
        <f t="shared" si="36"/>
        <v>0</v>
      </c>
      <c r="S277" s="33">
        <f t="shared" si="37"/>
        <v>0</v>
      </c>
      <c r="T277">
        <f t="shared" si="38"/>
        <v>15</v>
      </c>
      <c r="U277" s="33">
        <f t="shared" si="39"/>
        <v>3.5499999999999997E-2</v>
      </c>
    </row>
    <row r="278" spans="1:21" x14ac:dyDescent="0.25">
      <c r="A278" t="s">
        <v>211</v>
      </c>
      <c r="B278" t="s">
        <v>224</v>
      </c>
      <c r="C278" t="s">
        <v>880</v>
      </c>
      <c r="D278" t="s">
        <v>150</v>
      </c>
      <c r="E278">
        <v>4</v>
      </c>
      <c r="F278">
        <v>24</v>
      </c>
      <c r="G278" s="33">
        <v>2.3300000000000001E-2</v>
      </c>
      <c r="H278">
        <v>0</v>
      </c>
      <c r="I278" s="33">
        <v>0</v>
      </c>
      <c r="J278">
        <v>2</v>
      </c>
      <c r="K278" s="33">
        <v>4.4000000000000003E-3</v>
      </c>
      <c r="M278" t="s">
        <v>211</v>
      </c>
      <c r="N278" t="str">
        <f t="shared" si="32"/>
        <v/>
      </c>
      <c r="O278" t="str">
        <f t="shared" si="33"/>
        <v/>
      </c>
      <c r="P278" t="str">
        <f t="shared" si="34"/>
        <v/>
      </c>
      <c r="Q278" s="33" t="str">
        <f t="shared" si="35"/>
        <v/>
      </c>
      <c r="R278" t="str">
        <f t="shared" si="36"/>
        <v/>
      </c>
      <c r="S278" s="33" t="str">
        <f t="shared" si="37"/>
        <v/>
      </c>
      <c r="T278" t="str">
        <f t="shared" si="38"/>
        <v/>
      </c>
      <c r="U278" s="33" t="str">
        <f t="shared" si="39"/>
        <v/>
      </c>
    </row>
    <row r="279" spans="1:21" x14ac:dyDescent="0.25">
      <c r="A279" t="s">
        <v>42</v>
      </c>
      <c r="B279" t="s">
        <v>95</v>
      </c>
      <c r="C279" t="s">
        <v>880</v>
      </c>
      <c r="D279" t="s">
        <v>150</v>
      </c>
      <c r="E279">
        <v>11</v>
      </c>
      <c r="F279">
        <v>90</v>
      </c>
      <c r="G279" s="33">
        <v>8.7599999999999997E-2</v>
      </c>
      <c r="H279">
        <v>0</v>
      </c>
      <c r="I279" s="33">
        <v>0</v>
      </c>
      <c r="J279">
        <v>53</v>
      </c>
      <c r="K279" s="33">
        <v>0.1147</v>
      </c>
      <c r="M279" t="s">
        <v>42</v>
      </c>
      <c r="N279" t="str">
        <f t="shared" si="32"/>
        <v>RB</v>
      </c>
      <c r="O279">
        <f t="shared" si="33"/>
        <v>15</v>
      </c>
      <c r="P279">
        <f t="shared" si="34"/>
        <v>424</v>
      </c>
      <c r="Q279" s="33">
        <f t="shared" si="35"/>
        <v>0.41410000000000002</v>
      </c>
      <c r="R279">
        <f t="shared" si="36"/>
        <v>0</v>
      </c>
      <c r="S279" s="33">
        <f t="shared" si="37"/>
        <v>0</v>
      </c>
      <c r="T279">
        <f t="shared" si="38"/>
        <v>0</v>
      </c>
      <c r="U279" s="33">
        <f t="shared" si="39"/>
        <v>0</v>
      </c>
    </row>
    <row r="280" spans="1:21" x14ac:dyDescent="0.25">
      <c r="A280" t="s">
        <v>414</v>
      </c>
      <c r="B280" t="s">
        <v>436</v>
      </c>
      <c r="C280" t="s">
        <v>327</v>
      </c>
      <c r="D280" t="s">
        <v>508</v>
      </c>
      <c r="E280">
        <v>14</v>
      </c>
      <c r="F280">
        <v>0</v>
      </c>
      <c r="G280" s="33">
        <v>0</v>
      </c>
      <c r="H280">
        <v>456</v>
      </c>
      <c r="I280" s="33">
        <v>0.43059999999999998</v>
      </c>
      <c r="J280">
        <v>71</v>
      </c>
      <c r="K280" s="33">
        <v>0.16669999999999999</v>
      </c>
      <c r="M280" t="s">
        <v>414</v>
      </c>
      <c r="N280" t="str">
        <f t="shared" si="32"/>
        <v/>
      </c>
      <c r="O280" t="str">
        <f t="shared" si="33"/>
        <v/>
      </c>
      <c r="P280" t="str">
        <f t="shared" si="34"/>
        <v/>
      </c>
      <c r="Q280" s="33" t="str">
        <f t="shared" si="35"/>
        <v/>
      </c>
      <c r="R280" t="str">
        <f t="shared" si="36"/>
        <v/>
      </c>
      <c r="S280" s="33" t="str">
        <f t="shared" si="37"/>
        <v/>
      </c>
      <c r="T280" t="str">
        <f t="shared" si="38"/>
        <v/>
      </c>
      <c r="U280" s="33" t="str">
        <f t="shared" si="39"/>
        <v/>
      </c>
    </row>
    <row r="281" spans="1:21" x14ac:dyDescent="0.25">
      <c r="A281" t="s">
        <v>83</v>
      </c>
      <c r="B281" t="s">
        <v>95</v>
      </c>
      <c r="C281" t="s">
        <v>232</v>
      </c>
      <c r="D281" t="s">
        <v>279</v>
      </c>
      <c r="E281">
        <v>12</v>
      </c>
      <c r="F281">
        <v>92</v>
      </c>
      <c r="G281" s="33">
        <v>8.6099999999999996E-2</v>
      </c>
      <c r="H281">
        <v>0</v>
      </c>
      <c r="I281" s="33">
        <v>0</v>
      </c>
      <c r="J281">
        <v>148</v>
      </c>
      <c r="K281" s="33">
        <v>0.34260000000000002</v>
      </c>
      <c r="M281" t="s">
        <v>83</v>
      </c>
      <c r="N281" t="str">
        <f t="shared" si="32"/>
        <v>RB</v>
      </c>
      <c r="O281">
        <f t="shared" si="33"/>
        <v>12</v>
      </c>
      <c r="P281">
        <f t="shared" si="34"/>
        <v>218</v>
      </c>
      <c r="Q281" s="33">
        <f t="shared" si="35"/>
        <v>0.20430000000000001</v>
      </c>
      <c r="R281">
        <f t="shared" si="36"/>
        <v>0</v>
      </c>
      <c r="S281" s="33">
        <f t="shared" si="37"/>
        <v>0</v>
      </c>
      <c r="T281">
        <f t="shared" si="38"/>
        <v>1</v>
      </c>
      <c r="U281" s="33">
        <f t="shared" si="39"/>
        <v>2.0999999999999999E-3</v>
      </c>
    </row>
    <row r="282" spans="1:21" x14ac:dyDescent="0.25">
      <c r="A282" t="s">
        <v>243</v>
      </c>
      <c r="B282" t="s">
        <v>279</v>
      </c>
      <c r="C282" t="s">
        <v>112</v>
      </c>
      <c r="D282" t="s">
        <v>125</v>
      </c>
      <c r="E282">
        <v>5</v>
      </c>
      <c r="F282">
        <v>101</v>
      </c>
      <c r="G282" s="33">
        <v>9.7799999999999998E-2</v>
      </c>
      <c r="H282">
        <v>0</v>
      </c>
      <c r="I282" s="33">
        <v>0</v>
      </c>
      <c r="J282">
        <v>0</v>
      </c>
      <c r="K282" s="33">
        <v>0</v>
      </c>
      <c r="M282" t="s">
        <v>243</v>
      </c>
      <c r="N282" t="str">
        <f t="shared" si="32"/>
        <v/>
      </c>
      <c r="O282" t="str">
        <f t="shared" si="33"/>
        <v/>
      </c>
      <c r="P282" t="str">
        <f t="shared" si="34"/>
        <v/>
      </c>
      <c r="Q282" s="33" t="str">
        <f t="shared" si="35"/>
        <v/>
      </c>
      <c r="R282" t="str">
        <f t="shared" si="36"/>
        <v/>
      </c>
      <c r="S282" s="33" t="str">
        <f t="shared" si="37"/>
        <v/>
      </c>
      <c r="T282" t="str">
        <f t="shared" si="38"/>
        <v/>
      </c>
      <c r="U282" s="33" t="str">
        <f t="shared" si="39"/>
        <v/>
      </c>
    </row>
    <row r="283" spans="1:21" x14ac:dyDescent="0.25">
      <c r="A283" t="s">
        <v>59</v>
      </c>
      <c r="B283" t="s">
        <v>95</v>
      </c>
      <c r="C283" t="s">
        <v>920</v>
      </c>
      <c r="D283" t="s">
        <v>378</v>
      </c>
      <c r="E283">
        <v>3</v>
      </c>
      <c r="F283">
        <v>0</v>
      </c>
      <c r="G283" s="33">
        <v>0</v>
      </c>
      <c r="H283">
        <v>0</v>
      </c>
      <c r="I283" s="33">
        <v>0</v>
      </c>
      <c r="J283">
        <v>72</v>
      </c>
      <c r="K283" s="33">
        <v>0.15890000000000001</v>
      </c>
      <c r="M283" t="s">
        <v>59</v>
      </c>
      <c r="N283" t="str">
        <f t="shared" si="32"/>
        <v>RB</v>
      </c>
      <c r="O283">
        <f t="shared" si="33"/>
        <v>15</v>
      </c>
      <c r="P283">
        <f t="shared" si="34"/>
        <v>788</v>
      </c>
      <c r="Q283" s="33">
        <f t="shared" si="35"/>
        <v>0.76280000000000003</v>
      </c>
      <c r="R283">
        <f t="shared" si="36"/>
        <v>0</v>
      </c>
      <c r="S283" s="33">
        <f t="shared" si="37"/>
        <v>0</v>
      </c>
      <c r="T283">
        <f t="shared" si="38"/>
        <v>0</v>
      </c>
      <c r="U283" s="33">
        <f t="shared" si="39"/>
        <v>0</v>
      </c>
    </row>
    <row r="284" spans="1:21" x14ac:dyDescent="0.25">
      <c r="A284" t="s">
        <v>256</v>
      </c>
      <c r="B284" t="s">
        <v>279</v>
      </c>
      <c r="C284" t="s">
        <v>920</v>
      </c>
      <c r="D284" t="s">
        <v>378</v>
      </c>
      <c r="E284">
        <v>4</v>
      </c>
      <c r="F284">
        <v>0</v>
      </c>
      <c r="G284" s="33">
        <v>0</v>
      </c>
      <c r="H284">
        <v>164</v>
      </c>
      <c r="I284" s="33">
        <v>0.16719999999999999</v>
      </c>
      <c r="J284">
        <v>20</v>
      </c>
      <c r="K284" s="33">
        <v>4.5199999999999997E-2</v>
      </c>
      <c r="M284" t="s">
        <v>256</v>
      </c>
      <c r="N284" t="str">
        <f t="shared" si="32"/>
        <v/>
      </c>
      <c r="O284" t="str">
        <f t="shared" si="33"/>
        <v/>
      </c>
      <c r="P284" t="str">
        <f t="shared" si="34"/>
        <v/>
      </c>
      <c r="Q284" s="33" t="str">
        <f t="shared" si="35"/>
        <v/>
      </c>
      <c r="R284" t="str">
        <f t="shared" si="36"/>
        <v/>
      </c>
      <c r="S284" s="33" t="str">
        <f t="shared" si="37"/>
        <v/>
      </c>
      <c r="T284" t="str">
        <f t="shared" si="38"/>
        <v/>
      </c>
      <c r="U284" s="33" t="str">
        <f t="shared" si="39"/>
        <v/>
      </c>
    </row>
    <row r="285" spans="1:21" x14ac:dyDescent="0.25">
      <c r="A285" t="s">
        <v>375</v>
      </c>
      <c r="B285" t="s">
        <v>378</v>
      </c>
      <c r="C285" t="s">
        <v>324</v>
      </c>
      <c r="D285" t="s">
        <v>378</v>
      </c>
      <c r="E285">
        <v>8</v>
      </c>
      <c r="F285">
        <v>0</v>
      </c>
      <c r="G285" s="33">
        <v>0</v>
      </c>
      <c r="H285">
        <v>354</v>
      </c>
      <c r="I285" s="33">
        <v>0.35830000000000001</v>
      </c>
      <c r="J285">
        <v>3</v>
      </c>
      <c r="K285" s="33">
        <v>6.6E-3</v>
      </c>
      <c r="M285" t="s">
        <v>375</v>
      </c>
      <c r="N285" t="str">
        <f t="shared" si="32"/>
        <v/>
      </c>
      <c r="O285" t="str">
        <f t="shared" si="33"/>
        <v/>
      </c>
      <c r="P285" t="str">
        <f t="shared" si="34"/>
        <v/>
      </c>
      <c r="Q285" s="33" t="str">
        <f t="shared" si="35"/>
        <v/>
      </c>
      <c r="R285" t="str">
        <f t="shared" si="36"/>
        <v/>
      </c>
      <c r="S285" s="33" t="str">
        <f t="shared" si="37"/>
        <v/>
      </c>
      <c r="T285" t="str">
        <f t="shared" si="38"/>
        <v/>
      </c>
      <c r="U285" s="33" t="str">
        <f t="shared" si="39"/>
        <v/>
      </c>
    </row>
    <row r="286" spans="1:21" x14ac:dyDescent="0.25">
      <c r="A286" t="s">
        <v>431</v>
      </c>
      <c r="B286" t="s">
        <v>436</v>
      </c>
      <c r="C286" t="s">
        <v>373</v>
      </c>
      <c r="D286" t="s">
        <v>378</v>
      </c>
      <c r="E286">
        <v>14</v>
      </c>
      <c r="F286">
        <v>0</v>
      </c>
      <c r="G286" s="33">
        <v>0</v>
      </c>
      <c r="H286">
        <v>640</v>
      </c>
      <c r="I286" s="33">
        <v>0.64259999999999995</v>
      </c>
      <c r="J286">
        <v>117</v>
      </c>
      <c r="K286" s="33">
        <v>0.26650000000000001</v>
      </c>
      <c r="M286" t="s">
        <v>431</v>
      </c>
      <c r="N286" t="str">
        <f t="shared" si="32"/>
        <v>CB</v>
      </c>
      <c r="O286">
        <f t="shared" si="33"/>
        <v>16</v>
      </c>
      <c r="P286">
        <f t="shared" si="34"/>
        <v>0</v>
      </c>
      <c r="Q286" s="33">
        <f t="shared" si="35"/>
        <v>0</v>
      </c>
      <c r="R286">
        <f t="shared" si="36"/>
        <v>915</v>
      </c>
      <c r="S286" s="33">
        <f t="shared" si="37"/>
        <v>0.91959999999999997</v>
      </c>
      <c r="T286">
        <f t="shared" si="38"/>
        <v>86</v>
      </c>
      <c r="U286" s="33">
        <f t="shared" si="39"/>
        <v>0.192</v>
      </c>
    </row>
    <row r="287" spans="1:21" x14ac:dyDescent="0.25">
      <c r="A287" t="s">
        <v>196</v>
      </c>
      <c r="B287" t="s">
        <v>224</v>
      </c>
      <c r="C287" t="s">
        <v>546</v>
      </c>
      <c r="D287" t="s">
        <v>541</v>
      </c>
      <c r="E287">
        <v>6</v>
      </c>
      <c r="F287">
        <v>0</v>
      </c>
      <c r="G287" s="33">
        <v>0</v>
      </c>
      <c r="H287">
        <v>125</v>
      </c>
      <c r="I287" s="33">
        <v>0.1208</v>
      </c>
      <c r="J287">
        <v>42</v>
      </c>
      <c r="K287" s="33">
        <v>8.6599999999999996E-2</v>
      </c>
      <c r="M287" t="s">
        <v>196</v>
      </c>
      <c r="N287" t="str">
        <f t="shared" si="32"/>
        <v/>
      </c>
      <c r="O287" t="str">
        <f t="shared" si="33"/>
        <v/>
      </c>
      <c r="P287" t="str">
        <f t="shared" si="34"/>
        <v/>
      </c>
      <c r="Q287" s="33" t="str">
        <f t="shared" si="35"/>
        <v/>
      </c>
      <c r="R287" t="str">
        <f t="shared" si="36"/>
        <v/>
      </c>
      <c r="S287" s="33" t="str">
        <f t="shared" si="37"/>
        <v/>
      </c>
      <c r="T287" t="str">
        <f t="shared" si="38"/>
        <v/>
      </c>
      <c r="U287" s="33" t="str">
        <f t="shared" si="39"/>
        <v/>
      </c>
    </row>
    <row r="288" spans="1:21" x14ac:dyDescent="0.25">
      <c r="A288" t="s">
        <v>261</v>
      </c>
      <c r="B288" t="s">
        <v>279</v>
      </c>
      <c r="C288" t="s">
        <v>546</v>
      </c>
      <c r="D288" t="s">
        <v>541</v>
      </c>
      <c r="E288">
        <v>6</v>
      </c>
      <c r="F288">
        <v>0</v>
      </c>
      <c r="G288" s="33">
        <v>0</v>
      </c>
      <c r="H288">
        <v>195</v>
      </c>
      <c r="I288" s="33">
        <v>0.17330000000000001</v>
      </c>
      <c r="J288">
        <v>2</v>
      </c>
      <c r="K288" s="33">
        <v>4.3E-3</v>
      </c>
      <c r="M288" t="s">
        <v>261</v>
      </c>
      <c r="N288" t="str">
        <f t="shared" si="32"/>
        <v>WR</v>
      </c>
      <c r="O288">
        <f t="shared" si="33"/>
        <v>8</v>
      </c>
      <c r="P288">
        <f t="shared" si="34"/>
        <v>234</v>
      </c>
      <c r="Q288" s="33">
        <f t="shared" si="35"/>
        <v>0.23680000000000001</v>
      </c>
      <c r="R288">
        <f t="shared" si="36"/>
        <v>0</v>
      </c>
      <c r="S288" s="33">
        <f t="shared" si="37"/>
        <v>0</v>
      </c>
      <c r="T288">
        <f t="shared" si="38"/>
        <v>10</v>
      </c>
      <c r="U288" s="33">
        <f t="shared" si="39"/>
        <v>2.3900000000000001E-2</v>
      </c>
    </row>
    <row r="289" spans="1:21" x14ac:dyDescent="0.25">
      <c r="A289" t="s">
        <v>157</v>
      </c>
      <c r="B289" t="s">
        <v>224</v>
      </c>
      <c r="C289" t="s">
        <v>244</v>
      </c>
      <c r="D289" t="s">
        <v>279</v>
      </c>
      <c r="E289">
        <v>14</v>
      </c>
      <c r="F289">
        <v>780</v>
      </c>
      <c r="G289" s="33">
        <v>0.69889999999999997</v>
      </c>
      <c r="H289">
        <v>0</v>
      </c>
      <c r="I289" s="33">
        <v>0</v>
      </c>
      <c r="J289">
        <v>0</v>
      </c>
      <c r="K289" s="33">
        <v>0</v>
      </c>
      <c r="M289" t="s">
        <v>157</v>
      </c>
      <c r="N289" t="str">
        <f t="shared" si="32"/>
        <v/>
      </c>
      <c r="O289" t="str">
        <f t="shared" si="33"/>
        <v/>
      </c>
      <c r="P289" t="str">
        <f t="shared" si="34"/>
        <v/>
      </c>
      <c r="Q289" s="33" t="str">
        <f t="shared" si="35"/>
        <v/>
      </c>
      <c r="R289" t="str">
        <f t="shared" si="36"/>
        <v/>
      </c>
      <c r="S289" s="33" t="str">
        <f t="shared" si="37"/>
        <v/>
      </c>
      <c r="T289" t="str">
        <f t="shared" si="38"/>
        <v/>
      </c>
      <c r="U289" s="33" t="str">
        <f t="shared" si="39"/>
        <v/>
      </c>
    </row>
    <row r="290" spans="1:21" x14ac:dyDescent="0.25">
      <c r="A290" t="s">
        <v>348</v>
      </c>
      <c r="B290" t="s">
        <v>378</v>
      </c>
      <c r="C290" t="s">
        <v>342</v>
      </c>
      <c r="D290" t="s">
        <v>378</v>
      </c>
      <c r="E290">
        <v>8</v>
      </c>
      <c r="F290">
        <v>0</v>
      </c>
      <c r="G290" s="33">
        <v>0</v>
      </c>
      <c r="H290">
        <v>133</v>
      </c>
      <c r="I290" s="33">
        <v>0.12720000000000001</v>
      </c>
      <c r="J290">
        <v>40</v>
      </c>
      <c r="K290" s="33">
        <v>8.9700000000000002E-2</v>
      </c>
      <c r="M290" t="s">
        <v>348</v>
      </c>
      <c r="N290" t="str">
        <f t="shared" si="32"/>
        <v/>
      </c>
      <c r="O290" t="str">
        <f t="shared" si="33"/>
        <v/>
      </c>
      <c r="P290" t="str">
        <f t="shared" si="34"/>
        <v/>
      </c>
      <c r="Q290" s="33" t="str">
        <f t="shared" si="35"/>
        <v/>
      </c>
      <c r="R290" t="str">
        <f t="shared" si="36"/>
        <v/>
      </c>
      <c r="S290" s="33" t="str">
        <f t="shared" si="37"/>
        <v/>
      </c>
      <c r="T290" t="str">
        <f t="shared" si="38"/>
        <v/>
      </c>
      <c r="U290" s="33" t="str">
        <f t="shared" si="39"/>
        <v/>
      </c>
    </row>
    <row r="291" spans="1:21" x14ac:dyDescent="0.25">
      <c r="A291" t="s">
        <v>300</v>
      </c>
      <c r="B291" t="s">
        <v>340</v>
      </c>
      <c r="C291" t="s">
        <v>907</v>
      </c>
      <c r="D291" t="s">
        <v>378</v>
      </c>
      <c r="E291">
        <v>10</v>
      </c>
      <c r="F291">
        <v>0</v>
      </c>
      <c r="G291" s="33">
        <v>0</v>
      </c>
      <c r="H291">
        <v>0</v>
      </c>
      <c r="I291" s="33">
        <v>0</v>
      </c>
      <c r="J291">
        <v>234</v>
      </c>
      <c r="K291" s="33">
        <v>0.49790000000000001</v>
      </c>
      <c r="M291" t="s">
        <v>300</v>
      </c>
      <c r="N291" t="str">
        <f t="shared" si="32"/>
        <v>DE</v>
      </c>
      <c r="O291">
        <f t="shared" si="33"/>
        <v>14</v>
      </c>
      <c r="P291">
        <f t="shared" si="34"/>
        <v>0</v>
      </c>
      <c r="Q291" s="33">
        <f t="shared" si="35"/>
        <v>0</v>
      </c>
      <c r="R291">
        <f t="shared" si="36"/>
        <v>802</v>
      </c>
      <c r="S291" s="33">
        <f t="shared" si="37"/>
        <v>0.75660000000000005</v>
      </c>
      <c r="T291">
        <f t="shared" si="38"/>
        <v>0</v>
      </c>
      <c r="U291" s="33">
        <f t="shared" si="39"/>
        <v>0</v>
      </c>
    </row>
    <row r="292" spans="1:21" x14ac:dyDescent="0.25">
      <c r="A292" t="s">
        <v>89</v>
      </c>
      <c r="B292" t="s">
        <v>95</v>
      </c>
      <c r="C292" t="s">
        <v>907</v>
      </c>
      <c r="D292" t="s">
        <v>378</v>
      </c>
      <c r="E292">
        <v>1</v>
      </c>
      <c r="F292">
        <v>0</v>
      </c>
      <c r="G292" s="33">
        <v>0</v>
      </c>
      <c r="H292">
        <v>0</v>
      </c>
      <c r="I292" s="33">
        <v>0</v>
      </c>
      <c r="J292">
        <v>22</v>
      </c>
      <c r="K292" s="33">
        <v>4.9799999999999997E-2</v>
      </c>
      <c r="M292" t="s">
        <v>89</v>
      </c>
      <c r="N292" t="str">
        <f t="shared" si="32"/>
        <v/>
      </c>
      <c r="O292" t="str">
        <f t="shared" si="33"/>
        <v/>
      </c>
      <c r="P292" t="str">
        <f t="shared" si="34"/>
        <v/>
      </c>
      <c r="Q292" s="33" t="str">
        <f t="shared" si="35"/>
        <v/>
      </c>
      <c r="R292" t="str">
        <f t="shared" si="36"/>
        <v/>
      </c>
      <c r="S292" s="33" t="str">
        <f t="shared" si="37"/>
        <v/>
      </c>
      <c r="T292" t="str">
        <f t="shared" si="38"/>
        <v/>
      </c>
      <c r="U292" s="33" t="str">
        <f t="shared" si="39"/>
        <v/>
      </c>
    </row>
    <row r="293" spans="1:21" x14ac:dyDescent="0.25">
      <c r="A293" t="s">
        <v>403</v>
      </c>
      <c r="B293" t="s">
        <v>436</v>
      </c>
      <c r="C293" t="s">
        <v>415</v>
      </c>
      <c r="D293" t="s">
        <v>470</v>
      </c>
      <c r="E293">
        <v>9</v>
      </c>
      <c r="F293">
        <v>0</v>
      </c>
      <c r="G293" s="33">
        <v>0</v>
      </c>
      <c r="H293">
        <v>512</v>
      </c>
      <c r="I293" s="33">
        <v>0.46500000000000002</v>
      </c>
      <c r="J293">
        <v>35</v>
      </c>
      <c r="K293" s="33">
        <v>7.5800000000000006E-2</v>
      </c>
      <c r="M293" t="s">
        <v>403</v>
      </c>
      <c r="N293" t="str">
        <f t="shared" si="32"/>
        <v>CB</v>
      </c>
      <c r="O293">
        <f t="shared" si="33"/>
        <v>12</v>
      </c>
      <c r="P293">
        <f t="shared" si="34"/>
        <v>0</v>
      </c>
      <c r="Q293" s="33">
        <f t="shared" si="35"/>
        <v>0</v>
      </c>
      <c r="R293">
        <f t="shared" si="36"/>
        <v>266</v>
      </c>
      <c r="S293" s="33">
        <f t="shared" si="37"/>
        <v>0.2477</v>
      </c>
      <c r="T293">
        <f t="shared" si="38"/>
        <v>154</v>
      </c>
      <c r="U293" s="33">
        <f t="shared" si="39"/>
        <v>0.30990000000000001</v>
      </c>
    </row>
    <row r="294" spans="1:21" x14ac:dyDescent="0.25">
      <c r="A294" t="s">
        <v>262</v>
      </c>
      <c r="B294" t="s">
        <v>279</v>
      </c>
      <c r="C294" t="s">
        <v>161</v>
      </c>
      <c r="D294" t="s">
        <v>808</v>
      </c>
      <c r="E294">
        <v>6</v>
      </c>
      <c r="F294">
        <v>142</v>
      </c>
      <c r="G294" s="33">
        <v>0.14030000000000001</v>
      </c>
      <c r="H294">
        <v>0</v>
      </c>
      <c r="I294" s="33">
        <v>0</v>
      </c>
      <c r="J294">
        <v>26</v>
      </c>
      <c r="K294" s="33">
        <v>5.4600000000000003E-2</v>
      </c>
      <c r="M294" t="s">
        <v>262</v>
      </c>
      <c r="N294" t="str">
        <f t="shared" si="32"/>
        <v>RB</v>
      </c>
      <c r="O294">
        <f t="shared" si="33"/>
        <v>8</v>
      </c>
      <c r="P294">
        <f t="shared" si="34"/>
        <v>275</v>
      </c>
      <c r="Q294" s="33">
        <f t="shared" si="35"/>
        <v>0.26269999999999999</v>
      </c>
      <c r="R294">
        <f t="shared" si="36"/>
        <v>0</v>
      </c>
      <c r="S294" s="33">
        <f t="shared" si="37"/>
        <v>0</v>
      </c>
      <c r="T294">
        <f t="shared" si="38"/>
        <v>5</v>
      </c>
      <c r="U294" s="33">
        <f t="shared" si="39"/>
        <v>1.18E-2</v>
      </c>
    </row>
    <row r="295" spans="1:21" x14ac:dyDescent="0.25">
      <c r="A295" t="s">
        <v>215</v>
      </c>
      <c r="B295" t="s">
        <v>224</v>
      </c>
      <c r="C295" t="s">
        <v>91</v>
      </c>
      <c r="D295" t="s">
        <v>95</v>
      </c>
      <c r="E295">
        <v>10</v>
      </c>
      <c r="F295">
        <v>226</v>
      </c>
      <c r="G295" s="33">
        <v>0.20069999999999999</v>
      </c>
      <c r="H295">
        <v>0</v>
      </c>
      <c r="I295" s="33">
        <v>0</v>
      </c>
      <c r="J295">
        <v>0</v>
      </c>
      <c r="K295" s="33">
        <v>0</v>
      </c>
      <c r="M295" t="s">
        <v>215</v>
      </c>
      <c r="N295" t="str">
        <f t="shared" si="32"/>
        <v>T</v>
      </c>
      <c r="O295">
        <f t="shared" si="33"/>
        <v>15</v>
      </c>
      <c r="P295">
        <f t="shared" si="34"/>
        <v>209</v>
      </c>
      <c r="Q295" s="33">
        <f t="shared" si="35"/>
        <v>0.2041</v>
      </c>
      <c r="R295">
        <f t="shared" si="36"/>
        <v>0</v>
      </c>
      <c r="S295" s="33">
        <f t="shared" si="37"/>
        <v>0</v>
      </c>
      <c r="T295">
        <f t="shared" si="38"/>
        <v>103</v>
      </c>
      <c r="U295" s="33">
        <f t="shared" si="39"/>
        <v>0.24349999999999999</v>
      </c>
    </row>
    <row r="296" spans="1:21" x14ac:dyDescent="0.25">
      <c r="A296" t="s">
        <v>428</v>
      </c>
      <c r="B296" t="s">
        <v>436</v>
      </c>
      <c r="C296" t="s">
        <v>360</v>
      </c>
      <c r="D296" t="s">
        <v>95</v>
      </c>
      <c r="E296">
        <v>8</v>
      </c>
      <c r="F296">
        <v>3</v>
      </c>
      <c r="G296" s="33">
        <v>2.8999999999999998E-3</v>
      </c>
      <c r="H296">
        <v>0</v>
      </c>
      <c r="I296" s="33">
        <v>0</v>
      </c>
      <c r="J296">
        <v>128</v>
      </c>
      <c r="K296" s="33">
        <v>0.29289999999999999</v>
      </c>
      <c r="M296" t="s">
        <v>428</v>
      </c>
      <c r="N296" t="str">
        <f t="shared" si="32"/>
        <v>CB</v>
      </c>
      <c r="O296">
        <f t="shared" si="33"/>
        <v>15</v>
      </c>
      <c r="P296">
        <f t="shared" si="34"/>
        <v>0</v>
      </c>
      <c r="Q296" s="33">
        <f t="shared" si="35"/>
        <v>0</v>
      </c>
      <c r="R296">
        <f t="shared" si="36"/>
        <v>125</v>
      </c>
      <c r="S296" s="33">
        <f t="shared" si="37"/>
        <v>0.1149</v>
      </c>
      <c r="T296">
        <f t="shared" si="38"/>
        <v>253</v>
      </c>
      <c r="U296" s="33">
        <f t="shared" si="39"/>
        <v>0.53380000000000005</v>
      </c>
    </row>
    <row r="297" spans="1:21" x14ac:dyDescent="0.25">
      <c r="A297" t="s">
        <v>294</v>
      </c>
      <c r="B297" t="s">
        <v>340</v>
      </c>
      <c r="C297" t="s">
        <v>78</v>
      </c>
      <c r="D297" t="s">
        <v>95</v>
      </c>
      <c r="E297">
        <v>2</v>
      </c>
      <c r="F297">
        <v>0</v>
      </c>
      <c r="G297" s="33">
        <v>0</v>
      </c>
      <c r="H297">
        <v>0</v>
      </c>
      <c r="I297" s="33">
        <v>0</v>
      </c>
      <c r="J297">
        <v>15</v>
      </c>
      <c r="K297" s="33">
        <v>3.5499999999999997E-2</v>
      </c>
      <c r="M297" t="s">
        <v>294</v>
      </c>
      <c r="N297" t="str">
        <f t="shared" si="32"/>
        <v/>
      </c>
      <c r="O297" t="str">
        <f t="shared" si="33"/>
        <v/>
      </c>
      <c r="P297" t="str">
        <f t="shared" si="34"/>
        <v/>
      </c>
      <c r="Q297" s="33" t="str">
        <f t="shared" si="35"/>
        <v/>
      </c>
      <c r="R297" t="str">
        <f t="shared" si="36"/>
        <v/>
      </c>
      <c r="S297" s="33" t="str">
        <f t="shared" si="37"/>
        <v/>
      </c>
      <c r="T297" t="str">
        <f t="shared" si="38"/>
        <v/>
      </c>
      <c r="U297" s="33" t="str">
        <f t="shared" si="39"/>
        <v/>
      </c>
    </row>
    <row r="298" spans="1:21" x14ac:dyDescent="0.25">
      <c r="A298" t="s">
        <v>140</v>
      </c>
      <c r="B298" t="s">
        <v>150</v>
      </c>
      <c r="C298" t="s">
        <v>42</v>
      </c>
      <c r="D298" t="s">
        <v>95</v>
      </c>
      <c r="E298">
        <v>15</v>
      </c>
      <c r="F298">
        <v>424</v>
      </c>
      <c r="G298" s="33">
        <v>0.41410000000000002</v>
      </c>
      <c r="H298">
        <v>0</v>
      </c>
      <c r="I298" s="33">
        <v>0</v>
      </c>
      <c r="J298">
        <v>0</v>
      </c>
      <c r="K298" s="33">
        <v>0</v>
      </c>
      <c r="M298" t="s">
        <v>140</v>
      </c>
      <c r="N298" t="str">
        <f t="shared" si="32"/>
        <v>TE</v>
      </c>
      <c r="O298">
        <f t="shared" si="33"/>
        <v>16</v>
      </c>
      <c r="P298">
        <f t="shared" si="34"/>
        <v>825</v>
      </c>
      <c r="Q298" s="33">
        <f t="shared" si="35"/>
        <v>0.85760000000000003</v>
      </c>
      <c r="R298">
        <f t="shared" si="36"/>
        <v>0</v>
      </c>
      <c r="S298" s="33">
        <f t="shared" si="37"/>
        <v>0</v>
      </c>
      <c r="T298">
        <f t="shared" si="38"/>
        <v>55</v>
      </c>
      <c r="U298" s="33">
        <f t="shared" si="39"/>
        <v>0.1222</v>
      </c>
    </row>
    <row r="299" spans="1:21" x14ac:dyDescent="0.25">
      <c r="A299" t="s">
        <v>257</v>
      </c>
      <c r="B299" t="s">
        <v>279</v>
      </c>
      <c r="C299" t="s">
        <v>83</v>
      </c>
      <c r="D299" t="s">
        <v>95</v>
      </c>
      <c r="E299">
        <v>12</v>
      </c>
      <c r="F299">
        <v>218</v>
      </c>
      <c r="G299" s="33">
        <v>0.20430000000000001</v>
      </c>
      <c r="H299">
        <v>0</v>
      </c>
      <c r="I299" s="33">
        <v>0</v>
      </c>
      <c r="J299">
        <v>1</v>
      </c>
      <c r="K299" s="33">
        <v>2.0999999999999999E-3</v>
      </c>
      <c r="M299" t="s">
        <v>257</v>
      </c>
      <c r="N299" t="str">
        <f t="shared" si="32"/>
        <v>WR</v>
      </c>
      <c r="O299">
        <f t="shared" si="33"/>
        <v>16</v>
      </c>
      <c r="P299">
        <f t="shared" si="34"/>
        <v>691</v>
      </c>
      <c r="Q299" s="33">
        <f t="shared" si="35"/>
        <v>0.64759999999999995</v>
      </c>
      <c r="R299">
        <f t="shared" si="36"/>
        <v>0</v>
      </c>
      <c r="S299" s="33">
        <f t="shared" si="37"/>
        <v>0</v>
      </c>
      <c r="T299">
        <f t="shared" si="38"/>
        <v>167</v>
      </c>
      <c r="U299" s="33">
        <f t="shared" si="39"/>
        <v>0.35010000000000002</v>
      </c>
    </row>
    <row r="300" spans="1:21" x14ac:dyDescent="0.25">
      <c r="A300" t="s">
        <v>87</v>
      </c>
      <c r="B300" t="s">
        <v>95</v>
      </c>
      <c r="C300" t="s">
        <v>59</v>
      </c>
      <c r="D300" t="s">
        <v>95</v>
      </c>
      <c r="E300">
        <v>15</v>
      </c>
      <c r="F300">
        <v>788</v>
      </c>
      <c r="G300" s="33">
        <v>0.76280000000000003</v>
      </c>
      <c r="H300">
        <v>0</v>
      </c>
      <c r="I300" s="33">
        <v>0</v>
      </c>
      <c r="J300">
        <v>0</v>
      </c>
      <c r="K300" s="33">
        <v>0</v>
      </c>
      <c r="M300" t="s">
        <v>87</v>
      </c>
      <c r="N300" t="str">
        <f t="shared" si="32"/>
        <v/>
      </c>
      <c r="O300" t="str">
        <f t="shared" si="33"/>
        <v/>
      </c>
      <c r="P300" t="str">
        <f t="shared" si="34"/>
        <v/>
      </c>
      <c r="Q300" s="33" t="str">
        <f t="shared" si="35"/>
        <v/>
      </c>
      <c r="R300" t="str">
        <f t="shared" si="36"/>
        <v/>
      </c>
      <c r="S300" s="33" t="str">
        <f t="shared" si="37"/>
        <v/>
      </c>
      <c r="T300" t="str">
        <f t="shared" si="38"/>
        <v/>
      </c>
      <c r="U300" s="33" t="str">
        <f t="shared" si="39"/>
        <v/>
      </c>
    </row>
    <row r="301" spans="1:21" x14ac:dyDescent="0.25">
      <c r="A301" t="s">
        <v>220</v>
      </c>
      <c r="B301" t="s">
        <v>224</v>
      </c>
      <c r="C301" t="s">
        <v>871</v>
      </c>
      <c r="D301" t="s">
        <v>806</v>
      </c>
      <c r="E301">
        <v>4</v>
      </c>
      <c r="F301">
        <v>32</v>
      </c>
      <c r="G301" s="33">
        <v>2.9499999999999998E-2</v>
      </c>
      <c r="H301">
        <v>0</v>
      </c>
      <c r="I301" s="33">
        <v>0</v>
      </c>
      <c r="J301">
        <v>17</v>
      </c>
      <c r="K301" s="33">
        <v>3.6200000000000003E-2</v>
      </c>
      <c r="M301" t="s">
        <v>220</v>
      </c>
      <c r="N301" t="str">
        <f t="shared" si="32"/>
        <v/>
      </c>
      <c r="O301" t="str">
        <f t="shared" si="33"/>
        <v/>
      </c>
      <c r="P301" t="str">
        <f t="shared" si="34"/>
        <v/>
      </c>
      <c r="Q301" s="33" t="str">
        <f t="shared" si="35"/>
        <v/>
      </c>
      <c r="R301" t="str">
        <f t="shared" si="36"/>
        <v/>
      </c>
      <c r="S301" s="33" t="str">
        <f t="shared" si="37"/>
        <v/>
      </c>
      <c r="T301" t="str">
        <f t="shared" si="38"/>
        <v/>
      </c>
      <c r="U301" s="33" t="str">
        <f t="shared" si="39"/>
        <v/>
      </c>
    </row>
    <row r="302" spans="1:21" x14ac:dyDescent="0.25">
      <c r="A302" t="s">
        <v>283</v>
      </c>
      <c r="B302" t="s">
        <v>340</v>
      </c>
      <c r="C302" t="s">
        <v>871</v>
      </c>
      <c r="D302" t="s">
        <v>806</v>
      </c>
      <c r="E302">
        <v>9</v>
      </c>
      <c r="F302">
        <v>193</v>
      </c>
      <c r="G302" s="33">
        <v>0.19070000000000001</v>
      </c>
      <c r="H302">
        <v>0</v>
      </c>
      <c r="I302" s="33">
        <v>0</v>
      </c>
      <c r="J302">
        <v>32</v>
      </c>
      <c r="K302" s="33">
        <v>6.7199999999999996E-2</v>
      </c>
      <c r="M302" t="s">
        <v>283</v>
      </c>
      <c r="N302" t="str">
        <f t="shared" si="32"/>
        <v>LB</v>
      </c>
      <c r="O302">
        <f t="shared" si="33"/>
        <v>14</v>
      </c>
      <c r="P302">
        <f t="shared" si="34"/>
        <v>0</v>
      </c>
      <c r="Q302" s="33">
        <f t="shared" si="35"/>
        <v>0</v>
      </c>
      <c r="R302">
        <f t="shared" si="36"/>
        <v>483</v>
      </c>
      <c r="S302" s="33">
        <f t="shared" si="37"/>
        <v>0.46</v>
      </c>
      <c r="T302">
        <f t="shared" si="38"/>
        <v>10</v>
      </c>
      <c r="U302" s="33">
        <f t="shared" si="39"/>
        <v>2.3599999999999999E-2</v>
      </c>
    </row>
    <row r="303" spans="1:21" x14ac:dyDescent="0.25">
      <c r="A303" t="s">
        <v>260</v>
      </c>
      <c r="B303" t="s">
        <v>279</v>
      </c>
      <c r="C303" t="s">
        <v>914</v>
      </c>
      <c r="D303" t="s">
        <v>541</v>
      </c>
      <c r="E303">
        <v>1</v>
      </c>
      <c r="F303">
        <v>0</v>
      </c>
      <c r="G303" s="33">
        <v>0</v>
      </c>
      <c r="H303">
        <v>22</v>
      </c>
      <c r="I303" s="33">
        <v>2.0799999999999999E-2</v>
      </c>
      <c r="J303">
        <v>9</v>
      </c>
      <c r="K303" s="33">
        <v>1.95E-2</v>
      </c>
      <c r="M303" t="s">
        <v>260</v>
      </c>
      <c r="N303" t="str">
        <f t="shared" si="32"/>
        <v>TE</v>
      </c>
      <c r="O303">
        <f t="shared" si="33"/>
        <v>16</v>
      </c>
      <c r="P303">
        <f t="shared" si="34"/>
        <v>21</v>
      </c>
      <c r="Q303" s="33">
        <f t="shared" si="35"/>
        <v>1.9400000000000001E-2</v>
      </c>
      <c r="R303">
        <f t="shared" si="36"/>
        <v>0</v>
      </c>
      <c r="S303" s="33">
        <f t="shared" si="37"/>
        <v>0</v>
      </c>
      <c r="T303">
        <f t="shared" si="38"/>
        <v>312</v>
      </c>
      <c r="U303" s="33">
        <f t="shared" si="39"/>
        <v>0.66379999999999995</v>
      </c>
    </row>
    <row r="304" spans="1:21" x14ac:dyDescent="0.25">
      <c r="A304" t="s">
        <v>144</v>
      </c>
      <c r="B304" t="s">
        <v>150</v>
      </c>
      <c r="C304" t="s">
        <v>914</v>
      </c>
      <c r="D304" t="s">
        <v>541</v>
      </c>
      <c r="E304">
        <v>4</v>
      </c>
      <c r="F304">
        <v>0</v>
      </c>
      <c r="G304" s="33">
        <v>0</v>
      </c>
      <c r="H304">
        <v>69</v>
      </c>
      <c r="I304" s="33">
        <v>6.13E-2</v>
      </c>
      <c r="J304">
        <v>0</v>
      </c>
      <c r="K304" s="33">
        <v>0</v>
      </c>
      <c r="M304" t="s">
        <v>144</v>
      </c>
      <c r="N304" t="str">
        <f t="shared" si="32"/>
        <v/>
      </c>
      <c r="O304" t="str">
        <f t="shared" si="33"/>
        <v/>
      </c>
      <c r="P304" t="str">
        <f t="shared" si="34"/>
        <v/>
      </c>
      <c r="Q304" s="33" t="str">
        <f t="shared" si="35"/>
        <v/>
      </c>
      <c r="R304" t="str">
        <f t="shared" si="36"/>
        <v/>
      </c>
      <c r="S304" s="33" t="str">
        <f t="shared" si="37"/>
        <v/>
      </c>
      <c r="T304" t="str">
        <f t="shared" si="38"/>
        <v/>
      </c>
      <c r="U304" s="33" t="str">
        <f t="shared" si="39"/>
        <v/>
      </c>
    </row>
    <row r="305" spans="1:29" x14ac:dyDescent="0.25">
      <c r="A305" t="s">
        <v>290</v>
      </c>
      <c r="B305" t="s">
        <v>340</v>
      </c>
      <c r="C305" t="s">
        <v>929</v>
      </c>
      <c r="D305" t="s">
        <v>470</v>
      </c>
      <c r="E305">
        <v>5</v>
      </c>
      <c r="F305">
        <v>0</v>
      </c>
      <c r="G305" s="33">
        <v>0</v>
      </c>
      <c r="H305">
        <v>0</v>
      </c>
      <c r="I305" s="33">
        <v>0</v>
      </c>
      <c r="J305">
        <v>48</v>
      </c>
      <c r="K305" s="33">
        <v>0.1021</v>
      </c>
      <c r="M305" s="34" t="s">
        <v>290</v>
      </c>
      <c r="N305" s="34" t="str">
        <f t="shared" si="32"/>
        <v>DT</v>
      </c>
      <c r="O305" s="34">
        <f t="shared" si="33"/>
        <v>8</v>
      </c>
      <c r="P305" s="34">
        <f t="shared" si="34"/>
        <v>0</v>
      </c>
      <c r="Q305" s="35">
        <f t="shared" si="35"/>
        <v>0</v>
      </c>
      <c r="R305" s="34">
        <f t="shared" si="36"/>
        <v>203</v>
      </c>
      <c r="S305" s="35">
        <f t="shared" si="37"/>
        <v>0.18190000000000001</v>
      </c>
      <c r="T305" s="34">
        <f t="shared" si="38"/>
        <v>2</v>
      </c>
      <c r="U305" s="35">
        <f t="shared" si="39"/>
        <v>4.3E-3</v>
      </c>
      <c r="V305" s="34" t="s">
        <v>541</v>
      </c>
      <c r="W305" s="34">
        <v>8</v>
      </c>
      <c r="X305" s="34">
        <v>0</v>
      </c>
      <c r="Y305" s="35">
        <v>0</v>
      </c>
      <c r="Z305" s="34">
        <v>203</v>
      </c>
      <c r="AA305" s="35">
        <v>0.18190000000000001</v>
      </c>
      <c r="AB305" s="34">
        <v>2</v>
      </c>
      <c r="AC305" s="35">
        <v>4.3E-3</v>
      </c>
    </row>
    <row r="306" spans="1:29" x14ac:dyDescent="0.25">
      <c r="A306" t="s">
        <v>349</v>
      </c>
      <c r="B306" t="s">
        <v>378</v>
      </c>
      <c r="C306" t="s">
        <v>929</v>
      </c>
      <c r="D306" t="s">
        <v>470</v>
      </c>
      <c r="E306">
        <v>4</v>
      </c>
      <c r="F306">
        <v>0</v>
      </c>
      <c r="G306" s="33">
        <v>0</v>
      </c>
      <c r="H306">
        <v>16</v>
      </c>
      <c r="I306" s="33">
        <v>1.4E-2</v>
      </c>
      <c r="J306">
        <v>61</v>
      </c>
      <c r="K306" s="33">
        <v>0.1356</v>
      </c>
      <c r="M306" t="s">
        <v>349</v>
      </c>
      <c r="N306" t="str">
        <f t="shared" si="32"/>
        <v/>
      </c>
      <c r="O306" t="str">
        <f t="shared" si="33"/>
        <v/>
      </c>
      <c r="P306" t="str">
        <f t="shared" si="34"/>
        <v/>
      </c>
      <c r="Q306" s="33" t="str">
        <f t="shared" si="35"/>
        <v/>
      </c>
      <c r="R306" t="str">
        <f t="shared" si="36"/>
        <v/>
      </c>
      <c r="S306" s="33" t="str">
        <f t="shared" si="37"/>
        <v/>
      </c>
      <c r="T306" t="str">
        <f t="shared" si="38"/>
        <v/>
      </c>
      <c r="U306" s="33" t="str">
        <f t="shared" si="39"/>
        <v/>
      </c>
    </row>
    <row r="307" spans="1:29" x14ac:dyDescent="0.25">
      <c r="A307" t="s">
        <v>345</v>
      </c>
      <c r="B307" t="s">
        <v>378</v>
      </c>
      <c r="C307" t="s">
        <v>932</v>
      </c>
      <c r="D307" t="s">
        <v>726</v>
      </c>
      <c r="E307">
        <v>13</v>
      </c>
      <c r="F307">
        <v>0</v>
      </c>
      <c r="G307" s="33">
        <v>0</v>
      </c>
      <c r="H307">
        <v>99</v>
      </c>
      <c r="I307" s="33">
        <v>8.9399999999999993E-2</v>
      </c>
      <c r="J307">
        <v>153</v>
      </c>
      <c r="K307" s="33">
        <v>0.35010000000000002</v>
      </c>
      <c r="M307" t="s">
        <v>345</v>
      </c>
      <c r="N307" t="str">
        <f t="shared" si="32"/>
        <v/>
      </c>
      <c r="O307" t="str">
        <f t="shared" si="33"/>
        <v/>
      </c>
      <c r="P307" t="str">
        <f t="shared" si="34"/>
        <v/>
      </c>
      <c r="Q307" s="33" t="str">
        <f t="shared" si="35"/>
        <v/>
      </c>
      <c r="R307" t="str">
        <f t="shared" si="36"/>
        <v/>
      </c>
      <c r="S307" s="33" t="str">
        <f t="shared" si="37"/>
        <v/>
      </c>
      <c r="T307" t="str">
        <f t="shared" si="38"/>
        <v/>
      </c>
      <c r="U307" s="33" t="str">
        <f t="shared" si="39"/>
        <v/>
      </c>
    </row>
    <row r="308" spans="1:29" x14ac:dyDescent="0.25">
      <c r="A308" t="s">
        <v>307</v>
      </c>
      <c r="B308" t="s">
        <v>340</v>
      </c>
      <c r="C308" t="s">
        <v>932</v>
      </c>
      <c r="D308" t="s">
        <v>726</v>
      </c>
      <c r="E308">
        <v>1</v>
      </c>
      <c r="F308">
        <v>0</v>
      </c>
      <c r="G308" s="33">
        <v>0</v>
      </c>
      <c r="H308">
        <v>0</v>
      </c>
      <c r="I308" s="33">
        <v>0</v>
      </c>
      <c r="J308">
        <v>7</v>
      </c>
      <c r="K308" s="33">
        <v>1.54E-2</v>
      </c>
      <c r="M308" t="s">
        <v>307</v>
      </c>
      <c r="N308" t="str">
        <f t="shared" si="32"/>
        <v/>
      </c>
      <c r="O308" t="str">
        <f t="shared" si="33"/>
        <v/>
      </c>
      <c r="P308" t="str">
        <f t="shared" si="34"/>
        <v/>
      </c>
      <c r="Q308" s="33" t="str">
        <f t="shared" si="35"/>
        <v/>
      </c>
      <c r="R308" t="str">
        <f t="shared" si="36"/>
        <v/>
      </c>
      <c r="S308" s="33" t="str">
        <f t="shared" si="37"/>
        <v/>
      </c>
      <c r="T308" t="str">
        <f t="shared" si="38"/>
        <v/>
      </c>
      <c r="U308" s="33" t="str">
        <f t="shared" si="39"/>
        <v/>
      </c>
    </row>
    <row r="309" spans="1:29" x14ac:dyDescent="0.25">
      <c r="A309" t="s">
        <v>93</v>
      </c>
      <c r="B309" t="s">
        <v>95</v>
      </c>
      <c r="C309" t="s">
        <v>431</v>
      </c>
      <c r="D309" t="s">
        <v>470</v>
      </c>
      <c r="E309">
        <v>16</v>
      </c>
      <c r="F309">
        <v>0</v>
      </c>
      <c r="G309" s="33">
        <v>0</v>
      </c>
      <c r="H309">
        <v>915</v>
      </c>
      <c r="I309" s="33">
        <v>0.91959999999999997</v>
      </c>
      <c r="J309">
        <v>86</v>
      </c>
      <c r="K309" s="33">
        <v>0.192</v>
      </c>
      <c r="M309" t="s">
        <v>93</v>
      </c>
      <c r="N309" t="str">
        <f t="shared" si="32"/>
        <v>RB</v>
      </c>
      <c r="O309">
        <f t="shared" si="33"/>
        <v>8</v>
      </c>
      <c r="P309">
        <f t="shared" si="34"/>
        <v>65</v>
      </c>
      <c r="Q309" s="33">
        <f t="shared" si="35"/>
        <v>6.2399999999999997E-2</v>
      </c>
      <c r="R309">
        <f t="shared" si="36"/>
        <v>0</v>
      </c>
      <c r="S309" s="33">
        <f t="shared" si="37"/>
        <v>0</v>
      </c>
      <c r="T309">
        <f t="shared" si="38"/>
        <v>155</v>
      </c>
      <c r="U309" s="33">
        <f t="shared" si="39"/>
        <v>0.3291</v>
      </c>
    </row>
    <row r="310" spans="1:29" x14ac:dyDescent="0.25">
      <c r="A310" t="s">
        <v>336</v>
      </c>
      <c r="B310" t="s">
        <v>340</v>
      </c>
      <c r="C310" t="s">
        <v>898</v>
      </c>
      <c r="D310" t="s">
        <v>95</v>
      </c>
      <c r="E310">
        <v>6</v>
      </c>
      <c r="F310">
        <v>103</v>
      </c>
      <c r="G310" s="33">
        <v>9.7900000000000001E-2</v>
      </c>
      <c r="H310">
        <v>0</v>
      </c>
      <c r="I310" s="33">
        <v>0</v>
      </c>
      <c r="J310">
        <v>41</v>
      </c>
      <c r="K310" s="33">
        <v>9.3799999999999994E-2</v>
      </c>
      <c r="M310" t="s">
        <v>336</v>
      </c>
      <c r="N310" t="str">
        <f t="shared" si="32"/>
        <v/>
      </c>
      <c r="O310" t="str">
        <f t="shared" si="33"/>
        <v/>
      </c>
      <c r="P310" t="str">
        <f t="shared" si="34"/>
        <v/>
      </c>
      <c r="Q310" s="33" t="str">
        <f t="shared" si="35"/>
        <v/>
      </c>
      <c r="R310" t="str">
        <f t="shared" si="36"/>
        <v/>
      </c>
      <c r="S310" s="33" t="str">
        <f t="shared" si="37"/>
        <v/>
      </c>
      <c r="T310" t="str">
        <f t="shared" si="38"/>
        <v/>
      </c>
      <c r="U310" s="33" t="str">
        <f t="shared" si="39"/>
        <v/>
      </c>
    </row>
    <row r="311" spans="1:29" x14ac:dyDescent="0.25">
      <c r="A311" t="s">
        <v>331</v>
      </c>
      <c r="B311" t="s">
        <v>340</v>
      </c>
      <c r="C311" t="s">
        <v>898</v>
      </c>
      <c r="D311" t="s">
        <v>95</v>
      </c>
      <c r="E311">
        <v>3</v>
      </c>
      <c r="F311">
        <v>13</v>
      </c>
      <c r="G311" s="33">
        <v>1.2500000000000001E-2</v>
      </c>
      <c r="H311">
        <v>0</v>
      </c>
      <c r="I311" s="33">
        <v>0</v>
      </c>
      <c r="J311">
        <v>15</v>
      </c>
      <c r="K311" s="33">
        <v>3.1899999999999998E-2</v>
      </c>
      <c r="M311" t="s">
        <v>331</v>
      </c>
      <c r="N311" t="str">
        <f t="shared" si="32"/>
        <v>LB</v>
      </c>
      <c r="O311">
        <f t="shared" si="33"/>
        <v>14</v>
      </c>
      <c r="P311">
        <f t="shared" si="34"/>
        <v>0</v>
      </c>
      <c r="Q311" s="33">
        <f t="shared" si="35"/>
        <v>0</v>
      </c>
      <c r="R311">
        <f t="shared" si="36"/>
        <v>532</v>
      </c>
      <c r="S311" s="33">
        <f t="shared" si="37"/>
        <v>0.48670000000000002</v>
      </c>
      <c r="T311">
        <f t="shared" si="38"/>
        <v>69</v>
      </c>
      <c r="U311" s="33">
        <f t="shared" si="39"/>
        <v>0.14680000000000001</v>
      </c>
    </row>
    <row r="312" spans="1:29" x14ac:dyDescent="0.25">
      <c r="C312" t="s">
        <v>261</v>
      </c>
      <c r="D312" t="s">
        <v>279</v>
      </c>
      <c r="E312">
        <v>8</v>
      </c>
      <c r="F312">
        <v>234</v>
      </c>
      <c r="G312" s="33">
        <v>0.23680000000000001</v>
      </c>
      <c r="H312">
        <v>0</v>
      </c>
      <c r="I312" s="33">
        <v>0</v>
      </c>
      <c r="J312">
        <v>10</v>
      </c>
      <c r="K312" s="33">
        <v>2.3900000000000001E-2</v>
      </c>
    </row>
    <row r="313" spans="1:29" x14ac:dyDescent="0.25">
      <c r="C313" t="s">
        <v>300</v>
      </c>
      <c r="D313" t="s">
        <v>508</v>
      </c>
      <c r="E313">
        <v>14</v>
      </c>
      <c r="F313">
        <v>0</v>
      </c>
      <c r="G313" s="33">
        <v>0</v>
      </c>
      <c r="H313">
        <v>802</v>
      </c>
      <c r="I313" s="33">
        <v>0.75660000000000005</v>
      </c>
      <c r="J313">
        <v>0</v>
      </c>
      <c r="K313" s="33">
        <v>0</v>
      </c>
    </row>
    <row r="314" spans="1:29" x14ac:dyDescent="0.25">
      <c r="C314" t="s">
        <v>403</v>
      </c>
      <c r="D314" t="s">
        <v>470</v>
      </c>
      <c r="E314">
        <v>12</v>
      </c>
      <c r="F314">
        <v>0</v>
      </c>
      <c r="G314" s="33">
        <v>0</v>
      </c>
      <c r="H314">
        <v>266</v>
      </c>
      <c r="I314" s="33">
        <v>0.2477</v>
      </c>
      <c r="J314">
        <v>154</v>
      </c>
      <c r="K314" s="33">
        <v>0.30990000000000001</v>
      </c>
    </row>
    <row r="315" spans="1:29" x14ac:dyDescent="0.25">
      <c r="C315" t="s">
        <v>262</v>
      </c>
      <c r="D315" t="s">
        <v>95</v>
      </c>
      <c r="E315">
        <v>8</v>
      </c>
      <c r="F315">
        <v>275</v>
      </c>
      <c r="G315" s="33">
        <v>0.26269999999999999</v>
      </c>
      <c r="H315">
        <v>0</v>
      </c>
      <c r="I315" s="33">
        <v>0</v>
      </c>
      <c r="J315">
        <v>5</v>
      </c>
      <c r="K315" s="33">
        <v>1.18E-2</v>
      </c>
    </row>
    <row r="316" spans="1:29" x14ac:dyDescent="0.25">
      <c r="C316" t="s">
        <v>215</v>
      </c>
      <c r="D316" t="s">
        <v>808</v>
      </c>
      <c r="E316">
        <v>15</v>
      </c>
      <c r="F316">
        <v>209</v>
      </c>
      <c r="G316" s="33">
        <v>0.2041</v>
      </c>
      <c r="H316">
        <v>0</v>
      </c>
      <c r="I316" s="33">
        <v>0</v>
      </c>
      <c r="J316">
        <v>103</v>
      </c>
      <c r="K316" s="33">
        <v>0.24349999999999999</v>
      </c>
    </row>
    <row r="317" spans="1:29" x14ac:dyDescent="0.25">
      <c r="C317" t="s">
        <v>428</v>
      </c>
      <c r="D317" t="s">
        <v>470</v>
      </c>
      <c r="E317">
        <v>15</v>
      </c>
      <c r="F317">
        <v>0</v>
      </c>
      <c r="G317" s="33">
        <v>0</v>
      </c>
      <c r="H317">
        <v>125</v>
      </c>
      <c r="I317" s="33">
        <v>0.1149</v>
      </c>
      <c r="J317">
        <v>253</v>
      </c>
      <c r="K317" s="33">
        <v>0.53380000000000005</v>
      </c>
    </row>
    <row r="318" spans="1:29" x14ac:dyDescent="0.25">
      <c r="C318" t="s">
        <v>140</v>
      </c>
      <c r="D318" t="s">
        <v>150</v>
      </c>
      <c r="E318">
        <v>16</v>
      </c>
      <c r="F318">
        <v>825</v>
      </c>
      <c r="G318" s="33">
        <v>0.85760000000000003</v>
      </c>
      <c r="H318">
        <v>0</v>
      </c>
      <c r="I318" s="33">
        <v>0</v>
      </c>
      <c r="J318">
        <v>55</v>
      </c>
      <c r="K318" s="33">
        <v>0.1222</v>
      </c>
    </row>
    <row r="319" spans="1:29" x14ac:dyDescent="0.25">
      <c r="C319" t="s">
        <v>257</v>
      </c>
      <c r="D319" t="s">
        <v>279</v>
      </c>
      <c r="E319">
        <v>16</v>
      </c>
      <c r="F319">
        <v>691</v>
      </c>
      <c r="G319" s="33">
        <v>0.64759999999999995</v>
      </c>
      <c r="H319">
        <v>0</v>
      </c>
      <c r="I319" s="33">
        <v>0</v>
      </c>
      <c r="J319">
        <v>167</v>
      </c>
      <c r="K319" s="33">
        <v>0.35010000000000002</v>
      </c>
    </row>
    <row r="320" spans="1:29" x14ac:dyDescent="0.25">
      <c r="C320" t="s">
        <v>283</v>
      </c>
      <c r="D320" t="s">
        <v>378</v>
      </c>
      <c r="E320">
        <v>14</v>
      </c>
      <c r="F320">
        <v>0</v>
      </c>
      <c r="G320" s="33">
        <v>0</v>
      </c>
      <c r="H320">
        <v>483</v>
      </c>
      <c r="I320" s="33">
        <v>0.46</v>
      </c>
      <c r="J320">
        <v>10</v>
      </c>
      <c r="K320" s="33">
        <v>2.3599999999999999E-2</v>
      </c>
    </row>
    <row r="321" spans="3:11" x14ac:dyDescent="0.25">
      <c r="C321" t="s">
        <v>260</v>
      </c>
      <c r="D321" t="s">
        <v>150</v>
      </c>
      <c r="E321">
        <v>16</v>
      </c>
      <c r="F321">
        <v>21</v>
      </c>
      <c r="G321" s="33">
        <v>1.9400000000000001E-2</v>
      </c>
      <c r="H321">
        <v>0</v>
      </c>
      <c r="I321" s="33">
        <v>0</v>
      </c>
      <c r="J321">
        <v>312</v>
      </c>
      <c r="K321" s="33">
        <v>0.66379999999999995</v>
      </c>
    </row>
    <row r="322" spans="3:11" x14ac:dyDescent="0.25">
      <c r="C322" t="s">
        <v>290</v>
      </c>
      <c r="D322" t="s">
        <v>541</v>
      </c>
      <c r="E322">
        <v>8</v>
      </c>
      <c r="F322">
        <v>0</v>
      </c>
      <c r="G322" s="33">
        <v>0</v>
      </c>
      <c r="H322">
        <v>203</v>
      </c>
      <c r="I322" s="33">
        <v>0.18190000000000001</v>
      </c>
      <c r="J322">
        <v>2</v>
      </c>
      <c r="K322" s="33">
        <v>4.3E-3</v>
      </c>
    </row>
    <row r="323" spans="3:11" x14ac:dyDescent="0.25">
      <c r="C323" t="s">
        <v>290</v>
      </c>
      <c r="D323" t="s">
        <v>541</v>
      </c>
      <c r="E323">
        <v>5</v>
      </c>
      <c r="F323">
        <v>0</v>
      </c>
      <c r="G323" s="33">
        <v>0</v>
      </c>
      <c r="H323">
        <v>103</v>
      </c>
      <c r="I323" s="33">
        <v>9.1600000000000001E-2</v>
      </c>
      <c r="J323">
        <v>0</v>
      </c>
      <c r="K323" s="33">
        <v>0</v>
      </c>
    </row>
    <row r="324" spans="3:11" x14ac:dyDescent="0.25">
      <c r="C324" t="s">
        <v>93</v>
      </c>
      <c r="D324" t="s">
        <v>95</v>
      </c>
      <c r="E324">
        <v>8</v>
      </c>
      <c r="F324">
        <v>65</v>
      </c>
      <c r="G324" s="33">
        <v>6.2399999999999997E-2</v>
      </c>
      <c r="H324">
        <v>0</v>
      </c>
      <c r="I324" s="33">
        <v>0</v>
      </c>
      <c r="J324">
        <v>155</v>
      </c>
      <c r="K324" s="33">
        <v>0.3291</v>
      </c>
    </row>
    <row r="325" spans="3:11" x14ac:dyDescent="0.25">
      <c r="C325" t="s">
        <v>331</v>
      </c>
      <c r="D325" t="s">
        <v>378</v>
      </c>
      <c r="E325">
        <v>14</v>
      </c>
      <c r="F325">
        <v>0</v>
      </c>
      <c r="G325" s="33">
        <v>0</v>
      </c>
      <c r="H325">
        <v>532</v>
      </c>
      <c r="I325" s="33">
        <v>0.48670000000000002</v>
      </c>
      <c r="J325">
        <v>69</v>
      </c>
      <c r="K325" s="33">
        <v>0.14680000000000001</v>
      </c>
    </row>
  </sheetData>
  <sortState xmlns:xlrd2="http://schemas.microsoft.com/office/spreadsheetml/2017/richdata2" ref="AE2:AE2082">
    <sortCondition descending="1" sortBy="cellColor" ref="AE2:AE2082" dxfId="25"/>
  </sortState>
  <conditionalFormatting sqref="A1:C1048576">
    <cfRule type="duplicateValues" dxfId="15" priority="8"/>
  </conditionalFormatting>
  <conditionalFormatting sqref="N1:N2">
    <cfRule type="duplicateValues" dxfId="14" priority="7"/>
  </conditionalFormatting>
  <conditionalFormatting sqref="M2">
    <cfRule type="duplicateValues" dxfId="13" priority="6"/>
  </conditionalFormatting>
  <conditionalFormatting sqref="M1:M2">
    <cfRule type="duplicateValues" dxfId="12" priority="4"/>
  </conditionalFormatting>
  <conditionalFormatting sqref="M3:M311">
    <cfRule type="duplicateValues" dxfId="11" priority="3"/>
  </conditionalFormatting>
  <conditionalFormatting sqref="AE1:AE1048576">
    <cfRule type="duplicateValues" dxfId="10" priority="2"/>
  </conditionalFormatting>
  <conditionalFormatting sqref="AE1:AE1048576 M1:M1048576">
    <cfRule type="duplicateValues" dxfId="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BF56-5288-45C4-9449-646A6E254358}">
  <dimension ref="A2:AL336"/>
  <sheetViews>
    <sheetView zoomScale="70" zoomScaleNormal="70" workbookViewId="0">
      <selection activeCell="K4" sqref="K4"/>
    </sheetView>
  </sheetViews>
  <sheetFormatPr defaultRowHeight="15" x14ac:dyDescent="0.25"/>
  <cols>
    <col min="1" max="1" width="21.7109375" customWidth="1"/>
    <col min="3" max="3" width="24.140625" customWidth="1"/>
    <col min="4" max="4" width="6.85546875" bestFit="1" customWidth="1"/>
    <col min="7" max="7" width="9.140625" style="33"/>
    <col min="9" max="9" width="9.140625" style="33"/>
    <col min="11" max="11" width="9.140625" style="33"/>
    <col min="14" max="14" width="21.7109375" customWidth="1"/>
    <col min="38" max="38" width="24.140625" customWidth="1"/>
  </cols>
  <sheetData>
    <row r="2" spans="1:38" x14ac:dyDescent="0.25">
      <c r="A2" t="s">
        <v>924</v>
      </c>
      <c r="C2" t="s">
        <v>925</v>
      </c>
      <c r="F2" t="s">
        <v>797</v>
      </c>
      <c r="H2" t="s">
        <v>798</v>
      </c>
      <c r="J2" t="s">
        <v>799</v>
      </c>
      <c r="N2" s="15"/>
      <c r="O2" s="15"/>
      <c r="P2" s="15"/>
      <c r="Q2" s="15" t="s">
        <v>797</v>
      </c>
      <c r="R2" s="15"/>
      <c r="S2" s="15" t="s">
        <v>798</v>
      </c>
      <c r="T2" s="15"/>
      <c r="U2" s="15" t="s">
        <v>799</v>
      </c>
      <c r="V2" s="15"/>
      <c r="AL2" t="s">
        <v>135</v>
      </c>
    </row>
    <row r="3" spans="1:38" x14ac:dyDescent="0.25">
      <c r="A3" t="s">
        <v>11</v>
      </c>
      <c r="B3" t="s">
        <v>0</v>
      </c>
      <c r="C3" t="s">
        <v>11</v>
      </c>
      <c r="D3" t="s">
        <v>0</v>
      </c>
      <c r="E3" t="s">
        <v>445</v>
      </c>
      <c r="F3" t="s">
        <v>800</v>
      </c>
      <c r="G3" s="33" t="s">
        <v>801</v>
      </c>
      <c r="H3" t="s">
        <v>800</v>
      </c>
      <c r="I3" s="33" t="s">
        <v>801</v>
      </c>
      <c r="J3" t="s">
        <v>800</v>
      </c>
      <c r="K3" s="33" t="s">
        <v>801</v>
      </c>
      <c r="N3" s="15" t="s">
        <v>924</v>
      </c>
      <c r="O3" s="15" t="s">
        <v>0</v>
      </c>
      <c r="P3" s="15" t="s">
        <v>445</v>
      </c>
      <c r="Q3" s="15" t="s">
        <v>800</v>
      </c>
      <c r="R3" s="15" t="s">
        <v>801</v>
      </c>
      <c r="S3" s="15" t="s">
        <v>800</v>
      </c>
      <c r="T3" s="15" t="s">
        <v>801</v>
      </c>
      <c r="U3" s="15" t="s">
        <v>800</v>
      </c>
      <c r="V3" s="15" t="s">
        <v>801</v>
      </c>
      <c r="AL3" t="s">
        <v>135</v>
      </c>
    </row>
    <row r="4" spans="1:38" x14ac:dyDescent="0.25">
      <c r="A4" t="s">
        <v>160</v>
      </c>
      <c r="B4" t="s">
        <v>224</v>
      </c>
      <c r="C4" t="s">
        <v>160</v>
      </c>
      <c r="D4" t="s">
        <v>806</v>
      </c>
      <c r="E4">
        <v>16</v>
      </c>
      <c r="F4">
        <v>1113</v>
      </c>
      <c r="G4" s="33">
        <v>1</v>
      </c>
      <c r="H4">
        <v>0</v>
      </c>
      <c r="I4" s="33">
        <v>0</v>
      </c>
      <c r="J4">
        <v>67</v>
      </c>
      <c r="K4" s="33">
        <v>0.1376</v>
      </c>
      <c r="N4" t="s">
        <v>160</v>
      </c>
      <c r="O4" t="str">
        <f>IFERROR(VLOOKUP(A4,C$4:K$434,2,FALSE),"")</f>
        <v>G</v>
      </c>
      <c r="P4">
        <f>IFERROR(VLOOKUP(A4,C$4:K$434,3,FALSE),"")</f>
        <v>16</v>
      </c>
      <c r="Q4">
        <f>IFERROR(VLOOKUP(A4,C$4:K$434,4,FALSE),"")</f>
        <v>1113</v>
      </c>
      <c r="R4" s="33">
        <f>IFERROR(VLOOKUP(A4,C$4:K$434,5,FALSE),"")</f>
        <v>1</v>
      </c>
      <c r="S4">
        <f>IFERROR(VLOOKUP(A4,C$4:K$434,6,FALSE),"")</f>
        <v>0</v>
      </c>
      <c r="T4" s="33">
        <f>IFERROR(VLOOKUP(A4,C$4:K$434,7,FALSE),"")</f>
        <v>0</v>
      </c>
      <c r="U4">
        <f>IFERROR(VLOOKUP(A4,C$4:K$434,8,FALSE),"")</f>
        <v>67</v>
      </c>
      <c r="V4" s="33">
        <f>IFERROR(VLOOKUP(A4,C$4:K$434,9,FALSE),"")</f>
        <v>0.1376</v>
      </c>
      <c r="AL4" t="s">
        <v>868</v>
      </c>
    </row>
    <row r="5" spans="1:38" x14ac:dyDescent="0.25">
      <c r="A5" t="s">
        <v>135</v>
      </c>
      <c r="B5" t="s">
        <v>150</v>
      </c>
      <c r="C5" t="s">
        <v>135</v>
      </c>
      <c r="D5" t="s">
        <v>150</v>
      </c>
      <c r="E5">
        <v>6</v>
      </c>
      <c r="F5">
        <v>188</v>
      </c>
      <c r="G5" s="33">
        <v>0.1749</v>
      </c>
      <c r="H5">
        <v>0</v>
      </c>
      <c r="I5" s="33">
        <v>0</v>
      </c>
      <c r="J5">
        <v>32</v>
      </c>
      <c r="K5" s="33">
        <v>6.8199999999999997E-2</v>
      </c>
      <c r="N5" s="34" t="s">
        <v>135</v>
      </c>
      <c r="O5" s="34" t="str">
        <f t="shared" ref="O5:O68" si="0">IFERROR(VLOOKUP(A5,C$4:K$434,2,FALSE),"")</f>
        <v>TE</v>
      </c>
      <c r="P5" s="34">
        <f t="shared" ref="P5:P68" si="1">IFERROR(VLOOKUP(A5,C$4:K$434,3,FALSE),"")</f>
        <v>6</v>
      </c>
      <c r="Q5" s="34">
        <f t="shared" ref="Q5:Q68" si="2">IFERROR(VLOOKUP(A5,C$4:K$434,4,FALSE),"")</f>
        <v>188</v>
      </c>
      <c r="R5" s="35">
        <f t="shared" ref="R5:R68" si="3">IFERROR(VLOOKUP(A5,C$4:K$434,5,FALSE),"")</f>
        <v>0.1749</v>
      </c>
      <c r="S5" s="34">
        <f t="shared" ref="S5:S68" si="4">IFERROR(VLOOKUP(A5,C$4:K$434,6,FALSE),"")</f>
        <v>0</v>
      </c>
      <c r="T5" s="35">
        <f t="shared" ref="T5:T68" si="5">IFERROR(VLOOKUP(A5,C$4:K$434,7,FALSE),"")</f>
        <v>0</v>
      </c>
      <c r="U5" s="34">
        <f t="shared" ref="U5:U68" si="6">IFERROR(VLOOKUP(A5,C$4:K$434,8,FALSE),"")</f>
        <v>32</v>
      </c>
      <c r="V5" s="35">
        <f t="shared" ref="V5:V68" si="7">IFERROR(VLOOKUP(A5,C$4:K$434,9,FALSE),"")</f>
        <v>6.8199999999999997E-2</v>
      </c>
      <c r="W5" s="34" t="s">
        <v>150</v>
      </c>
      <c r="X5" s="34">
        <v>4</v>
      </c>
      <c r="Y5" s="34">
        <v>35</v>
      </c>
      <c r="Z5" s="35">
        <v>3.1300000000000001E-2</v>
      </c>
      <c r="AA5" s="34">
        <v>0</v>
      </c>
      <c r="AB5" s="35">
        <v>0</v>
      </c>
      <c r="AC5" s="34">
        <v>32</v>
      </c>
      <c r="AD5" s="35">
        <v>7.1400000000000005E-2</v>
      </c>
      <c r="AL5" t="s">
        <v>868</v>
      </c>
    </row>
    <row r="6" spans="1:38" x14ac:dyDescent="0.25">
      <c r="A6" t="s">
        <v>406</v>
      </c>
      <c r="B6" t="s">
        <v>436</v>
      </c>
      <c r="C6" t="s">
        <v>135</v>
      </c>
      <c r="D6" t="s">
        <v>150</v>
      </c>
      <c r="E6">
        <v>4</v>
      </c>
      <c r="F6">
        <v>35</v>
      </c>
      <c r="G6" s="33">
        <v>3.1300000000000001E-2</v>
      </c>
      <c r="H6">
        <v>0</v>
      </c>
      <c r="I6" s="33">
        <v>0</v>
      </c>
      <c r="J6">
        <v>32</v>
      </c>
      <c r="K6" s="33">
        <v>7.1400000000000005E-2</v>
      </c>
      <c r="N6" t="s">
        <v>406</v>
      </c>
      <c r="O6" t="str">
        <f t="shared" si="0"/>
        <v/>
      </c>
      <c r="P6" t="str">
        <f t="shared" si="1"/>
        <v/>
      </c>
      <c r="Q6" t="str">
        <f t="shared" si="2"/>
        <v/>
      </c>
      <c r="R6" s="33" t="str">
        <f t="shared" si="3"/>
        <v/>
      </c>
      <c r="S6" t="str">
        <f t="shared" si="4"/>
        <v/>
      </c>
      <c r="T6" s="33" t="str">
        <f t="shared" si="5"/>
        <v/>
      </c>
      <c r="U6" t="str">
        <f t="shared" si="6"/>
        <v/>
      </c>
      <c r="V6" s="33" t="str">
        <f t="shared" si="7"/>
        <v/>
      </c>
      <c r="AL6" t="s">
        <v>893</v>
      </c>
    </row>
    <row r="7" spans="1:38" x14ac:dyDescent="0.25">
      <c r="A7" t="s">
        <v>346</v>
      </c>
      <c r="B7" t="s">
        <v>378</v>
      </c>
      <c r="C7" t="s">
        <v>379</v>
      </c>
      <c r="D7" t="s">
        <v>817</v>
      </c>
      <c r="E7">
        <v>15</v>
      </c>
      <c r="F7">
        <v>0</v>
      </c>
      <c r="G7" s="33">
        <v>0</v>
      </c>
      <c r="H7">
        <v>939</v>
      </c>
      <c r="I7" s="33">
        <v>0.87350000000000005</v>
      </c>
      <c r="J7">
        <v>117</v>
      </c>
      <c r="K7" s="33">
        <v>0.27339999999999998</v>
      </c>
      <c r="N7" t="s">
        <v>346</v>
      </c>
      <c r="O7" t="str">
        <f t="shared" si="0"/>
        <v/>
      </c>
      <c r="P7" t="str">
        <f t="shared" si="1"/>
        <v/>
      </c>
      <c r="Q7" t="str">
        <f t="shared" si="2"/>
        <v/>
      </c>
      <c r="R7" s="33" t="str">
        <f t="shared" si="3"/>
        <v/>
      </c>
      <c r="S7" t="str">
        <f t="shared" si="4"/>
        <v/>
      </c>
      <c r="T7" s="33" t="str">
        <f t="shared" si="5"/>
        <v/>
      </c>
      <c r="U7" t="str">
        <f t="shared" si="6"/>
        <v/>
      </c>
      <c r="V7" s="33" t="str">
        <f t="shared" si="7"/>
        <v/>
      </c>
      <c r="AL7" t="s">
        <v>893</v>
      </c>
    </row>
    <row r="8" spans="1:38" x14ac:dyDescent="0.25">
      <c r="A8" t="s">
        <v>217</v>
      </c>
      <c r="B8" t="s">
        <v>224</v>
      </c>
      <c r="C8" t="s">
        <v>352</v>
      </c>
      <c r="D8" t="s">
        <v>378</v>
      </c>
      <c r="E8">
        <v>3</v>
      </c>
      <c r="F8">
        <v>0</v>
      </c>
      <c r="G8" s="33">
        <v>0</v>
      </c>
      <c r="H8">
        <v>1</v>
      </c>
      <c r="I8" s="33">
        <v>8.9999999999999998E-4</v>
      </c>
      <c r="J8">
        <v>71</v>
      </c>
      <c r="K8" s="33">
        <v>0.14849999999999999</v>
      </c>
      <c r="N8" t="s">
        <v>217</v>
      </c>
      <c r="O8" t="str">
        <f t="shared" si="0"/>
        <v/>
      </c>
      <c r="P8" t="str">
        <f t="shared" si="1"/>
        <v/>
      </c>
      <c r="Q8" t="str">
        <f t="shared" si="2"/>
        <v/>
      </c>
      <c r="R8" s="33" t="str">
        <f t="shared" si="3"/>
        <v/>
      </c>
      <c r="S8" t="str">
        <f t="shared" si="4"/>
        <v/>
      </c>
      <c r="T8" s="33" t="str">
        <f t="shared" si="5"/>
        <v/>
      </c>
      <c r="U8" t="str">
        <f t="shared" si="6"/>
        <v/>
      </c>
      <c r="V8" s="33" t="str">
        <f t="shared" si="7"/>
        <v/>
      </c>
      <c r="AL8" t="s">
        <v>873</v>
      </c>
    </row>
    <row r="9" spans="1:38" x14ac:dyDescent="0.25">
      <c r="A9" t="s">
        <v>379</v>
      </c>
      <c r="B9" t="s">
        <v>436</v>
      </c>
      <c r="C9" t="s">
        <v>382</v>
      </c>
      <c r="D9" t="s">
        <v>470</v>
      </c>
      <c r="E9">
        <v>1</v>
      </c>
      <c r="F9">
        <v>0</v>
      </c>
      <c r="G9" s="33">
        <v>0</v>
      </c>
      <c r="H9">
        <v>0</v>
      </c>
      <c r="I9" s="33">
        <v>0</v>
      </c>
      <c r="J9">
        <v>4</v>
      </c>
      <c r="K9" s="33">
        <v>9.5999999999999992E-3</v>
      </c>
      <c r="N9" t="s">
        <v>379</v>
      </c>
      <c r="O9" t="str">
        <f t="shared" si="0"/>
        <v>FS,S</v>
      </c>
      <c r="P9">
        <f t="shared" si="1"/>
        <v>15</v>
      </c>
      <c r="Q9">
        <f t="shared" si="2"/>
        <v>0</v>
      </c>
      <c r="R9" s="33">
        <f t="shared" si="3"/>
        <v>0</v>
      </c>
      <c r="S9">
        <f t="shared" si="4"/>
        <v>939</v>
      </c>
      <c r="T9" s="33">
        <f t="shared" si="5"/>
        <v>0.87350000000000005</v>
      </c>
      <c r="U9">
        <f t="shared" si="6"/>
        <v>117</v>
      </c>
      <c r="V9" s="33">
        <f t="shared" si="7"/>
        <v>0.27339999999999998</v>
      </c>
      <c r="AL9" t="s">
        <v>873</v>
      </c>
    </row>
    <row r="10" spans="1:38" x14ac:dyDescent="0.25">
      <c r="A10" t="s">
        <v>151</v>
      </c>
      <c r="B10" t="s">
        <v>224</v>
      </c>
      <c r="C10" t="s">
        <v>868</v>
      </c>
      <c r="D10" t="s">
        <v>470</v>
      </c>
      <c r="E10">
        <v>1</v>
      </c>
      <c r="F10">
        <v>0</v>
      </c>
      <c r="G10" s="33">
        <v>0</v>
      </c>
      <c r="H10">
        <v>0</v>
      </c>
      <c r="I10" s="33">
        <v>0</v>
      </c>
      <c r="J10">
        <v>9</v>
      </c>
      <c r="K10" s="33">
        <v>2.01E-2</v>
      </c>
      <c r="N10" t="s">
        <v>151</v>
      </c>
      <c r="O10" t="str">
        <f t="shared" si="0"/>
        <v/>
      </c>
      <c r="P10" t="str">
        <f t="shared" si="1"/>
        <v/>
      </c>
      <c r="Q10" t="str">
        <f t="shared" si="2"/>
        <v/>
      </c>
      <c r="R10" s="33" t="str">
        <f t="shared" si="3"/>
        <v/>
      </c>
      <c r="S10" t="str">
        <f t="shared" si="4"/>
        <v/>
      </c>
      <c r="T10" s="33" t="str">
        <f t="shared" si="5"/>
        <v/>
      </c>
      <c r="U10" t="str">
        <f t="shared" si="6"/>
        <v/>
      </c>
      <c r="V10" s="33" t="str">
        <f t="shared" si="7"/>
        <v/>
      </c>
      <c r="AL10" t="s">
        <v>553</v>
      </c>
    </row>
    <row r="11" spans="1:38" x14ac:dyDescent="0.25">
      <c r="A11" t="s">
        <v>352</v>
      </c>
      <c r="B11" t="s">
        <v>378</v>
      </c>
      <c r="C11" t="s">
        <v>868</v>
      </c>
      <c r="D11" t="s">
        <v>470</v>
      </c>
      <c r="E11">
        <v>7</v>
      </c>
      <c r="F11">
        <v>0</v>
      </c>
      <c r="G11" s="33">
        <v>0</v>
      </c>
      <c r="H11">
        <v>6</v>
      </c>
      <c r="I11" s="33">
        <v>5.7000000000000002E-3</v>
      </c>
      <c r="J11">
        <v>76</v>
      </c>
      <c r="K11" s="33">
        <v>0.17080000000000001</v>
      </c>
      <c r="N11" t="s">
        <v>352</v>
      </c>
      <c r="O11" t="str">
        <f t="shared" si="0"/>
        <v>LB</v>
      </c>
      <c r="P11">
        <f t="shared" si="1"/>
        <v>3</v>
      </c>
      <c r="Q11">
        <f t="shared" si="2"/>
        <v>0</v>
      </c>
      <c r="R11" s="33">
        <f t="shared" si="3"/>
        <v>0</v>
      </c>
      <c r="S11">
        <f t="shared" si="4"/>
        <v>1</v>
      </c>
      <c r="T11" s="33">
        <f t="shared" si="5"/>
        <v>8.9999999999999998E-4</v>
      </c>
      <c r="U11">
        <f t="shared" si="6"/>
        <v>71</v>
      </c>
      <c r="V11" s="33">
        <f t="shared" si="7"/>
        <v>0.14849999999999999</v>
      </c>
      <c r="AL11" t="s">
        <v>553</v>
      </c>
    </row>
    <row r="12" spans="1:38" x14ac:dyDescent="0.25">
      <c r="A12" t="s">
        <v>382</v>
      </c>
      <c r="B12" t="s">
        <v>436</v>
      </c>
      <c r="C12" t="s">
        <v>199</v>
      </c>
      <c r="D12" t="s">
        <v>806</v>
      </c>
      <c r="E12">
        <v>16</v>
      </c>
      <c r="F12">
        <v>1134</v>
      </c>
      <c r="G12" s="33">
        <v>1</v>
      </c>
      <c r="H12">
        <v>0</v>
      </c>
      <c r="I12" s="33">
        <v>0</v>
      </c>
      <c r="J12">
        <v>66</v>
      </c>
      <c r="K12" s="33">
        <v>0.15029999999999999</v>
      </c>
      <c r="N12" t="s">
        <v>382</v>
      </c>
      <c r="O12" t="str">
        <f t="shared" si="0"/>
        <v>CB</v>
      </c>
      <c r="P12">
        <f t="shared" si="1"/>
        <v>1</v>
      </c>
      <c r="Q12">
        <f t="shared" si="2"/>
        <v>0</v>
      </c>
      <c r="R12" s="33">
        <f t="shared" si="3"/>
        <v>0</v>
      </c>
      <c r="S12">
        <f t="shared" si="4"/>
        <v>0</v>
      </c>
      <c r="T12" s="33">
        <f t="shared" si="5"/>
        <v>0</v>
      </c>
      <c r="U12">
        <f t="shared" si="6"/>
        <v>4</v>
      </c>
      <c r="V12" s="33">
        <f t="shared" si="7"/>
        <v>9.5999999999999992E-3</v>
      </c>
      <c r="AL12" t="s">
        <v>899</v>
      </c>
    </row>
    <row r="13" spans="1:38" x14ac:dyDescent="0.25">
      <c r="A13" t="s">
        <v>199</v>
      </c>
      <c r="B13" t="s">
        <v>224</v>
      </c>
      <c r="C13" t="s">
        <v>237</v>
      </c>
      <c r="D13" t="s">
        <v>279</v>
      </c>
      <c r="E13">
        <v>16</v>
      </c>
      <c r="F13">
        <v>997</v>
      </c>
      <c r="G13" s="33">
        <v>0.89100000000000001</v>
      </c>
      <c r="H13">
        <v>0</v>
      </c>
      <c r="I13" s="33">
        <v>0</v>
      </c>
      <c r="J13">
        <v>4</v>
      </c>
      <c r="K13" s="33">
        <v>8.5000000000000006E-3</v>
      </c>
      <c r="N13" t="s">
        <v>199</v>
      </c>
      <c r="O13" t="str">
        <f t="shared" si="0"/>
        <v>G</v>
      </c>
      <c r="P13">
        <f t="shared" si="1"/>
        <v>16</v>
      </c>
      <c r="Q13">
        <f t="shared" si="2"/>
        <v>1134</v>
      </c>
      <c r="R13" s="33">
        <f t="shared" si="3"/>
        <v>1</v>
      </c>
      <c r="S13">
        <f t="shared" si="4"/>
        <v>0</v>
      </c>
      <c r="T13" s="33">
        <f t="shared" si="5"/>
        <v>0</v>
      </c>
      <c r="U13">
        <f t="shared" si="6"/>
        <v>66</v>
      </c>
      <c r="V13" s="33">
        <f t="shared" si="7"/>
        <v>0.15029999999999999</v>
      </c>
      <c r="AL13" t="s">
        <v>899</v>
      </c>
    </row>
    <row r="14" spans="1:38" x14ac:dyDescent="0.25">
      <c r="A14" t="s">
        <v>350</v>
      </c>
      <c r="B14" t="s">
        <v>378</v>
      </c>
      <c r="C14" t="s">
        <v>7</v>
      </c>
      <c r="D14" t="s">
        <v>95</v>
      </c>
      <c r="E14">
        <v>2</v>
      </c>
      <c r="F14">
        <v>57</v>
      </c>
      <c r="G14" s="33">
        <v>5.5E-2</v>
      </c>
      <c r="H14">
        <v>0</v>
      </c>
      <c r="I14" s="33">
        <v>0</v>
      </c>
      <c r="J14">
        <v>1</v>
      </c>
      <c r="K14" s="33">
        <v>2.3999999999999998E-3</v>
      </c>
      <c r="N14" t="s">
        <v>350</v>
      </c>
      <c r="O14" t="str">
        <f t="shared" si="0"/>
        <v/>
      </c>
      <c r="P14" t="str">
        <f t="shared" si="1"/>
        <v/>
      </c>
      <c r="Q14" t="str">
        <f t="shared" si="2"/>
        <v/>
      </c>
      <c r="R14" s="33" t="str">
        <f t="shared" si="3"/>
        <v/>
      </c>
      <c r="S14" t="str">
        <f t="shared" si="4"/>
        <v/>
      </c>
      <c r="T14" s="33" t="str">
        <f t="shared" si="5"/>
        <v/>
      </c>
      <c r="U14" t="str">
        <f t="shared" si="6"/>
        <v/>
      </c>
      <c r="V14" s="33" t="str">
        <f t="shared" si="7"/>
        <v/>
      </c>
      <c r="AL14" t="s">
        <v>855</v>
      </c>
    </row>
    <row r="15" spans="1:38" x14ac:dyDescent="0.25">
      <c r="A15" t="s">
        <v>237</v>
      </c>
      <c r="B15" t="s">
        <v>279</v>
      </c>
      <c r="C15" t="s">
        <v>171</v>
      </c>
      <c r="D15" t="s">
        <v>808</v>
      </c>
      <c r="E15">
        <v>16</v>
      </c>
      <c r="F15">
        <v>297</v>
      </c>
      <c r="G15" s="33">
        <v>0.29580000000000001</v>
      </c>
      <c r="H15">
        <v>0</v>
      </c>
      <c r="I15" s="33">
        <v>0</v>
      </c>
      <c r="J15">
        <v>48</v>
      </c>
      <c r="K15" s="33">
        <v>0.1067</v>
      </c>
      <c r="N15" t="s">
        <v>237</v>
      </c>
      <c r="O15" t="str">
        <f t="shared" si="0"/>
        <v>WR</v>
      </c>
      <c r="P15">
        <f t="shared" si="1"/>
        <v>16</v>
      </c>
      <c r="Q15">
        <f t="shared" si="2"/>
        <v>997</v>
      </c>
      <c r="R15" s="33">
        <f t="shared" si="3"/>
        <v>0.89100000000000001</v>
      </c>
      <c r="S15">
        <f t="shared" si="4"/>
        <v>0</v>
      </c>
      <c r="T15" s="33">
        <f t="shared" si="5"/>
        <v>0</v>
      </c>
      <c r="U15">
        <f t="shared" si="6"/>
        <v>4</v>
      </c>
      <c r="V15" s="33">
        <f t="shared" si="7"/>
        <v>8.5000000000000006E-3</v>
      </c>
      <c r="AL15" t="s">
        <v>855</v>
      </c>
    </row>
    <row r="16" spans="1:38" x14ac:dyDescent="0.25">
      <c r="A16" t="s">
        <v>357</v>
      </c>
      <c r="B16" t="s">
        <v>378</v>
      </c>
      <c r="C16" t="s">
        <v>210</v>
      </c>
      <c r="D16" t="s">
        <v>808</v>
      </c>
      <c r="E16">
        <v>15</v>
      </c>
      <c r="F16">
        <v>1042</v>
      </c>
      <c r="G16" s="33">
        <v>0.90290000000000004</v>
      </c>
      <c r="H16">
        <v>0</v>
      </c>
      <c r="I16" s="33">
        <v>0</v>
      </c>
      <c r="J16">
        <v>78</v>
      </c>
      <c r="K16" s="33">
        <v>0.16350000000000001</v>
      </c>
      <c r="N16" t="s">
        <v>357</v>
      </c>
      <c r="O16" t="str">
        <f t="shared" si="0"/>
        <v/>
      </c>
      <c r="P16" t="str">
        <f t="shared" si="1"/>
        <v/>
      </c>
      <c r="Q16" t="str">
        <f t="shared" si="2"/>
        <v/>
      </c>
      <c r="R16" s="33" t="str">
        <f t="shared" si="3"/>
        <v/>
      </c>
      <c r="S16" t="str">
        <f t="shared" si="4"/>
        <v/>
      </c>
      <c r="T16" s="33" t="str">
        <f t="shared" si="5"/>
        <v/>
      </c>
      <c r="U16" t="str">
        <f t="shared" si="6"/>
        <v/>
      </c>
      <c r="V16" s="33" t="str">
        <f t="shared" si="7"/>
        <v/>
      </c>
      <c r="AL16" t="s">
        <v>856</v>
      </c>
    </row>
    <row r="17" spans="1:38" x14ac:dyDescent="0.25">
      <c r="A17" t="s">
        <v>7</v>
      </c>
      <c r="B17" t="s">
        <v>95</v>
      </c>
      <c r="C17" t="s">
        <v>285</v>
      </c>
      <c r="D17" t="s">
        <v>508</v>
      </c>
      <c r="E17">
        <v>13</v>
      </c>
      <c r="F17">
        <v>0</v>
      </c>
      <c r="G17" s="33">
        <v>0</v>
      </c>
      <c r="H17">
        <v>251</v>
      </c>
      <c r="I17" s="33">
        <v>0.2301</v>
      </c>
      <c r="J17">
        <v>103</v>
      </c>
      <c r="K17" s="33">
        <v>0.22389999999999999</v>
      </c>
      <c r="N17" t="s">
        <v>7</v>
      </c>
      <c r="O17" t="str">
        <f t="shared" si="0"/>
        <v>RB</v>
      </c>
      <c r="P17">
        <f t="shared" si="1"/>
        <v>2</v>
      </c>
      <c r="Q17">
        <f t="shared" si="2"/>
        <v>57</v>
      </c>
      <c r="R17" s="33">
        <f t="shared" si="3"/>
        <v>5.5E-2</v>
      </c>
      <c r="S17">
        <f t="shared" si="4"/>
        <v>0</v>
      </c>
      <c r="T17" s="33">
        <f t="shared" si="5"/>
        <v>0</v>
      </c>
      <c r="U17">
        <f t="shared" si="6"/>
        <v>1</v>
      </c>
      <c r="V17" s="33">
        <f t="shared" si="7"/>
        <v>2.3999999999999998E-3</v>
      </c>
      <c r="AL17" t="s">
        <v>856</v>
      </c>
    </row>
    <row r="18" spans="1:38" x14ac:dyDescent="0.25">
      <c r="A18" t="s">
        <v>171</v>
      </c>
      <c r="B18" t="s">
        <v>224</v>
      </c>
      <c r="C18" t="s">
        <v>288</v>
      </c>
      <c r="D18" t="s">
        <v>378</v>
      </c>
      <c r="E18">
        <v>15</v>
      </c>
      <c r="F18">
        <v>0</v>
      </c>
      <c r="G18" s="33">
        <v>0</v>
      </c>
      <c r="H18">
        <v>316</v>
      </c>
      <c r="I18" s="33">
        <v>0.30209999999999998</v>
      </c>
      <c r="J18">
        <v>278</v>
      </c>
      <c r="K18" s="33">
        <v>0.62470000000000003</v>
      </c>
      <c r="N18" t="s">
        <v>171</v>
      </c>
      <c r="O18" t="str">
        <f t="shared" si="0"/>
        <v>T</v>
      </c>
      <c r="P18">
        <f t="shared" si="1"/>
        <v>16</v>
      </c>
      <c r="Q18">
        <f t="shared" si="2"/>
        <v>297</v>
      </c>
      <c r="R18" s="33">
        <f t="shared" si="3"/>
        <v>0.29580000000000001</v>
      </c>
      <c r="S18">
        <f t="shared" si="4"/>
        <v>0</v>
      </c>
      <c r="T18" s="33">
        <f t="shared" si="5"/>
        <v>0</v>
      </c>
      <c r="U18">
        <f t="shared" si="6"/>
        <v>48</v>
      </c>
      <c r="V18" s="33">
        <f t="shared" si="7"/>
        <v>0.1067</v>
      </c>
      <c r="AL18" t="s">
        <v>504</v>
      </c>
    </row>
    <row r="19" spans="1:38" x14ac:dyDescent="0.25">
      <c r="A19" t="s">
        <v>210</v>
      </c>
      <c r="B19" t="s">
        <v>224</v>
      </c>
      <c r="C19" t="s">
        <v>402</v>
      </c>
      <c r="D19" t="s">
        <v>578</v>
      </c>
      <c r="E19">
        <v>16</v>
      </c>
      <c r="F19">
        <v>0</v>
      </c>
      <c r="G19" s="33">
        <v>0</v>
      </c>
      <c r="H19">
        <v>234</v>
      </c>
      <c r="I19" s="33">
        <v>0.2261</v>
      </c>
      <c r="J19">
        <v>278</v>
      </c>
      <c r="K19" s="33">
        <v>0.64800000000000002</v>
      </c>
      <c r="N19" t="s">
        <v>210</v>
      </c>
      <c r="O19" t="str">
        <f t="shared" si="0"/>
        <v>T</v>
      </c>
      <c r="P19">
        <f t="shared" si="1"/>
        <v>15</v>
      </c>
      <c r="Q19">
        <f t="shared" si="2"/>
        <v>1042</v>
      </c>
      <c r="R19" s="33">
        <f t="shared" si="3"/>
        <v>0.90290000000000004</v>
      </c>
      <c r="S19">
        <f t="shared" si="4"/>
        <v>0</v>
      </c>
      <c r="T19" s="33">
        <f t="shared" si="5"/>
        <v>0</v>
      </c>
      <c r="U19">
        <f t="shared" si="6"/>
        <v>78</v>
      </c>
      <c r="V19" s="33">
        <f t="shared" si="7"/>
        <v>0.16350000000000001</v>
      </c>
      <c r="AL19" t="s">
        <v>504</v>
      </c>
    </row>
    <row r="20" spans="1:38" x14ac:dyDescent="0.25">
      <c r="A20" t="s">
        <v>181</v>
      </c>
      <c r="B20" t="s">
        <v>224</v>
      </c>
      <c r="C20" t="s">
        <v>893</v>
      </c>
      <c r="D20" t="s">
        <v>541</v>
      </c>
      <c r="E20">
        <v>4</v>
      </c>
      <c r="F20">
        <v>0</v>
      </c>
      <c r="G20" s="33">
        <v>0</v>
      </c>
      <c r="H20">
        <v>74</v>
      </c>
      <c r="I20" s="33">
        <v>7.0900000000000005E-2</v>
      </c>
      <c r="J20">
        <v>10</v>
      </c>
      <c r="K20" s="33">
        <v>2.23E-2</v>
      </c>
      <c r="N20" t="s">
        <v>181</v>
      </c>
      <c r="O20" t="str">
        <f t="shared" si="0"/>
        <v/>
      </c>
      <c r="P20" t="str">
        <f t="shared" si="1"/>
        <v/>
      </c>
      <c r="Q20" t="str">
        <f t="shared" si="2"/>
        <v/>
      </c>
      <c r="R20" s="33" t="str">
        <f t="shared" si="3"/>
        <v/>
      </c>
      <c r="S20" t="str">
        <f t="shared" si="4"/>
        <v/>
      </c>
      <c r="T20" s="33" t="str">
        <f t="shared" si="5"/>
        <v/>
      </c>
      <c r="U20" t="str">
        <f t="shared" si="6"/>
        <v/>
      </c>
      <c r="V20" s="33" t="str">
        <f t="shared" si="7"/>
        <v/>
      </c>
      <c r="AL20" t="s">
        <v>504</v>
      </c>
    </row>
    <row r="21" spans="1:38" x14ac:dyDescent="0.25">
      <c r="A21" t="s">
        <v>285</v>
      </c>
      <c r="B21" t="s">
        <v>340</v>
      </c>
      <c r="C21" t="s">
        <v>893</v>
      </c>
      <c r="D21" t="s">
        <v>541</v>
      </c>
      <c r="E21">
        <v>7</v>
      </c>
      <c r="F21">
        <v>0</v>
      </c>
      <c r="G21" s="33">
        <v>0</v>
      </c>
      <c r="H21">
        <v>53</v>
      </c>
      <c r="I21" s="33">
        <v>5.1200000000000002E-2</v>
      </c>
      <c r="J21">
        <v>54</v>
      </c>
      <c r="K21" s="33">
        <v>0.12130000000000001</v>
      </c>
      <c r="N21" t="s">
        <v>285</v>
      </c>
      <c r="O21" t="str">
        <f t="shared" si="0"/>
        <v>DE</v>
      </c>
      <c r="P21">
        <f t="shared" si="1"/>
        <v>13</v>
      </c>
      <c r="Q21">
        <f t="shared" si="2"/>
        <v>0</v>
      </c>
      <c r="R21" s="33">
        <f t="shared" si="3"/>
        <v>0</v>
      </c>
      <c r="S21">
        <f t="shared" si="4"/>
        <v>251</v>
      </c>
      <c r="T21" s="33">
        <f t="shared" si="5"/>
        <v>0.2301</v>
      </c>
      <c r="U21">
        <f t="shared" si="6"/>
        <v>103</v>
      </c>
      <c r="V21" s="33">
        <f t="shared" si="7"/>
        <v>0.22389999999999999</v>
      </c>
      <c r="AL21" t="s">
        <v>900</v>
      </c>
    </row>
    <row r="22" spans="1:38" x14ac:dyDescent="0.25">
      <c r="A22" t="s">
        <v>97</v>
      </c>
      <c r="B22" t="s">
        <v>125</v>
      </c>
      <c r="C22" t="s">
        <v>281</v>
      </c>
      <c r="D22" t="s">
        <v>541</v>
      </c>
      <c r="E22">
        <v>8</v>
      </c>
      <c r="F22">
        <v>0</v>
      </c>
      <c r="G22" s="33">
        <v>0</v>
      </c>
      <c r="H22">
        <v>334</v>
      </c>
      <c r="I22" s="33">
        <v>0.28989999999999999</v>
      </c>
      <c r="J22">
        <v>8</v>
      </c>
      <c r="K22" s="33">
        <v>1.6199999999999999E-2</v>
      </c>
      <c r="N22" t="s">
        <v>97</v>
      </c>
      <c r="O22" t="str">
        <f t="shared" si="0"/>
        <v/>
      </c>
      <c r="P22" t="str">
        <f t="shared" si="1"/>
        <v/>
      </c>
      <c r="Q22" t="str">
        <f t="shared" si="2"/>
        <v/>
      </c>
      <c r="R22" s="33" t="str">
        <f t="shared" si="3"/>
        <v/>
      </c>
      <c r="S22" t="str">
        <f t="shared" si="4"/>
        <v/>
      </c>
      <c r="T22" s="33" t="str">
        <f t="shared" si="5"/>
        <v/>
      </c>
      <c r="U22" t="str">
        <f t="shared" si="6"/>
        <v/>
      </c>
      <c r="V22" s="33" t="str">
        <f t="shared" si="7"/>
        <v/>
      </c>
      <c r="AL22" t="s">
        <v>900</v>
      </c>
    </row>
    <row r="23" spans="1:38" x14ac:dyDescent="0.25">
      <c r="A23" t="s">
        <v>288</v>
      </c>
      <c r="B23" t="s">
        <v>340</v>
      </c>
      <c r="C23" t="s">
        <v>873</v>
      </c>
      <c r="D23" t="s">
        <v>378</v>
      </c>
      <c r="E23">
        <v>12</v>
      </c>
      <c r="F23">
        <v>0</v>
      </c>
      <c r="G23" s="33">
        <v>0</v>
      </c>
      <c r="H23">
        <v>6</v>
      </c>
      <c r="I23" s="33">
        <v>5.5999999999999999E-3</v>
      </c>
      <c r="J23">
        <v>302</v>
      </c>
      <c r="K23" s="33">
        <v>0.62009999999999998</v>
      </c>
      <c r="N23" t="s">
        <v>288</v>
      </c>
      <c r="O23" t="str">
        <f t="shared" si="0"/>
        <v>LB</v>
      </c>
      <c r="P23">
        <f t="shared" si="1"/>
        <v>15</v>
      </c>
      <c r="Q23">
        <f t="shared" si="2"/>
        <v>0</v>
      </c>
      <c r="R23" s="33">
        <f t="shared" si="3"/>
        <v>0</v>
      </c>
      <c r="S23">
        <f t="shared" si="4"/>
        <v>316</v>
      </c>
      <c r="T23" s="33">
        <f t="shared" si="5"/>
        <v>0.30209999999999998</v>
      </c>
      <c r="U23">
        <f t="shared" si="6"/>
        <v>278</v>
      </c>
      <c r="V23" s="33">
        <f t="shared" si="7"/>
        <v>0.62470000000000003</v>
      </c>
      <c r="AL23" t="s">
        <v>862</v>
      </c>
    </row>
    <row r="24" spans="1:38" x14ac:dyDescent="0.25">
      <c r="A24" t="s">
        <v>402</v>
      </c>
      <c r="B24" t="s">
        <v>436</v>
      </c>
      <c r="C24" t="s">
        <v>873</v>
      </c>
      <c r="D24" t="s">
        <v>378</v>
      </c>
      <c r="E24">
        <v>2</v>
      </c>
      <c r="F24">
        <v>0</v>
      </c>
      <c r="G24" s="33">
        <v>0</v>
      </c>
      <c r="H24">
        <v>0</v>
      </c>
      <c r="I24" s="33">
        <v>0</v>
      </c>
      <c r="J24">
        <v>33</v>
      </c>
      <c r="K24" s="33">
        <v>7.4200000000000002E-2</v>
      </c>
      <c r="N24" t="s">
        <v>402</v>
      </c>
      <c r="O24" t="str">
        <f t="shared" si="0"/>
        <v>FS</v>
      </c>
      <c r="P24">
        <f t="shared" si="1"/>
        <v>16</v>
      </c>
      <c r="Q24">
        <f t="shared" si="2"/>
        <v>0</v>
      </c>
      <c r="R24" s="33">
        <f t="shared" si="3"/>
        <v>0</v>
      </c>
      <c r="S24">
        <f t="shared" si="4"/>
        <v>234</v>
      </c>
      <c r="T24" s="33">
        <f t="shared" si="5"/>
        <v>0.2261</v>
      </c>
      <c r="U24">
        <f t="shared" si="6"/>
        <v>278</v>
      </c>
      <c r="V24" s="33">
        <f t="shared" si="7"/>
        <v>0.64800000000000002</v>
      </c>
      <c r="AL24" t="s">
        <v>862</v>
      </c>
    </row>
    <row r="25" spans="1:38" x14ac:dyDescent="0.25">
      <c r="A25" t="s">
        <v>247</v>
      </c>
      <c r="B25" t="s">
        <v>279</v>
      </c>
      <c r="C25" t="s">
        <v>553</v>
      </c>
      <c r="D25" t="s">
        <v>572</v>
      </c>
      <c r="E25">
        <v>1</v>
      </c>
      <c r="F25">
        <v>0</v>
      </c>
      <c r="G25" s="33">
        <v>0</v>
      </c>
      <c r="H25">
        <v>0</v>
      </c>
      <c r="I25" s="33">
        <v>0</v>
      </c>
      <c r="J25">
        <v>8</v>
      </c>
      <c r="K25" s="33">
        <v>1.8200000000000001E-2</v>
      </c>
      <c r="N25" t="s">
        <v>247</v>
      </c>
      <c r="O25" t="str">
        <f t="shared" si="0"/>
        <v/>
      </c>
      <c r="P25" t="str">
        <f t="shared" si="1"/>
        <v/>
      </c>
      <c r="Q25" t="str">
        <f t="shared" si="2"/>
        <v/>
      </c>
      <c r="R25" s="33" t="str">
        <f t="shared" si="3"/>
        <v/>
      </c>
      <c r="S25" t="str">
        <f t="shared" si="4"/>
        <v/>
      </c>
      <c r="T25" s="33" t="str">
        <f t="shared" si="5"/>
        <v/>
      </c>
      <c r="U25" t="str">
        <f t="shared" si="6"/>
        <v/>
      </c>
      <c r="V25" s="33" t="str">
        <f t="shared" si="7"/>
        <v/>
      </c>
      <c r="AL25" t="s">
        <v>869</v>
      </c>
    </row>
    <row r="26" spans="1:38" x14ac:dyDescent="0.25">
      <c r="A26" t="s">
        <v>197</v>
      </c>
      <c r="B26" t="s">
        <v>224</v>
      </c>
      <c r="C26" t="s">
        <v>553</v>
      </c>
      <c r="D26" t="s">
        <v>807</v>
      </c>
      <c r="E26">
        <v>10</v>
      </c>
      <c r="F26">
        <v>0</v>
      </c>
      <c r="G26" s="33">
        <v>0</v>
      </c>
      <c r="H26">
        <v>190</v>
      </c>
      <c r="I26" s="33">
        <v>0.17419999999999999</v>
      </c>
      <c r="J26">
        <v>35</v>
      </c>
      <c r="K26" s="33">
        <v>7.6100000000000001E-2</v>
      </c>
      <c r="N26" t="s">
        <v>197</v>
      </c>
      <c r="O26" t="str">
        <f t="shared" si="0"/>
        <v/>
      </c>
      <c r="P26" t="str">
        <f t="shared" si="1"/>
        <v/>
      </c>
      <c r="Q26" t="str">
        <f t="shared" si="2"/>
        <v/>
      </c>
      <c r="R26" s="33" t="str">
        <f t="shared" si="3"/>
        <v/>
      </c>
      <c r="S26" t="str">
        <f t="shared" si="4"/>
        <v/>
      </c>
      <c r="T26" s="33" t="str">
        <f t="shared" si="5"/>
        <v/>
      </c>
      <c r="U26" t="str">
        <f t="shared" si="6"/>
        <v/>
      </c>
      <c r="V26" s="33" t="str">
        <f t="shared" si="7"/>
        <v/>
      </c>
      <c r="AL26" t="s">
        <v>869</v>
      </c>
    </row>
    <row r="27" spans="1:38" x14ac:dyDescent="0.25">
      <c r="A27" t="s">
        <v>281</v>
      </c>
      <c r="B27" t="s">
        <v>340</v>
      </c>
      <c r="C27" t="s">
        <v>899</v>
      </c>
      <c r="D27" t="s">
        <v>150</v>
      </c>
      <c r="E27">
        <v>7</v>
      </c>
      <c r="F27">
        <v>138</v>
      </c>
      <c r="G27" s="33">
        <v>0.1326</v>
      </c>
      <c r="H27">
        <v>0</v>
      </c>
      <c r="I27" s="33">
        <v>0</v>
      </c>
      <c r="J27">
        <v>6</v>
      </c>
      <c r="K27" s="33">
        <v>1.35E-2</v>
      </c>
      <c r="N27" t="s">
        <v>281</v>
      </c>
      <c r="O27" t="str">
        <f t="shared" si="0"/>
        <v>DT</v>
      </c>
      <c r="P27">
        <f t="shared" si="1"/>
        <v>8</v>
      </c>
      <c r="Q27">
        <f t="shared" si="2"/>
        <v>0</v>
      </c>
      <c r="R27" s="33">
        <f t="shared" si="3"/>
        <v>0</v>
      </c>
      <c r="S27">
        <f t="shared" si="4"/>
        <v>334</v>
      </c>
      <c r="T27" s="33">
        <f t="shared" si="5"/>
        <v>0.28989999999999999</v>
      </c>
      <c r="U27">
        <f t="shared" si="6"/>
        <v>8</v>
      </c>
      <c r="V27" s="33">
        <f t="shared" si="7"/>
        <v>1.6199999999999999E-2</v>
      </c>
      <c r="AL27" t="s">
        <v>830</v>
      </c>
    </row>
    <row r="28" spans="1:38" x14ac:dyDescent="0.25">
      <c r="A28" t="s">
        <v>218</v>
      </c>
      <c r="B28" t="s">
        <v>224</v>
      </c>
      <c r="C28" t="s">
        <v>899</v>
      </c>
      <c r="D28" t="s">
        <v>150</v>
      </c>
      <c r="E28">
        <v>2</v>
      </c>
      <c r="F28">
        <v>52</v>
      </c>
      <c r="G28" s="33">
        <v>4.5900000000000003E-2</v>
      </c>
      <c r="H28">
        <v>0</v>
      </c>
      <c r="I28" s="33">
        <v>0</v>
      </c>
      <c r="J28">
        <v>0</v>
      </c>
      <c r="K28" s="33">
        <v>0</v>
      </c>
      <c r="N28" t="s">
        <v>218</v>
      </c>
      <c r="O28" t="str">
        <f t="shared" si="0"/>
        <v/>
      </c>
      <c r="P28" t="str">
        <f t="shared" si="1"/>
        <v/>
      </c>
      <c r="Q28" t="str">
        <f t="shared" si="2"/>
        <v/>
      </c>
      <c r="R28" s="33" t="str">
        <f t="shared" si="3"/>
        <v/>
      </c>
      <c r="S28" t="str">
        <f t="shared" si="4"/>
        <v/>
      </c>
      <c r="T28" s="33" t="str">
        <f t="shared" si="5"/>
        <v/>
      </c>
      <c r="U28" t="str">
        <f t="shared" si="6"/>
        <v/>
      </c>
      <c r="V28" s="33" t="str">
        <f t="shared" si="7"/>
        <v/>
      </c>
      <c r="AL28" t="s">
        <v>830</v>
      </c>
    </row>
    <row r="29" spans="1:38" x14ac:dyDescent="0.25">
      <c r="A29" t="s">
        <v>35</v>
      </c>
      <c r="B29" t="s">
        <v>95</v>
      </c>
      <c r="C29" t="s">
        <v>177</v>
      </c>
      <c r="D29" t="s">
        <v>802</v>
      </c>
      <c r="E29">
        <v>13</v>
      </c>
      <c r="F29">
        <v>299</v>
      </c>
      <c r="G29" s="33">
        <v>0.27610000000000001</v>
      </c>
      <c r="H29">
        <v>0</v>
      </c>
      <c r="I29" s="33">
        <v>0</v>
      </c>
      <c r="J29">
        <v>35</v>
      </c>
      <c r="K29" s="33">
        <v>7.8700000000000006E-2</v>
      </c>
      <c r="N29" t="s">
        <v>35</v>
      </c>
      <c r="O29" t="str">
        <f t="shared" si="0"/>
        <v/>
      </c>
      <c r="P29" t="str">
        <f t="shared" si="1"/>
        <v/>
      </c>
      <c r="Q29" t="str">
        <f t="shared" si="2"/>
        <v/>
      </c>
      <c r="R29" s="33" t="str">
        <f t="shared" si="3"/>
        <v/>
      </c>
      <c r="S29" t="str">
        <f t="shared" si="4"/>
        <v/>
      </c>
      <c r="T29" s="33" t="str">
        <f t="shared" si="5"/>
        <v/>
      </c>
      <c r="U29" t="str">
        <f t="shared" si="6"/>
        <v/>
      </c>
      <c r="V29" s="33" t="str">
        <f t="shared" si="7"/>
        <v/>
      </c>
      <c r="AL29" t="s">
        <v>863</v>
      </c>
    </row>
    <row r="30" spans="1:38" x14ac:dyDescent="0.25">
      <c r="A30" t="s">
        <v>296</v>
      </c>
      <c r="B30" t="s">
        <v>340</v>
      </c>
      <c r="C30" t="s">
        <v>356</v>
      </c>
      <c r="D30" t="s">
        <v>378</v>
      </c>
      <c r="E30">
        <v>4</v>
      </c>
      <c r="F30">
        <v>0</v>
      </c>
      <c r="G30" s="33">
        <v>0</v>
      </c>
      <c r="H30">
        <v>133</v>
      </c>
      <c r="I30" s="33">
        <v>0.12690000000000001</v>
      </c>
      <c r="J30">
        <v>33</v>
      </c>
      <c r="K30" s="33">
        <v>6.9800000000000001E-2</v>
      </c>
      <c r="N30" t="s">
        <v>296</v>
      </c>
      <c r="O30" t="str">
        <f t="shared" si="0"/>
        <v/>
      </c>
      <c r="P30" t="str">
        <f t="shared" si="1"/>
        <v/>
      </c>
      <c r="Q30" t="str">
        <f t="shared" si="2"/>
        <v/>
      </c>
      <c r="R30" s="33" t="str">
        <f t="shared" si="3"/>
        <v/>
      </c>
      <c r="S30" t="str">
        <f t="shared" si="4"/>
        <v/>
      </c>
      <c r="T30" s="33" t="str">
        <f t="shared" si="5"/>
        <v/>
      </c>
      <c r="U30" t="str">
        <f t="shared" si="6"/>
        <v/>
      </c>
      <c r="V30" s="33" t="str">
        <f t="shared" si="7"/>
        <v/>
      </c>
      <c r="AL30" t="s">
        <v>863</v>
      </c>
    </row>
    <row r="31" spans="1:38" x14ac:dyDescent="0.25">
      <c r="A31" t="s">
        <v>177</v>
      </c>
      <c r="B31" t="s">
        <v>224</v>
      </c>
      <c r="C31" t="s">
        <v>139</v>
      </c>
      <c r="D31" t="s">
        <v>150</v>
      </c>
      <c r="E31">
        <v>14</v>
      </c>
      <c r="F31">
        <v>362</v>
      </c>
      <c r="G31" s="33">
        <v>0.32519999999999999</v>
      </c>
      <c r="H31">
        <v>0</v>
      </c>
      <c r="I31" s="33">
        <v>0</v>
      </c>
      <c r="J31">
        <v>171</v>
      </c>
      <c r="K31" s="33">
        <v>0.35110000000000002</v>
      </c>
      <c r="N31" t="s">
        <v>177</v>
      </c>
      <c r="O31" t="str">
        <f t="shared" si="0"/>
        <v>C</v>
      </c>
      <c r="P31">
        <f t="shared" si="1"/>
        <v>13</v>
      </c>
      <c r="Q31">
        <f t="shared" si="2"/>
        <v>299</v>
      </c>
      <c r="R31" s="33">
        <f t="shared" si="3"/>
        <v>0.27610000000000001</v>
      </c>
      <c r="S31">
        <f t="shared" si="4"/>
        <v>0</v>
      </c>
      <c r="T31" s="33">
        <f t="shared" si="5"/>
        <v>0</v>
      </c>
      <c r="U31">
        <f t="shared" si="6"/>
        <v>35</v>
      </c>
      <c r="V31" s="33">
        <f t="shared" si="7"/>
        <v>7.8700000000000006E-2</v>
      </c>
      <c r="AL31" t="s">
        <v>822</v>
      </c>
    </row>
    <row r="32" spans="1:38" x14ac:dyDescent="0.25">
      <c r="A32" t="s">
        <v>356</v>
      </c>
      <c r="B32" t="s">
        <v>378</v>
      </c>
      <c r="C32" t="s">
        <v>855</v>
      </c>
      <c r="D32" t="s">
        <v>806</v>
      </c>
      <c r="E32">
        <v>3</v>
      </c>
      <c r="F32">
        <v>40</v>
      </c>
      <c r="G32" s="33">
        <v>3.7199999999999997E-2</v>
      </c>
      <c r="H32">
        <v>0</v>
      </c>
      <c r="I32" s="33">
        <v>0</v>
      </c>
      <c r="J32">
        <v>1</v>
      </c>
      <c r="K32" s="33">
        <v>2.0999999999999999E-3</v>
      </c>
      <c r="N32" t="s">
        <v>356</v>
      </c>
      <c r="O32" t="str">
        <f t="shared" si="0"/>
        <v>LB</v>
      </c>
      <c r="P32">
        <f t="shared" si="1"/>
        <v>4</v>
      </c>
      <c r="Q32">
        <f t="shared" si="2"/>
        <v>0</v>
      </c>
      <c r="R32" s="33">
        <f t="shared" si="3"/>
        <v>0</v>
      </c>
      <c r="S32">
        <f t="shared" si="4"/>
        <v>133</v>
      </c>
      <c r="T32" s="33">
        <f t="shared" si="5"/>
        <v>0.12690000000000001</v>
      </c>
      <c r="U32">
        <f t="shared" si="6"/>
        <v>33</v>
      </c>
      <c r="V32" s="33">
        <f t="shared" si="7"/>
        <v>6.9800000000000001E-2</v>
      </c>
      <c r="AL32" t="s">
        <v>822</v>
      </c>
    </row>
    <row r="33" spans="1:38" x14ac:dyDescent="0.25">
      <c r="A33" t="s">
        <v>139</v>
      </c>
      <c r="B33" t="s">
        <v>150</v>
      </c>
      <c r="C33" t="s">
        <v>855</v>
      </c>
      <c r="D33" t="s">
        <v>806</v>
      </c>
      <c r="E33">
        <v>5</v>
      </c>
      <c r="F33">
        <v>97</v>
      </c>
      <c r="G33" s="33">
        <v>0.1023</v>
      </c>
      <c r="H33">
        <v>0</v>
      </c>
      <c r="I33" s="33">
        <v>0</v>
      </c>
      <c r="J33">
        <v>15</v>
      </c>
      <c r="K33" s="33">
        <v>3.2300000000000002E-2</v>
      </c>
      <c r="N33" t="s">
        <v>139</v>
      </c>
      <c r="O33" t="str">
        <f t="shared" si="0"/>
        <v>TE</v>
      </c>
      <c r="P33">
        <f t="shared" si="1"/>
        <v>14</v>
      </c>
      <c r="Q33">
        <f t="shared" si="2"/>
        <v>362</v>
      </c>
      <c r="R33" s="33">
        <f t="shared" si="3"/>
        <v>0.32519999999999999</v>
      </c>
      <c r="S33">
        <f t="shared" si="4"/>
        <v>0</v>
      </c>
      <c r="T33" s="33">
        <f t="shared" si="5"/>
        <v>0</v>
      </c>
      <c r="U33">
        <f t="shared" si="6"/>
        <v>171</v>
      </c>
      <c r="V33" s="33">
        <f t="shared" si="7"/>
        <v>0.35110000000000002</v>
      </c>
      <c r="AL33" t="s">
        <v>254</v>
      </c>
    </row>
    <row r="34" spans="1:38" x14ac:dyDescent="0.25">
      <c r="A34" t="s">
        <v>364</v>
      </c>
      <c r="B34" t="s">
        <v>378</v>
      </c>
      <c r="C34" t="s">
        <v>127</v>
      </c>
      <c r="D34" t="s">
        <v>150</v>
      </c>
      <c r="E34">
        <v>13</v>
      </c>
      <c r="F34">
        <v>106</v>
      </c>
      <c r="G34" s="33">
        <v>0.1023</v>
      </c>
      <c r="H34">
        <v>0</v>
      </c>
      <c r="I34" s="33">
        <v>0</v>
      </c>
      <c r="J34">
        <v>188</v>
      </c>
      <c r="K34" s="33">
        <v>0.38059999999999999</v>
      </c>
      <c r="N34" t="s">
        <v>364</v>
      </c>
      <c r="O34" t="str">
        <f t="shared" si="0"/>
        <v/>
      </c>
      <c r="P34" t="str">
        <f t="shared" si="1"/>
        <v/>
      </c>
      <c r="Q34" t="str">
        <f t="shared" si="2"/>
        <v/>
      </c>
      <c r="R34" s="33" t="str">
        <f t="shared" si="3"/>
        <v/>
      </c>
      <c r="S34" t="str">
        <f t="shared" si="4"/>
        <v/>
      </c>
      <c r="T34" s="33" t="str">
        <f t="shared" si="5"/>
        <v/>
      </c>
      <c r="U34" t="str">
        <f t="shared" si="6"/>
        <v/>
      </c>
      <c r="V34" s="33" t="str">
        <f t="shared" si="7"/>
        <v/>
      </c>
      <c r="AL34" t="s">
        <v>254</v>
      </c>
    </row>
    <row r="35" spans="1:38" x14ac:dyDescent="0.25">
      <c r="A35" t="s">
        <v>127</v>
      </c>
      <c r="B35" t="s">
        <v>150</v>
      </c>
      <c r="C35" t="s">
        <v>192</v>
      </c>
      <c r="D35" t="s">
        <v>806</v>
      </c>
      <c r="E35">
        <v>14</v>
      </c>
      <c r="F35">
        <v>866</v>
      </c>
      <c r="G35" s="33">
        <v>0.81540000000000001</v>
      </c>
      <c r="H35">
        <v>0</v>
      </c>
      <c r="I35" s="33">
        <v>0</v>
      </c>
      <c r="J35">
        <v>48</v>
      </c>
      <c r="K35" s="33">
        <v>0.1053</v>
      </c>
      <c r="N35" t="s">
        <v>127</v>
      </c>
      <c r="O35" t="str">
        <f t="shared" si="0"/>
        <v>TE</v>
      </c>
      <c r="P35">
        <f t="shared" si="1"/>
        <v>13</v>
      </c>
      <c r="Q35">
        <f t="shared" si="2"/>
        <v>106</v>
      </c>
      <c r="R35" s="33">
        <f t="shared" si="3"/>
        <v>0.1023</v>
      </c>
      <c r="S35">
        <f t="shared" si="4"/>
        <v>0</v>
      </c>
      <c r="T35" s="33">
        <f t="shared" si="5"/>
        <v>0</v>
      </c>
      <c r="U35">
        <f t="shared" si="6"/>
        <v>188</v>
      </c>
      <c r="V35" s="33">
        <f t="shared" si="7"/>
        <v>0.38059999999999999</v>
      </c>
      <c r="AL35" t="s">
        <v>254</v>
      </c>
    </row>
    <row r="36" spans="1:38" x14ac:dyDescent="0.25">
      <c r="A36" t="s">
        <v>121</v>
      </c>
      <c r="B36" t="s">
        <v>125</v>
      </c>
      <c r="C36" t="s">
        <v>413</v>
      </c>
      <c r="D36" t="s">
        <v>470</v>
      </c>
      <c r="E36">
        <v>16</v>
      </c>
      <c r="F36">
        <v>0</v>
      </c>
      <c r="G36" s="33">
        <v>0</v>
      </c>
      <c r="H36">
        <v>620</v>
      </c>
      <c r="I36" s="33">
        <v>0.53820000000000001</v>
      </c>
      <c r="J36">
        <v>215</v>
      </c>
      <c r="K36" s="33">
        <v>0.46239999999999998</v>
      </c>
      <c r="N36" t="s">
        <v>121</v>
      </c>
      <c r="O36" t="str">
        <f t="shared" si="0"/>
        <v/>
      </c>
      <c r="P36" t="str">
        <f t="shared" si="1"/>
        <v/>
      </c>
      <c r="Q36" t="str">
        <f t="shared" si="2"/>
        <v/>
      </c>
      <c r="R36" s="33" t="str">
        <f t="shared" si="3"/>
        <v/>
      </c>
      <c r="S36" t="str">
        <f t="shared" si="4"/>
        <v/>
      </c>
      <c r="T36" s="33" t="str">
        <f t="shared" si="5"/>
        <v/>
      </c>
      <c r="U36" t="str">
        <f t="shared" si="6"/>
        <v/>
      </c>
      <c r="V36" s="33" t="str">
        <f t="shared" si="7"/>
        <v/>
      </c>
      <c r="AL36" t="s">
        <v>254</v>
      </c>
    </row>
    <row r="37" spans="1:38" x14ac:dyDescent="0.25">
      <c r="A37" t="s">
        <v>192</v>
      </c>
      <c r="B37" t="s">
        <v>224</v>
      </c>
      <c r="C37" t="s">
        <v>856</v>
      </c>
      <c r="D37" t="s">
        <v>378</v>
      </c>
      <c r="E37">
        <v>11</v>
      </c>
      <c r="F37">
        <v>0</v>
      </c>
      <c r="G37" s="33">
        <v>0</v>
      </c>
      <c r="H37">
        <v>599</v>
      </c>
      <c r="I37" s="33">
        <v>0.52180000000000004</v>
      </c>
      <c r="J37">
        <v>31</v>
      </c>
      <c r="K37" s="33">
        <v>6.6100000000000006E-2</v>
      </c>
      <c r="N37" t="s">
        <v>192</v>
      </c>
      <c r="O37" t="str">
        <f t="shared" si="0"/>
        <v>G</v>
      </c>
      <c r="P37">
        <f t="shared" si="1"/>
        <v>14</v>
      </c>
      <c r="Q37">
        <f t="shared" si="2"/>
        <v>866</v>
      </c>
      <c r="R37" s="33">
        <f t="shared" si="3"/>
        <v>0.81540000000000001</v>
      </c>
      <c r="S37">
        <f t="shared" si="4"/>
        <v>0</v>
      </c>
      <c r="T37" s="33">
        <f t="shared" si="5"/>
        <v>0</v>
      </c>
      <c r="U37">
        <f t="shared" si="6"/>
        <v>48</v>
      </c>
      <c r="V37" s="33">
        <f t="shared" si="7"/>
        <v>0.1053</v>
      </c>
      <c r="AL37" t="s">
        <v>823</v>
      </c>
    </row>
    <row r="38" spans="1:38" x14ac:dyDescent="0.25">
      <c r="A38" t="s">
        <v>413</v>
      </c>
      <c r="B38" t="s">
        <v>436</v>
      </c>
      <c r="C38" t="s">
        <v>856</v>
      </c>
      <c r="D38" t="s">
        <v>279</v>
      </c>
      <c r="E38">
        <v>15</v>
      </c>
      <c r="F38">
        <v>899</v>
      </c>
      <c r="G38" s="33">
        <v>0.86360000000000003</v>
      </c>
      <c r="H38">
        <v>0</v>
      </c>
      <c r="I38" s="33">
        <v>0</v>
      </c>
      <c r="J38">
        <v>2</v>
      </c>
      <c r="K38" s="33">
        <v>4.4999999999999997E-3</v>
      </c>
      <c r="N38" t="s">
        <v>413</v>
      </c>
      <c r="O38" t="str">
        <f t="shared" si="0"/>
        <v>CB</v>
      </c>
      <c r="P38">
        <f t="shared" si="1"/>
        <v>16</v>
      </c>
      <c r="Q38">
        <f t="shared" si="2"/>
        <v>0</v>
      </c>
      <c r="R38" s="33">
        <f t="shared" si="3"/>
        <v>0</v>
      </c>
      <c r="S38">
        <f t="shared" si="4"/>
        <v>620</v>
      </c>
      <c r="T38" s="33">
        <f t="shared" si="5"/>
        <v>0.53820000000000001</v>
      </c>
      <c r="U38">
        <f t="shared" si="6"/>
        <v>215</v>
      </c>
      <c r="V38" s="33">
        <f t="shared" si="7"/>
        <v>0.46239999999999998</v>
      </c>
      <c r="AL38" t="s">
        <v>823</v>
      </c>
    </row>
    <row r="39" spans="1:38" x14ac:dyDescent="0.25">
      <c r="A39" t="s">
        <v>326</v>
      </c>
      <c r="B39" t="s">
        <v>340</v>
      </c>
      <c r="C39" t="s">
        <v>216</v>
      </c>
      <c r="D39" t="s">
        <v>806</v>
      </c>
      <c r="E39">
        <v>16</v>
      </c>
      <c r="F39">
        <v>1044</v>
      </c>
      <c r="G39" s="33">
        <v>0.9849</v>
      </c>
      <c r="H39">
        <v>0</v>
      </c>
      <c r="I39" s="33">
        <v>0</v>
      </c>
      <c r="J39">
        <v>70</v>
      </c>
      <c r="K39" s="33">
        <v>0.15770000000000001</v>
      </c>
      <c r="N39" t="s">
        <v>326</v>
      </c>
      <c r="O39" t="str">
        <f t="shared" si="0"/>
        <v/>
      </c>
      <c r="P39" t="str">
        <f t="shared" si="1"/>
        <v/>
      </c>
      <c r="Q39" t="str">
        <f t="shared" si="2"/>
        <v/>
      </c>
      <c r="R39" s="33" t="str">
        <f t="shared" si="3"/>
        <v/>
      </c>
      <c r="S39" t="str">
        <f t="shared" si="4"/>
        <v/>
      </c>
      <c r="T39" s="33" t="str">
        <f t="shared" si="5"/>
        <v/>
      </c>
      <c r="U39" t="str">
        <f t="shared" si="6"/>
        <v/>
      </c>
      <c r="V39" s="33" t="str">
        <f t="shared" si="7"/>
        <v/>
      </c>
      <c r="AL39" t="s">
        <v>831</v>
      </c>
    </row>
    <row r="40" spans="1:38" x14ac:dyDescent="0.25">
      <c r="A40" t="s">
        <v>100</v>
      </c>
      <c r="B40" t="s">
        <v>125</v>
      </c>
      <c r="C40" t="s">
        <v>504</v>
      </c>
      <c r="D40" t="s">
        <v>470</v>
      </c>
      <c r="E40">
        <v>13</v>
      </c>
      <c r="F40">
        <v>0</v>
      </c>
      <c r="G40" s="33">
        <v>0</v>
      </c>
      <c r="H40">
        <v>240</v>
      </c>
      <c r="I40" s="33">
        <v>0.2233</v>
      </c>
      <c r="J40">
        <v>149</v>
      </c>
      <c r="K40" s="33">
        <v>0.31169999999999998</v>
      </c>
      <c r="N40" t="s">
        <v>100</v>
      </c>
      <c r="O40" t="str">
        <f t="shared" si="0"/>
        <v/>
      </c>
      <c r="P40" t="str">
        <f t="shared" si="1"/>
        <v/>
      </c>
      <c r="Q40" t="str">
        <f t="shared" si="2"/>
        <v/>
      </c>
      <c r="R40" s="33" t="str">
        <f t="shared" si="3"/>
        <v/>
      </c>
      <c r="S40" t="str">
        <f t="shared" si="4"/>
        <v/>
      </c>
      <c r="T40" s="33" t="str">
        <f t="shared" si="5"/>
        <v/>
      </c>
      <c r="U40" t="str">
        <f t="shared" si="6"/>
        <v/>
      </c>
      <c r="V40" s="33" t="str">
        <f t="shared" si="7"/>
        <v/>
      </c>
      <c r="AL40" t="s">
        <v>831</v>
      </c>
    </row>
    <row r="41" spans="1:38" x14ac:dyDescent="0.25">
      <c r="A41" t="s">
        <v>216</v>
      </c>
      <c r="B41" t="s">
        <v>224</v>
      </c>
      <c r="C41" t="s">
        <v>504</v>
      </c>
      <c r="D41" t="s">
        <v>807</v>
      </c>
      <c r="E41">
        <v>16</v>
      </c>
      <c r="F41">
        <v>0</v>
      </c>
      <c r="G41" s="33">
        <v>0</v>
      </c>
      <c r="H41">
        <v>636</v>
      </c>
      <c r="I41" s="33">
        <v>0.60740000000000005</v>
      </c>
      <c r="J41">
        <v>68</v>
      </c>
      <c r="K41" s="33">
        <v>0.14749999999999999</v>
      </c>
      <c r="N41" t="s">
        <v>216</v>
      </c>
      <c r="O41" t="str">
        <f t="shared" si="0"/>
        <v>G</v>
      </c>
      <c r="P41">
        <f t="shared" si="1"/>
        <v>16</v>
      </c>
      <c r="Q41">
        <f t="shared" si="2"/>
        <v>1044</v>
      </c>
      <c r="R41" s="33">
        <f t="shared" si="3"/>
        <v>0.9849</v>
      </c>
      <c r="S41">
        <f t="shared" si="4"/>
        <v>0</v>
      </c>
      <c r="T41" s="33">
        <f t="shared" si="5"/>
        <v>0</v>
      </c>
      <c r="U41">
        <f t="shared" si="6"/>
        <v>70</v>
      </c>
      <c r="V41" s="33">
        <f t="shared" si="7"/>
        <v>0.15770000000000001</v>
      </c>
      <c r="AL41" t="s">
        <v>864</v>
      </c>
    </row>
    <row r="42" spans="1:38" x14ac:dyDescent="0.25">
      <c r="A42" t="s">
        <v>62</v>
      </c>
      <c r="B42" t="s">
        <v>95</v>
      </c>
      <c r="C42" t="s">
        <v>504</v>
      </c>
      <c r="D42" t="s">
        <v>150</v>
      </c>
      <c r="E42">
        <v>16</v>
      </c>
      <c r="F42">
        <v>146</v>
      </c>
      <c r="G42" s="33">
        <v>0.13789999999999999</v>
      </c>
      <c r="H42">
        <v>0</v>
      </c>
      <c r="I42" s="33">
        <v>0</v>
      </c>
      <c r="J42">
        <v>335</v>
      </c>
      <c r="K42" s="33">
        <v>0.7631</v>
      </c>
      <c r="N42" t="s">
        <v>62</v>
      </c>
      <c r="O42" t="str">
        <f t="shared" si="0"/>
        <v/>
      </c>
      <c r="P42" t="str">
        <f t="shared" si="1"/>
        <v/>
      </c>
      <c r="Q42" t="str">
        <f t="shared" si="2"/>
        <v/>
      </c>
      <c r="R42" s="33" t="str">
        <f t="shared" si="3"/>
        <v/>
      </c>
      <c r="S42" t="str">
        <f t="shared" si="4"/>
        <v/>
      </c>
      <c r="T42" s="33" t="str">
        <f t="shared" si="5"/>
        <v/>
      </c>
      <c r="U42" t="str">
        <f t="shared" si="6"/>
        <v/>
      </c>
      <c r="V42" s="33" t="str">
        <f t="shared" si="7"/>
        <v/>
      </c>
      <c r="AL42" t="s">
        <v>864</v>
      </c>
    </row>
    <row r="43" spans="1:38" x14ac:dyDescent="0.25">
      <c r="A43" t="s">
        <v>267</v>
      </c>
      <c r="B43" t="s">
        <v>279</v>
      </c>
      <c r="C43" t="s">
        <v>267</v>
      </c>
      <c r="D43" t="s">
        <v>279</v>
      </c>
      <c r="E43">
        <v>16</v>
      </c>
      <c r="F43">
        <v>485</v>
      </c>
      <c r="G43" s="33">
        <v>0.42770000000000002</v>
      </c>
      <c r="H43">
        <v>0</v>
      </c>
      <c r="I43" s="33">
        <v>0</v>
      </c>
      <c r="J43">
        <v>0</v>
      </c>
      <c r="K43" s="33">
        <v>0</v>
      </c>
      <c r="N43" t="s">
        <v>267</v>
      </c>
      <c r="O43" t="str">
        <f t="shared" si="0"/>
        <v>WR</v>
      </c>
      <c r="P43">
        <f t="shared" si="1"/>
        <v>16</v>
      </c>
      <c r="Q43">
        <f t="shared" si="2"/>
        <v>485</v>
      </c>
      <c r="R43" s="33">
        <f t="shared" si="3"/>
        <v>0.42770000000000002</v>
      </c>
      <c r="S43">
        <f t="shared" si="4"/>
        <v>0</v>
      </c>
      <c r="T43" s="33">
        <f t="shared" si="5"/>
        <v>0</v>
      </c>
      <c r="U43">
        <f t="shared" si="6"/>
        <v>0</v>
      </c>
      <c r="V43" s="33">
        <f t="shared" si="7"/>
        <v>0</v>
      </c>
      <c r="AL43" t="s">
        <v>860</v>
      </c>
    </row>
    <row r="44" spans="1:38" x14ac:dyDescent="0.25">
      <c r="A44" t="s">
        <v>154</v>
      </c>
      <c r="B44" t="s">
        <v>224</v>
      </c>
      <c r="C44" t="s">
        <v>110</v>
      </c>
      <c r="D44" t="s">
        <v>125</v>
      </c>
      <c r="E44">
        <v>4</v>
      </c>
      <c r="F44">
        <v>22</v>
      </c>
      <c r="G44" s="33">
        <v>2.0299999999999999E-2</v>
      </c>
      <c r="H44">
        <v>0</v>
      </c>
      <c r="I44" s="33">
        <v>0</v>
      </c>
      <c r="J44">
        <v>0</v>
      </c>
      <c r="K44" s="33">
        <v>0</v>
      </c>
      <c r="N44" t="s">
        <v>154</v>
      </c>
      <c r="O44" t="str">
        <f t="shared" si="0"/>
        <v/>
      </c>
      <c r="P44" t="str">
        <f t="shared" si="1"/>
        <v/>
      </c>
      <c r="Q44" t="str">
        <f t="shared" si="2"/>
        <v/>
      </c>
      <c r="R44" s="33" t="str">
        <f t="shared" si="3"/>
        <v/>
      </c>
      <c r="S44" t="str">
        <f t="shared" si="4"/>
        <v/>
      </c>
      <c r="T44" s="33" t="str">
        <f t="shared" si="5"/>
        <v/>
      </c>
      <c r="U44" t="str">
        <f t="shared" si="6"/>
        <v/>
      </c>
      <c r="V44" s="33" t="str">
        <f t="shared" si="7"/>
        <v/>
      </c>
      <c r="AL44" t="s">
        <v>860</v>
      </c>
    </row>
    <row r="45" spans="1:38" x14ac:dyDescent="0.25">
      <c r="A45" t="s">
        <v>110</v>
      </c>
      <c r="B45" t="s">
        <v>125</v>
      </c>
      <c r="C45" t="s">
        <v>355</v>
      </c>
      <c r="D45" t="s">
        <v>378</v>
      </c>
      <c r="E45">
        <v>16</v>
      </c>
      <c r="F45">
        <v>0</v>
      </c>
      <c r="G45" s="33">
        <v>0</v>
      </c>
      <c r="H45">
        <v>11</v>
      </c>
      <c r="I45" s="33">
        <v>1.01E-2</v>
      </c>
      <c r="J45">
        <v>338</v>
      </c>
      <c r="K45" s="33">
        <v>0.75109999999999999</v>
      </c>
      <c r="N45" t="s">
        <v>110</v>
      </c>
      <c r="O45" t="str">
        <f t="shared" si="0"/>
        <v>QB</v>
      </c>
      <c r="P45">
        <f t="shared" si="1"/>
        <v>4</v>
      </c>
      <c r="Q45">
        <f t="shared" si="2"/>
        <v>22</v>
      </c>
      <c r="R45" s="33">
        <f t="shared" si="3"/>
        <v>2.0299999999999999E-2</v>
      </c>
      <c r="S45">
        <f t="shared" si="4"/>
        <v>0</v>
      </c>
      <c r="T45" s="33">
        <f t="shared" si="5"/>
        <v>0</v>
      </c>
      <c r="U45">
        <f t="shared" si="6"/>
        <v>0</v>
      </c>
      <c r="V45" s="33">
        <f t="shared" si="7"/>
        <v>0</v>
      </c>
      <c r="AL45" t="s">
        <v>848</v>
      </c>
    </row>
    <row r="46" spans="1:38" x14ac:dyDescent="0.25">
      <c r="A46" t="s">
        <v>96</v>
      </c>
      <c r="B46" t="s">
        <v>125</v>
      </c>
      <c r="C46" t="s">
        <v>120</v>
      </c>
      <c r="D46" t="s">
        <v>125</v>
      </c>
      <c r="E46">
        <v>6</v>
      </c>
      <c r="F46">
        <v>245</v>
      </c>
      <c r="G46" s="33">
        <v>0.2354</v>
      </c>
      <c r="H46">
        <v>0</v>
      </c>
      <c r="I46" s="33">
        <v>0</v>
      </c>
      <c r="J46">
        <v>0</v>
      </c>
      <c r="K46" s="33">
        <v>0</v>
      </c>
      <c r="N46" t="s">
        <v>96</v>
      </c>
      <c r="O46" t="str">
        <f t="shared" si="0"/>
        <v/>
      </c>
      <c r="P46" t="str">
        <f t="shared" si="1"/>
        <v/>
      </c>
      <c r="Q46" t="str">
        <f t="shared" si="2"/>
        <v/>
      </c>
      <c r="R46" s="33" t="str">
        <f t="shared" si="3"/>
        <v/>
      </c>
      <c r="S46" t="str">
        <f t="shared" si="4"/>
        <v/>
      </c>
      <c r="T46" s="33" t="str">
        <f t="shared" si="5"/>
        <v/>
      </c>
      <c r="U46" t="str">
        <f t="shared" si="6"/>
        <v/>
      </c>
      <c r="V46" s="33" t="str">
        <f t="shared" si="7"/>
        <v/>
      </c>
      <c r="AL46" t="s">
        <v>848</v>
      </c>
    </row>
    <row r="47" spans="1:38" x14ac:dyDescent="0.25">
      <c r="A47" t="s">
        <v>355</v>
      </c>
      <c r="B47" t="s">
        <v>378</v>
      </c>
      <c r="C47" t="s">
        <v>408</v>
      </c>
      <c r="D47" t="s">
        <v>578</v>
      </c>
      <c r="E47">
        <v>16</v>
      </c>
      <c r="F47">
        <v>0</v>
      </c>
      <c r="G47" s="33">
        <v>0</v>
      </c>
      <c r="H47">
        <v>982</v>
      </c>
      <c r="I47" s="33">
        <v>0.93259999999999998</v>
      </c>
      <c r="J47">
        <v>227</v>
      </c>
      <c r="K47" s="33">
        <v>0.51590000000000003</v>
      </c>
      <c r="N47" t="s">
        <v>355</v>
      </c>
      <c r="O47" t="str">
        <f t="shared" si="0"/>
        <v>LB</v>
      </c>
      <c r="P47">
        <f t="shared" si="1"/>
        <v>16</v>
      </c>
      <c r="Q47">
        <f t="shared" si="2"/>
        <v>0</v>
      </c>
      <c r="R47" s="33">
        <f t="shared" si="3"/>
        <v>0</v>
      </c>
      <c r="S47">
        <f t="shared" si="4"/>
        <v>11</v>
      </c>
      <c r="T47" s="33">
        <f t="shared" si="5"/>
        <v>1.01E-2</v>
      </c>
      <c r="U47">
        <f t="shared" si="6"/>
        <v>338</v>
      </c>
      <c r="V47" s="33">
        <f t="shared" si="7"/>
        <v>0.75109999999999999</v>
      </c>
      <c r="AL47" t="s">
        <v>886</v>
      </c>
    </row>
    <row r="48" spans="1:38" x14ac:dyDescent="0.25">
      <c r="A48" t="s">
        <v>120</v>
      </c>
      <c r="B48" t="s">
        <v>125</v>
      </c>
      <c r="C48" t="s">
        <v>900</v>
      </c>
      <c r="D48" t="s">
        <v>95</v>
      </c>
      <c r="E48">
        <v>4</v>
      </c>
      <c r="F48">
        <v>31</v>
      </c>
      <c r="G48" s="33">
        <v>2.98E-2</v>
      </c>
      <c r="H48">
        <v>0</v>
      </c>
      <c r="I48" s="33">
        <v>0</v>
      </c>
      <c r="J48">
        <v>15</v>
      </c>
      <c r="K48" s="33">
        <v>3.3700000000000001E-2</v>
      </c>
      <c r="N48" t="s">
        <v>120</v>
      </c>
      <c r="O48" t="str">
        <f t="shared" si="0"/>
        <v>QB</v>
      </c>
      <c r="P48">
        <f t="shared" si="1"/>
        <v>6</v>
      </c>
      <c r="Q48">
        <f t="shared" si="2"/>
        <v>245</v>
      </c>
      <c r="R48" s="33">
        <f t="shared" si="3"/>
        <v>0.2354</v>
      </c>
      <c r="S48">
        <f t="shared" si="4"/>
        <v>0</v>
      </c>
      <c r="T48" s="33">
        <f t="shared" si="5"/>
        <v>0</v>
      </c>
      <c r="U48">
        <f t="shared" si="6"/>
        <v>0</v>
      </c>
      <c r="V48" s="33">
        <f t="shared" si="7"/>
        <v>0</v>
      </c>
      <c r="AL48" t="s">
        <v>886</v>
      </c>
    </row>
    <row r="49" spans="1:38" x14ac:dyDescent="0.25">
      <c r="A49" t="s">
        <v>408</v>
      </c>
      <c r="B49" t="s">
        <v>436</v>
      </c>
      <c r="C49" t="s">
        <v>900</v>
      </c>
      <c r="D49" t="s">
        <v>95</v>
      </c>
      <c r="E49">
        <v>2</v>
      </c>
      <c r="F49">
        <v>24</v>
      </c>
      <c r="G49" s="33">
        <v>2.2700000000000001E-2</v>
      </c>
      <c r="H49">
        <v>0</v>
      </c>
      <c r="I49" s="33">
        <v>0</v>
      </c>
      <c r="J49">
        <v>5</v>
      </c>
      <c r="K49" s="33">
        <v>1.14E-2</v>
      </c>
      <c r="N49" t="s">
        <v>408</v>
      </c>
      <c r="O49" t="str">
        <f t="shared" si="0"/>
        <v>FS</v>
      </c>
      <c r="P49">
        <f t="shared" si="1"/>
        <v>16</v>
      </c>
      <c r="Q49">
        <f t="shared" si="2"/>
        <v>0</v>
      </c>
      <c r="R49" s="33">
        <f t="shared" si="3"/>
        <v>0</v>
      </c>
      <c r="S49">
        <f t="shared" si="4"/>
        <v>982</v>
      </c>
      <c r="T49" s="33">
        <f t="shared" si="5"/>
        <v>0.93259999999999998</v>
      </c>
      <c r="U49">
        <f t="shared" si="6"/>
        <v>227</v>
      </c>
      <c r="V49" s="33">
        <f t="shared" si="7"/>
        <v>0.51590000000000003</v>
      </c>
      <c r="AL49" t="s">
        <v>824</v>
      </c>
    </row>
    <row r="50" spans="1:38" x14ac:dyDescent="0.25">
      <c r="A50" t="s">
        <v>278</v>
      </c>
      <c r="B50" t="s">
        <v>279</v>
      </c>
      <c r="C50" t="s">
        <v>22</v>
      </c>
      <c r="D50" t="s">
        <v>95</v>
      </c>
      <c r="E50">
        <v>3</v>
      </c>
      <c r="F50">
        <v>84</v>
      </c>
      <c r="G50" s="33">
        <v>7.5700000000000003E-2</v>
      </c>
      <c r="H50">
        <v>0</v>
      </c>
      <c r="I50" s="33">
        <v>0</v>
      </c>
      <c r="J50">
        <v>11</v>
      </c>
      <c r="K50" s="33">
        <v>2.29E-2</v>
      </c>
      <c r="N50" t="s">
        <v>278</v>
      </c>
      <c r="O50" t="str">
        <f t="shared" si="0"/>
        <v/>
      </c>
      <c r="P50" t="str">
        <f t="shared" si="1"/>
        <v/>
      </c>
      <c r="Q50" t="str">
        <f t="shared" si="2"/>
        <v/>
      </c>
      <c r="R50" s="33" t="str">
        <f t="shared" si="3"/>
        <v/>
      </c>
      <c r="S50" t="str">
        <f t="shared" si="4"/>
        <v/>
      </c>
      <c r="T50" s="33" t="str">
        <f t="shared" si="5"/>
        <v/>
      </c>
      <c r="U50" t="str">
        <f t="shared" si="6"/>
        <v/>
      </c>
      <c r="V50" s="33" t="str">
        <f t="shared" si="7"/>
        <v/>
      </c>
      <c r="AL50" t="s">
        <v>824</v>
      </c>
    </row>
    <row r="51" spans="1:38" x14ac:dyDescent="0.25">
      <c r="A51" t="s">
        <v>22</v>
      </c>
      <c r="B51" t="s">
        <v>95</v>
      </c>
      <c r="C51" t="s">
        <v>174</v>
      </c>
      <c r="D51" t="s">
        <v>802</v>
      </c>
      <c r="E51">
        <v>13</v>
      </c>
      <c r="F51">
        <v>700</v>
      </c>
      <c r="G51" s="33">
        <v>0.67959999999999998</v>
      </c>
      <c r="H51">
        <v>0</v>
      </c>
      <c r="I51" s="33">
        <v>0</v>
      </c>
      <c r="J51">
        <v>28</v>
      </c>
      <c r="K51" s="33">
        <v>6.2899999999999998E-2</v>
      </c>
      <c r="N51" t="s">
        <v>22</v>
      </c>
      <c r="O51" t="str">
        <f t="shared" si="0"/>
        <v>RB</v>
      </c>
      <c r="P51">
        <f t="shared" si="1"/>
        <v>3</v>
      </c>
      <c r="Q51">
        <f t="shared" si="2"/>
        <v>84</v>
      </c>
      <c r="R51" s="33">
        <f t="shared" si="3"/>
        <v>7.5700000000000003E-2</v>
      </c>
      <c r="S51">
        <f t="shared" si="4"/>
        <v>0</v>
      </c>
      <c r="T51" s="33">
        <f t="shared" si="5"/>
        <v>0</v>
      </c>
      <c r="U51">
        <f t="shared" si="6"/>
        <v>11</v>
      </c>
      <c r="V51" s="33">
        <f t="shared" si="7"/>
        <v>2.29E-2</v>
      </c>
      <c r="AL51" t="s">
        <v>70</v>
      </c>
    </row>
    <row r="52" spans="1:38" x14ac:dyDescent="0.25">
      <c r="A52" t="s">
        <v>133</v>
      </c>
      <c r="B52" t="s">
        <v>150</v>
      </c>
      <c r="C52" t="s">
        <v>862</v>
      </c>
      <c r="D52" t="s">
        <v>378</v>
      </c>
      <c r="E52">
        <v>4</v>
      </c>
      <c r="F52">
        <v>0</v>
      </c>
      <c r="G52" s="33">
        <v>0</v>
      </c>
      <c r="H52">
        <v>10</v>
      </c>
      <c r="I52" s="33">
        <v>9.7000000000000003E-3</v>
      </c>
      <c r="J52">
        <v>70</v>
      </c>
      <c r="K52" s="33">
        <v>0.158</v>
      </c>
      <c r="N52" t="s">
        <v>133</v>
      </c>
      <c r="O52" t="str">
        <f t="shared" si="0"/>
        <v/>
      </c>
      <c r="P52" t="str">
        <f t="shared" si="1"/>
        <v/>
      </c>
      <c r="Q52" t="str">
        <f t="shared" si="2"/>
        <v/>
      </c>
      <c r="R52" s="33" t="str">
        <f t="shared" si="3"/>
        <v/>
      </c>
      <c r="S52" t="str">
        <f t="shared" si="4"/>
        <v/>
      </c>
      <c r="T52" s="33" t="str">
        <f t="shared" si="5"/>
        <v/>
      </c>
      <c r="U52" t="str">
        <f t="shared" si="6"/>
        <v/>
      </c>
      <c r="V52" s="33" t="str">
        <f t="shared" si="7"/>
        <v/>
      </c>
      <c r="AL52" t="s">
        <v>70</v>
      </c>
    </row>
    <row r="53" spans="1:38" x14ac:dyDescent="0.25">
      <c r="A53" t="s">
        <v>174</v>
      </c>
      <c r="B53" t="s">
        <v>224</v>
      </c>
      <c r="C53" t="s">
        <v>862</v>
      </c>
      <c r="D53" t="s">
        <v>378</v>
      </c>
      <c r="E53">
        <v>2</v>
      </c>
      <c r="F53">
        <v>0</v>
      </c>
      <c r="G53" s="33">
        <v>0</v>
      </c>
      <c r="H53">
        <v>22</v>
      </c>
      <c r="I53" s="33">
        <v>1.9099999999999999E-2</v>
      </c>
      <c r="J53">
        <v>54</v>
      </c>
      <c r="K53" s="33">
        <v>0.10929999999999999</v>
      </c>
      <c r="N53" t="s">
        <v>174</v>
      </c>
      <c r="O53" t="str">
        <f t="shared" si="0"/>
        <v>C</v>
      </c>
      <c r="P53">
        <f t="shared" si="1"/>
        <v>13</v>
      </c>
      <c r="Q53">
        <f t="shared" si="2"/>
        <v>700</v>
      </c>
      <c r="R53" s="33">
        <f t="shared" si="3"/>
        <v>0.67959999999999998</v>
      </c>
      <c r="S53">
        <f t="shared" si="4"/>
        <v>0</v>
      </c>
      <c r="T53" s="33">
        <f t="shared" si="5"/>
        <v>0</v>
      </c>
      <c r="U53">
        <f t="shared" si="6"/>
        <v>28</v>
      </c>
      <c r="V53" s="33">
        <f t="shared" si="7"/>
        <v>6.2899999999999998E-2</v>
      </c>
      <c r="AL53" t="s">
        <v>872</v>
      </c>
    </row>
    <row r="54" spans="1:38" x14ac:dyDescent="0.25">
      <c r="A54" t="s">
        <v>293</v>
      </c>
      <c r="B54" t="s">
        <v>340</v>
      </c>
      <c r="C54" t="s">
        <v>209</v>
      </c>
      <c r="D54" t="s">
        <v>808</v>
      </c>
      <c r="E54">
        <v>14</v>
      </c>
      <c r="F54">
        <v>677</v>
      </c>
      <c r="G54" s="33">
        <v>0.62280000000000002</v>
      </c>
      <c r="H54">
        <v>0</v>
      </c>
      <c r="I54" s="33">
        <v>0</v>
      </c>
      <c r="J54">
        <v>21</v>
      </c>
      <c r="K54" s="33">
        <v>4.7500000000000001E-2</v>
      </c>
      <c r="N54" t="s">
        <v>293</v>
      </c>
      <c r="O54" t="str">
        <f t="shared" si="0"/>
        <v/>
      </c>
      <c r="P54" t="str">
        <f t="shared" si="1"/>
        <v/>
      </c>
      <c r="Q54" t="str">
        <f t="shared" si="2"/>
        <v/>
      </c>
      <c r="R54" s="33" t="str">
        <f t="shared" si="3"/>
        <v/>
      </c>
      <c r="S54" t="str">
        <f t="shared" si="4"/>
        <v/>
      </c>
      <c r="T54" s="33" t="str">
        <f t="shared" si="5"/>
        <v/>
      </c>
      <c r="U54" t="str">
        <f t="shared" si="6"/>
        <v/>
      </c>
      <c r="V54" s="33" t="str">
        <f t="shared" si="7"/>
        <v/>
      </c>
      <c r="AL54" t="s">
        <v>872</v>
      </c>
    </row>
    <row r="55" spans="1:38" x14ac:dyDescent="0.25">
      <c r="A55" t="s">
        <v>209</v>
      </c>
      <c r="B55" t="s">
        <v>224</v>
      </c>
      <c r="C55" t="s">
        <v>869</v>
      </c>
      <c r="D55" t="s">
        <v>470</v>
      </c>
      <c r="E55">
        <v>12</v>
      </c>
      <c r="F55">
        <v>0</v>
      </c>
      <c r="G55" s="33">
        <v>0</v>
      </c>
      <c r="H55">
        <v>154</v>
      </c>
      <c r="I55" s="33">
        <v>0.1525</v>
      </c>
      <c r="J55">
        <v>156</v>
      </c>
      <c r="K55" s="33">
        <v>0.34899999999999998</v>
      </c>
      <c r="N55" t="s">
        <v>209</v>
      </c>
      <c r="O55" t="str">
        <f t="shared" si="0"/>
        <v>T</v>
      </c>
      <c r="P55">
        <f t="shared" si="1"/>
        <v>14</v>
      </c>
      <c r="Q55">
        <f t="shared" si="2"/>
        <v>677</v>
      </c>
      <c r="R55" s="33">
        <f t="shared" si="3"/>
        <v>0.62280000000000002</v>
      </c>
      <c r="S55">
        <f t="shared" si="4"/>
        <v>0</v>
      </c>
      <c r="T55" s="33">
        <f t="shared" si="5"/>
        <v>0</v>
      </c>
      <c r="U55">
        <f t="shared" si="6"/>
        <v>21</v>
      </c>
      <c r="V55" s="33">
        <f t="shared" si="7"/>
        <v>4.7500000000000001E-2</v>
      </c>
      <c r="AL55" t="s">
        <v>849</v>
      </c>
    </row>
    <row r="56" spans="1:38" x14ac:dyDescent="0.25">
      <c r="A56" t="s">
        <v>325</v>
      </c>
      <c r="B56" t="s">
        <v>340</v>
      </c>
      <c r="C56" t="s">
        <v>869</v>
      </c>
      <c r="D56" t="s">
        <v>470</v>
      </c>
      <c r="E56">
        <v>1</v>
      </c>
      <c r="F56">
        <v>0</v>
      </c>
      <c r="G56" s="33">
        <v>0</v>
      </c>
      <c r="H56">
        <v>11</v>
      </c>
      <c r="I56" s="33">
        <v>1.0200000000000001E-2</v>
      </c>
      <c r="J56">
        <v>6</v>
      </c>
      <c r="K56" s="33">
        <v>1.29E-2</v>
      </c>
      <c r="N56" t="s">
        <v>325</v>
      </c>
      <c r="O56" t="str">
        <f t="shared" si="0"/>
        <v/>
      </c>
      <c r="P56" t="str">
        <f t="shared" si="1"/>
        <v/>
      </c>
      <c r="Q56" t="str">
        <f t="shared" si="2"/>
        <v/>
      </c>
      <c r="R56" s="33" t="str">
        <f t="shared" si="3"/>
        <v/>
      </c>
      <c r="S56" t="str">
        <f t="shared" si="4"/>
        <v/>
      </c>
      <c r="T56" s="33" t="str">
        <f t="shared" si="5"/>
        <v/>
      </c>
      <c r="U56" t="str">
        <f t="shared" si="6"/>
        <v/>
      </c>
      <c r="V56" s="33" t="str">
        <f t="shared" si="7"/>
        <v/>
      </c>
      <c r="AL56" t="s">
        <v>849</v>
      </c>
    </row>
    <row r="57" spans="1:38" x14ac:dyDescent="0.25">
      <c r="A57" t="s">
        <v>189</v>
      </c>
      <c r="B57" t="s">
        <v>224</v>
      </c>
      <c r="C57" t="s">
        <v>830</v>
      </c>
      <c r="D57" t="s">
        <v>508</v>
      </c>
      <c r="E57">
        <v>13</v>
      </c>
      <c r="F57">
        <v>0</v>
      </c>
      <c r="G57" s="33">
        <v>0</v>
      </c>
      <c r="H57">
        <v>543</v>
      </c>
      <c r="I57" s="33">
        <v>0.50749999999999995</v>
      </c>
      <c r="J57">
        <v>11</v>
      </c>
      <c r="K57" s="33">
        <v>2.29E-2</v>
      </c>
      <c r="N57" t="s">
        <v>189</v>
      </c>
      <c r="O57" t="str">
        <f t="shared" si="0"/>
        <v/>
      </c>
      <c r="P57" t="str">
        <f t="shared" si="1"/>
        <v/>
      </c>
      <c r="Q57" t="str">
        <f t="shared" si="2"/>
        <v/>
      </c>
      <c r="R57" s="33" t="str">
        <f t="shared" si="3"/>
        <v/>
      </c>
      <c r="S57" t="str">
        <f t="shared" si="4"/>
        <v/>
      </c>
      <c r="T57" s="33" t="str">
        <f t="shared" si="5"/>
        <v/>
      </c>
      <c r="U57" t="str">
        <f t="shared" si="6"/>
        <v/>
      </c>
      <c r="V57" s="33" t="str">
        <f t="shared" si="7"/>
        <v/>
      </c>
      <c r="AL57" t="s">
        <v>826</v>
      </c>
    </row>
    <row r="58" spans="1:38" x14ac:dyDescent="0.25">
      <c r="A58" t="s">
        <v>395</v>
      </c>
      <c r="B58" t="s">
        <v>436</v>
      </c>
      <c r="C58" t="s">
        <v>830</v>
      </c>
      <c r="D58" t="s">
        <v>279</v>
      </c>
      <c r="E58">
        <v>16</v>
      </c>
      <c r="F58">
        <v>406</v>
      </c>
      <c r="G58" s="33">
        <v>0.3856</v>
      </c>
      <c r="H58">
        <v>0</v>
      </c>
      <c r="I58" s="33">
        <v>0</v>
      </c>
      <c r="J58">
        <v>129</v>
      </c>
      <c r="K58" s="33">
        <v>0.30070000000000002</v>
      </c>
      <c r="N58" t="s">
        <v>395</v>
      </c>
      <c r="O58" t="str">
        <f t="shared" si="0"/>
        <v/>
      </c>
      <c r="P58" t="str">
        <f t="shared" si="1"/>
        <v/>
      </c>
      <c r="Q58" t="str">
        <f t="shared" si="2"/>
        <v/>
      </c>
      <c r="R58" s="33" t="str">
        <f t="shared" si="3"/>
        <v/>
      </c>
      <c r="S58" t="str">
        <f t="shared" si="4"/>
        <v/>
      </c>
      <c r="T58" s="33" t="str">
        <f t="shared" si="5"/>
        <v/>
      </c>
      <c r="U58" t="str">
        <f t="shared" si="6"/>
        <v/>
      </c>
      <c r="V58" s="33" t="str">
        <f t="shared" si="7"/>
        <v/>
      </c>
      <c r="AL58" t="s">
        <v>826</v>
      </c>
    </row>
    <row r="59" spans="1:38" x14ac:dyDescent="0.25">
      <c r="A59" t="s">
        <v>187</v>
      </c>
      <c r="B59" t="s">
        <v>224</v>
      </c>
      <c r="C59" t="s">
        <v>187</v>
      </c>
      <c r="D59" t="s">
        <v>808</v>
      </c>
      <c r="E59">
        <v>4</v>
      </c>
      <c r="F59">
        <v>150</v>
      </c>
      <c r="G59" s="33">
        <v>0.14180000000000001</v>
      </c>
      <c r="H59">
        <v>0</v>
      </c>
      <c r="I59" s="33">
        <v>0</v>
      </c>
      <c r="J59">
        <v>22</v>
      </c>
      <c r="K59" s="33">
        <v>0.05</v>
      </c>
      <c r="N59" t="s">
        <v>187</v>
      </c>
      <c r="O59" t="str">
        <f t="shared" si="0"/>
        <v>T</v>
      </c>
      <c r="P59">
        <f t="shared" si="1"/>
        <v>4</v>
      </c>
      <c r="Q59">
        <f t="shared" si="2"/>
        <v>150</v>
      </c>
      <c r="R59" s="33">
        <f t="shared" si="3"/>
        <v>0.14180000000000001</v>
      </c>
      <c r="S59">
        <f t="shared" si="4"/>
        <v>0</v>
      </c>
      <c r="T59" s="33">
        <f t="shared" si="5"/>
        <v>0</v>
      </c>
      <c r="U59">
        <f t="shared" si="6"/>
        <v>22</v>
      </c>
      <c r="V59" s="33">
        <f t="shared" si="7"/>
        <v>0.05</v>
      </c>
      <c r="AL59" t="s">
        <v>874</v>
      </c>
    </row>
    <row r="60" spans="1:38" x14ac:dyDescent="0.25">
      <c r="A60" t="s">
        <v>234</v>
      </c>
      <c r="B60" t="s">
        <v>279</v>
      </c>
      <c r="C60" t="s">
        <v>863</v>
      </c>
      <c r="D60" t="s">
        <v>578</v>
      </c>
      <c r="E60">
        <v>2</v>
      </c>
      <c r="F60">
        <v>0</v>
      </c>
      <c r="G60" s="33">
        <v>0</v>
      </c>
      <c r="H60">
        <v>2</v>
      </c>
      <c r="I60" s="33">
        <v>1.9E-3</v>
      </c>
      <c r="J60">
        <v>23</v>
      </c>
      <c r="K60" s="33">
        <v>5.1900000000000002E-2</v>
      </c>
      <c r="N60" t="s">
        <v>234</v>
      </c>
      <c r="O60" t="str">
        <f t="shared" si="0"/>
        <v>WR</v>
      </c>
      <c r="P60">
        <f t="shared" si="1"/>
        <v>16</v>
      </c>
      <c r="Q60">
        <f t="shared" si="2"/>
        <v>816</v>
      </c>
      <c r="R60" s="33">
        <f t="shared" si="3"/>
        <v>0.7984</v>
      </c>
      <c r="S60">
        <f t="shared" si="4"/>
        <v>0</v>
      </c>
      <c r="T60" s="33">
        <f t="shared" si="5"/>
        <v>0</v>
      </c>
      <c r="U60">
        <f t="shared" si="6"/>
        <v>10</v>
      </c>
      <c r="V60" s="33">
        <f t="shared" si="7"/>
        <v>2.23E-2</v>
      </c>
      <c r="AL60" t="s">
        <v>874</v>
      </c>
    </row>
    <row r="61" spans="1:38" x14ac:dyDescent="0.25">
      <c r="A61" t="s">
        <v>401</v>
      </c>
      <c r="B61" t="s">
        <v>436</v>
      </c>
      <c r="C61" t="s">
        <v>863</v>
      </c>
      <c r="D61" t="s">
        <v>578</v>
      </c>
      <c r="E61">
        <v>7</v>
      </c>
      <c r="F61">
        <v>0</v>
      </c>
      <c r="G61" s="33">
        <v>0</v>
      </c>
      <c r="H61">
        <v>0</v>
      </c>
      <c r="I61" s="33">
        <v>0</v>
      </c>
      <c r="J61">
        <v>120</v>
      </c>
      <c r="K61" s="33">
        <v>0.25159999999999999</v>
      </c>
      <c r="N61" t="s">
        <v>401</v>
      </c>
      <c r="O61" t="str">
        <f t="shared" si="0"/>
        <v/>
      </c>
      <c r="P61" t="str">
        <f t="shared" si="1"/>
        <v/>
      </c>
      <c r="Q61" t="str">
        <f t="shared" si="2"/>
        <v/>
      </c>
      <c r="R61" s="33" t="str">
        <f t="shared" si="3"/>
        <v/>
      </c>
      <c r="S61" t="str">
        <f t="shared" si="4"/>
        <v/>
      </c>
      <c r="T61" s="33" t="str">
        <f t="shared" si="5"/>
        <v/>
      </c>
      <c r="U61" t="str">
        <f t="shared" si="6"/>
        <v/>
      </c>
      <c r="V61" s="33" t="str">
        <f t="shared" si="7"/>
        <v/>
      </c>
      <c r="AL61" t="s">
        <v>850</v>
      </c>
    </row>
    <row r="62" spans="1:38" x14ac:dyDescent="0.25">
      <c r="A62" t="s">
        <v>254</v>
      </c>
      <c r="B62" t="s">
        <v>279</v>
      </c>
      <c r="C62" t="s">
        <v>822</v>
      </c>
      <c r="D62" t="s">
        <v>378</v>
      </c>
      <c r="E62">
        <v>5</v>
      </c>
      <c r="F62">
        <v>0</v>
      </c>
      <c r="G62" s="33">
        <v>0</v>
      </c>
      <c r="H62">
        <v>0</v>
      </c>
      <c r="I62" s="33">
        <v>0</v>
      </c>
      <c r="J62">
        <v>119</v>
      </c>
      <c r="K62" s="33">
        <v>0.2581</v>
      </c>
      <c r="N62" s="34" t="s">
        <v>254</v>
      </c>
      <c r="O62" s="34" t="str">
        <f t="shared" si="0"/>
        <v>P</v>
      </c>
      <c r="P62" s="34">
        <f t="shared" si="1"/>
        <v>16</v>
      </c>
      <c r="Q62" s="34">
        <f t="shared" si="2"/>
        <v>0</v>
      </c>
      <c r="R62" s="35">
        <f t="shared" si="3"/>
        <v>0</v>
      </c>
      <c r="S62" s="34">
        <f t="shared" si="4"/>
        <v>0</v>
      </c>
      <c r="T62" s="35">
        <f t="shared" si="5"/>
        <v>0</v>
      </c>
      <c r="U62" s="34">
        <f t="shared" si="6"/>
        <v>140</v>
      </c>
      <c r="V62" s="35">
        <f t="shared" si="7"/>
        <v>0.31819999999999998</v>
      </c>
      <c r="W62" s="34" t="s">
        <v>254</v>
      </c>
      <c r="X62" s="34" t="s">
        <v>809</v>
      </c>
      <c r="Y62" s="34">
        <v>16</v>
      </c>
      <c r="Z62" s="34">
        <v>0</v>
      </c>
      <c r="AA62" s="35">
        <v>0</v>
      </c>
      <c r="AB62" s="34">
        <v>0</v>
      </c>
      <c r="AC62" s="35">
        <v>0</v>
      </c>
      <c r="AD62" s="34">
        <v>140</v>
      </c>
      <c r="AE62" s="35">
        <v>0.31819999999999998</v>
      </c>
      <c r="AL62" t="s">
        <v>850</v>
      </c>
    </row>
    <row r="63" spans="1:38" x14ac:dyDescent="0.25">
      <c r="A63" t="s">
        <v>291</v>
      </c>
      <c r="B63" t="s">
        <v>340</v>
      </c>
      <c r="C63" t="s">
        <v>822</v>
      </c>
      <c r="D63" t="s">
        <v>378</v>
      </c>
      <c r="E63">
        <v>9</v>
      </c>
      <c r="F63">
        <v>0</v>
      </c>
      <c r="G63" s="33">
        <v>0</v>
      </c>
      <c r="H63">
        <v>4</v>
      </c>
      <c r="I63" s="33">
        <v>3.7000000000000002E-3</v>
      </c>
      <c r="J63">
        <v>154</v>
      </c>
      <c r="K63" s="33">
        <v>0.33050000000000002</v>
      </c>
      <c r="N63" t="s">
        <v>291</v>
      </c>
      <c r="O63" t="str">
        <f t="shared" si="0"/>
        <v>DE</v>
      </c>
      <c r="P63">
        <f t="shared" si="1"/>
        <v>16</v>
      </c>
      <c r="Q63">
        <f t="shared" si="2"/>
        <v>0</v>
      </c>
      <c r="R63" s="33">
        <f t="shared" si="3"/>
        <v>0</v>
      </c>
      <c r="S63">
        <f t="shared" si="4"/>
        <v>415</v>
      </c>
      <c r="T63" s="33">
        <f t="shared" si="5"/>
        <v>0.41089999999999999</v>
      </c>
      <c r="U63">
        <f t="shared" si="6"/>
        <v>106</v>
      </c>
      <c r="V63" s="33">
        <f t="shared" si="7"/>
        <v>0.23710000000000001</v>
      </c>
      <c r="W63" s="34" t="s">
        <v>254</v>
      </c>
      <c r="X63" s="34" t="s">
        <v>508</v>
      </c>
      <c r="Y63" s="34">
        <v>16</v>
      </c>
      <c r="Z63" s="34">
        <v>0</v>
      </c>
      <c r="AA63" s="35">
        <v>0</v>
      </c>
      <c r="AB63" s="34">
        <v>573</v>
      </c>
      <c r="AC63" s="35">
        <v>0.51390000000000002</v>
      </c>
      <c r="AD63" s="34">
        <v>67</v>
      </c>
      <c r="AE63" s="35">
        <v>0.14960000000000001</v>
      </c>
      <c r="AL63" t="s">
        <v>876</v>
      </c>
    </row>
    <row r="64" spans="1:38" x14ac:dyDescent="0.25">
      <c r="A64" t="s">
        <v>396</v>
      </c>
      <c r="B64" t="s">
        <v>436</v>
      </c>
      <c r="C64" t="s">
        <v>234</v>
      </c>
      <c r="D64" t="s">
        <v>279</v>
      </c>
      <c r="E64">
        <v>16</v>
      </c>
      <c r="F64">
        <v>816</v>
      </c>
      <c r="G64" s="33">
        <v>0.7984</v>
      </c>
      <c r="H64">
        <v>0</v>
      </c>
      <c r="I64" s="33">
        <v>0</v>
      </c>
      <c r="J64">
        <v>10</v>
      </c>
      <c r="K64" s="33">
        <v>2.23E-2</v>
      </c>
      <c r="N64" t="s">
        <v>396</v>
      </c>
      <c r="O64" t="str">
        <f t="shared" si="0"/>
        <v>FS</v>
      </c>
      <c r="P64">
        <f t="shared" si="1"/>
        <v>9</v>
      </c>
      <c r="Q64">
        <f t="shared" si="2"/>
        <v>0</v>
      </c>
      <c r="R64" s="33">
        <f t="shared" si="3"/>
        <v>0</v>
      </c>
      <c r="S64">
        <f t="shared" si="4"/>
        <v>560</v>
      </c>
      <c r="T64" s="33">
        <f t="shared" si="5"/>
        <v>0.52039999999999997</v>
      </c>
      <c r="U64">
        <f t="shared" si="6"/>
        <v>53</v>
      </c>
      <c r="V64" s="33">
        <f t="shared" si="7"/>
        <v>0.1137</v>
      </c>
      <c r="W64" s="34" t="s">
        <v>254</v>
      </c>
      <c r="X64" s="34" t="s">
        <v>541</v>
      </c>
      <c r="Y64" s="34">
        <v>7</v>
      </c>
      <c r="Z64" s="34">
        <v>0</v>
      </c>
      <c r="AA64" s="35">
        <v>0</v>
      </c>
      <c r="AB64" s="34">
        <v>97</v>
      </c>
      <c r="AC64" s="35">
        <v>8.4199999999999997E-2</v>
      </c>
      <c r="AD64" s="34">
        <v>60</v>
      </c>
      <c r="AE64" s="35">
        <v>0.129</v>
      </c>
      <c r="AL64" t="s">
        <v>876</v>
      </c>
    </row>
    <row r="65" spans="1:38" x14ac:dyDescent="0.25">
      <c r="A65" t="s">
        <v>148</v>
      </c>
      <c r="B65" t="s">
        <v>150</v>
      </c>
      <c r="C65" t="s">
        <v>254</v>
      </c>
      <c r="D65" t="s">
        <v>809</v>
      </c>
      <c r="E65">
        <v>16</v>
      </c>
      <c r="F65">
        <v>0</v>
      </c>
      <c r="G65" s="33">
        <v>0</v>
      </c>
      <c r="H65">
        <v>0</v>
      </c>
      <c r="I65" s="33">
        <v>0</v>
      </c>
      <c r="J65">
        <v>140</v>
      </c>
      <c r="K65" s="33">
        <v>0.31819999999999998</v>
      </c>
      <c r="N65" t="s">
        <v>148</v>
      </c>
      <c r="O65" t="str">
        <f t="shared" si="0"/>
        <v>TE</v>
      </c>
      <c r="P65">
        <f t="shared" si="1"/>
        <v>15</v>
      </c>
      <c r="Q65">
        <f t="shared" si="2"/>
        <v>702</v>
      </c>
      <c r="R65" s="33">
        <f t="shared" si="3"/>
        <v>0.62729999999999997</v>
      </c>
      <c r="S65">
        <f t="shared" si="4"/>
        <v>0</v>
      </c>
      <c r="T65" s="33">
        <f t="shared" si="5"/>
        <v>0</v>
      </c>
      <c r="U65">
        <f t="shared" si="6"/>
        <v>112</v>
      </c>
      <c r="V65" s="33">
        <f t="shared" si="7"/>
        <v>0.23680000000000001</v>
      </c>
      <c r="W65" s="34" t="s">
        <v>254</v>
      </c>
      <c r="X65" s="34" t="s">
        <v>541</v>
      </c>
      <c r="Y65" s="34">
        <v>6</v>
      </c>
      <c r="Z65" s="34">
        <v>0</v>
      </c>
      <c r="AA65" s="35">
        <v>0</v>
      </c>
      <c r="AB65" s="34">
        <v>205</v>
      </c>
      <c r="AC65" s="35">
        <v>0.17799999999999999</v>
      </c>
      <c r="AD65" s="34">
        <v>62</v>
      </c>
      <c r="AE65" s="35">
        <v>0.1255</v>
      </c>
      <c r="AL65" t="s">
        <v>810</v>
      </c>
    </row>
    <row r="66" spans="1:38" x14ac:dyDescent="0.25">
      <c r="A66" t="s">
        <v>105</v>
      </c>
      <c r="B66" t="s">
        <v>125</v>
      </c>
      <c r="C66" t="s">
        <v>254</v>
      </c>
      <c r="D66" t="s">
        <v>508</v>
      </c>
      <c r="E66">
        <v>16</v>
      </c>
      <c r="F66">
        <v>0</v>
      </c>
      <c r="G66" s="33">
        <v>0</v>
      </c>
      <c r="H66">
        <v>573</v>
      </c>
      <c r="I66" s="33">
        <v>0.51390000000000002</v>
      </c>
      <c r="J66">
        <v>67</v>
      </c>
      <c r="K66" s="33">
        <v>0.14960000000000001</v>
      </c>
      <c r="N66" t="s">
        <v>105</v>
      </c>
      <c r="O66" t="str">
        <f t="shared" si="0"/>
        <v/>
      </c>
      <c r="P66" t="str">
        <f t="shared" si="1"/>
        <v/>
      </c>
      <c r="Q66" t="str">
        <f t="shared" si="2"/>
        <v/>
      </c>
      <c r="R66" s="33" t="str">
        <f t="shared" si="3"/>
        <v/>
      </c>
      <c r="S66" t="str">
        <f t="shared" si="4"/>
        <v/>
      </c>
      <c r="T66" s="33" t="str">
        <f t="shared" si="5"/>
        <v/>
      </c>
      <c r="U66" t="str">
        <f t="shared" si="6"/>
        <v/>
      </c>
      <c r="V66" s="33" t="str">
        <f t="shared" si="7"/>
        <v/>
      </c>
      <c r="AL66" t="s">
        <v>810</v>
      </c>
    </row>
    <row r="67" spans="1:38" x14ac:dyDescent="0.25">
      <c r="A67" t="s">
        <v>418</v>
      </c>
      <c r="B67" t="s">
        <v>436</v>
      </c>
      <c r="C67" t="s">
        <v>254</v>
      </c>
      <c r="D67" t="s">
        <v>541</v>
      </c>
      <c r="E67">
        <v>7</v>
      </c>
      <c r="F67">
        <v>0</v>
      </c>
      <c r="G67" s="33">
        <v>0</v>
      </c>
      <c r="H67">
        <v>97</v>
      </c>
      <c r="I67" s="33">
        <v>8.4199999999999997E-2</v>
      </c>
      <c r="J67">
        <v>60</v>
      </c>
      <c r="K67" s="33">
        <v>0.129</v>
      </c>
      <c r="N67" t="s">
        <v>418</v>
      </c>
      <c r="O67" t="str">
        <f t="shared" si="0"/>
        <v/>
      </c>
      <c r="P67" t="str">
        <f t="shared" si="1"/>
        <v/>
      </c>
      <c r="Q67" t="str">
        <f t="shared" si="2"/>
        <v/>
      </c>
      <c r="R67" s="33" t="str">
        <f t="shared" si="3"/>
        <v/>
      </c>
      <c r="S67" t="str">
        <f t="shared" si="4"/>
        <v/>
      </c>
      <c r="T67" s="33" t="str">
        <f t="shared" si="5"/>
        <v/>
      </c>
      <c r="U67" t="str">
        <f t="shared" si="6"/>
        <v/>
      </c>
      <c r="V67" s="33" t="str">
        <f t="shared" si="7"/>
        <v/>
      </c>
      <c r="AL67" t="s">
        <v>827</v>
      </c>
    </row>
    <row r="68" spans="1:38" x14ac:dyDescent="0.25">
      <c r="A68" t="s">
        <v>108</v>
      </c>
      <c r="B68" t="s">
        <v>125</v>
      </c>
      <c r="C68" t="s">
        <v>254</v>
      </c>
      <c r="D68" t="s">
        <v>541</v>
      </c>
      <c r="E68">
        <v>6</v>
      </c>
      <c r="F68">
        <v>0</v>
      </c>
      <c r="G68" s="33">
        <v>0</v>
      </c>
      <c r="H68">
        <v>205</v>
      </c>
      <c r="I68" s="33">
        <v>0.17799999999999999</v>
      </c>
      <c r="J68">
        <v>62</v>
      </c>
      <c r="K68" s="33">
        <v>0.1255</v>
      </c>
      <c r="N68" t="s">
        <v>108</v>
      </c>
      <c r="O68" t="str">
        <f t="shared" si="0"/>
        <v/>
      </c>
      <c r="P68" t="str">
        <f t="shared" si="1"/>
        <v/>
      </c>
      <c r="Q68" t="str">
        <f t="shared" si="2"/>
        <v/>
      </c>
      <c r="R68" s="33" t="str">
        <f t="shared" si="3"/>
        <v/>
      </c>
      <c r="S68" t="str">
        <f t="shared" si="4"/>
        <v/>
      </c>
      <c r="T68" s="33" t="str">
        <f t="shared" si="5"/>
        <v/>
      </c>
      <c r="U68" t="str">
        <f t="shared" si="6"/>
        <v/>
      </c>
      <c r="V68" s="33" t="str">
        <f t="shared" si="7"/>
        <v/>
      </c>
      <c r="AL68" t="s">
        <v>827</v>
      </c>
    </row>
    <row r="69" spans="1:38" x14ac:dyDescent="0.25">
      <c r="A69" t="s">
        <v>292</v>
      </c>
      <c r="B69" t="s">
        <v>340</v>
      </c>
      <c r="C69" t="s">
        <v>823</v>
      </c>
      <c r="D69" t="s">
        <v>470</v>
      </c>
      <c r="E69">
        <v>7</v>
      </c>
      <c r="F69">
        <v>0</v>
      </c>
      <c r="G69" s="33">
        <v>0</v>
      </c>
      <c r="H69">
        <v>16</v>
      </c>
      <c r="I69" s="33">
        <v>1.5299999999999999E-2</v>
      </c>
      <c r="J69">
        <v>72</v>
      </c>
      <c r="K69" s="33">
        <v>0.15620000000000001</v>
      </c>
      <c r="N69" t="s">
        <v>292</v>
      </c>
      <c r="O69" t="str">
        <f t="shared" ref="O69:O132" si="8">IFERROR(VLOOKUP(A69,C$4:K$434,2,FALSE),"")</f>
        <v/>
      </c>
      <c r="P69" t="str">
        <f t="shared" ref="P69:P132" si="9">IFERROR(VLOOKUP(A69,C$4:K$434,3,FALSE),"")</f>
        <v/>
      </c>
      <c r="Q69" t="str">
        <f t="shared" ref="Q69:Q132" si="10">IFERROR(VLOOKUP(A69,C$4:K$434,4,FALSE),"")</f>
        <v/>
      </c>
      <c r="R69" s="33" t="str">
        <f t="shared" ref="R69:R132" si="11">IFERROR(VLOOKUP(A69,C$4:K$434,5,FALSE),"")</f>
        <v/>
      </c>
      <c r="S69" t="str">
        <f t="shared" ref="S69:S132" si="12">IFERROR(VLOOKUP(A69,C$4:K$434,6,FALSE),"")</f>
        <v/>
      </c>
      <c r="T69" s="33" t="str">
        <f t="shared" ref="T69:T132" si="13">IFERROR(VLOOKUP(A69,C$4:K$434,7,FALSE),"")</f>
        <v/>
      </c>
      <c r="U69" t="str">
        <f t="shared" ref="U69:U132" si="14">IFERROR(VLOOKUP(A69,C$4:K$434,8,FALSE),"")</f>
        <v/>
      </c>
      <c r="V69" s="33" t="str">
        <f t="shared" ref="V69:V132" si="15">IFERROR(VLOOKUP(A69,C$4:K$434,9,FALSE),"")</f>
        <v/>
      </c>
      <c r="AL69" t="s">
        <v>851</v>
      </c>
    </row>
    <row r="70" spans="1:38" x14ac:dyDescent="0.25">
      <c r="A70" t="s">
        <v>214</v>
      </c>
      <c r="B70" t="s">
        <v>224</v>
      </c>
      <c r="C70" t="s">
        <v>823</v>
      </c>
      <c r="D70" t="s">
        <v>470</v>
      </c>
      <c r="E70">
        <v>7</v>
      </c>
      <c r="F70">
        <v>0</v>
      </c>
      <c r="G70" s="33">
        <v>0</v>
      </c>
      <c r="H70">
        <v>36</v>
      </c>
      <c r="I70" s="33">
        <v>3.3099999999999997E-2</v>
      </c>
      <c r="J70">
        <v>72</v>
      </c>
      <c r="K70" s="33">
        <v>0.16289999999999999</v>
      </c>
      <c r="N70" t="s">
        <v>214</v>
      </c>
      <c r="O70" t="str">
        <f t="shared" si="8"/>
        <v>T</v>
      </c>
      <c r="P70">
        <f t="shared" si="9"/>
        <v>14</v>
      </c>
      <c r="Q70">
        <f t="shared" si="10"/>
        <v>164</v>
      </c>
      <c r="R70" s="33">
        <f t="shared" si="11"/>
        <v>0.15809999999999999</v>
      </c>
      <c r="S70">
        <f t="shared" si="12"/>
        <v>0</v>
      </c>
      <c r="T70" s="33">
        <f t="shared" si="13"/>
        <v>0</v>
      </c>
      <c r="U70">
        <f t="shared" si="14"/>
        <v>58</v>
      </c>
      <c r="V70" s="33">
        <f t="shared" si="15"/>
        <v>0.1394</v>
      </c>
      <c r="AL70" t="s">
        <v>851</v>
      </c>
    </row>
    <row r="71" spans="1:38" x14ac:dyDescent="0.25">
      <c r="A71" t="s">
        <v>411</v>
      </c>
      <c r="B71" t="s">
        <v>436</v>
      </c>
      <c r="C71" t="s">
        <v>831</v>
      </c>
      <c r="D71" t="s">
        <v>150</v>
      </c>
      <c r="E71">
        <v>4</v>
      </c>
      <c r="F71">
        <v>12</v>
      </c>
      <c r="G71" s="33">
        <v>1.0800000000000001E-2</v>
      </c>
      <c r="H71">
        <v>0</v>
      </c>
      <c r="I71" s="33">
        <v>0</v>
      </c>
      <c r="J71">
        <v>43</v>
      </c>
      <c r="K71" s="33">
        <v>8.9599999999999999E-2</v>
      </c>
      <c r="N71" t="s">
        <v>411</v>
      </c>
      <c r="O71" t="str">
        <f t="shared" si="8"/>
        <v>CB</v>
      </c>
      <c r="P71">
        <f t="shared" si="9"/>
        <v>11</v>
      </c>
      <c r="Q71">
        <f t="shared" si="10"/>
        <v>0</v>
      </c>
      <c r="R71" s="33">
        <f t="shared" si="11"/>
        <v>0</v>
      </c>
      <c r="S71">
        <f t="shared" si="12"/>
        <v>409</v>
      </c>
      <c r="T71" s="33">
        <f t="shared" si="13"/>
        <v>0.38219999999999998</v>
      </c>
      <c r="U71">
        <f t="shared" si="14"/>
        <v>128</v>
      </c>
      <c r="V71" s="33">
        <f t="shared" si="15"/>
        <v>0.27350000000000002</v>
      </c>
      <c r="AL71" t="s">
        <v>852</v>
      </c>
    </row>
    <row r="72" spans="1:38" x14ac:dyDescent="0.25">
      <c r="A72" t="s">
        <v>383</v>
      </c>
      <c r="B72" t="s">
        <v>436</v>
      </c>
      <c r="C72" t="s">
        <v>831</v>
      </c>
      <c r="D72" t="s">
        <v>150</v>
      </c>
      <c r="E72">
        <v>3</v>
      </c>
      <c r="F72">
        <v>43</v>
      </c>
      <c r="G72" s="33">
        <v>3.73E-2</v>
      </c>
      <c r="H72">
        <v>0</v>
      </c>
      <c r="I72" s="33">
        <v>0</v>
      </c>
      <c r="J72">
        <v>25</v>
      </c>
      <c r="K72" s="33">
        <v>5.2400000000000002E-2</v>
      </c>
      <c r="N72" t="s">
        <v>383</v>
      </c>
      <c r="O72" t="str">
        <f t="shared" si="8"/>
        <v/>
      </c>
      <c r="P72" t="str">
        <f t="shared" si="9"/>
        <v/>
      </c>
      <c r="Q72" t="str">
        <f t="shared" si="10"/>
        <v/>
      </c>
      <c r="R72" s="33" t="str">
        <f t="shared" si="11"/>
        <v/>
      </c>
      <c r="S72" t="str">
        <f t="shared" si="12"/>
        <v/>
      </c>
      <c r="T72" s="33" t="str">
        <f t="shared" si="13"/>
        <v/>
      </c>
      <c r="U72" t="str">
        <f t="shared" si="14"/>
        <v/>
      </c>
      <c r="V72" s="33" t="str">
        <f t="shared" si="15"/>
        <v/>
      </c>
      <c r="AL72" t="s">
        <v>852</v>
      </c>
    </row>
    <row r="73" spans="1:38" x14ac:dyDescent="0.25">
      <c r="A73" t="s">
        <v>195</v>
      </c>
      <c r="B73" t="s">
        <v>224</v>
      </c>
      <c r="C73" t="s">
        <v>291</v>
      </c>
      <c r="D73" t="s">
        <v>508</v>
      </c>
      <c r="E73">
        <v>16</v>
      </c>
      <c r="F73">
        <v>0</v>
      </c>
      <c r="G73" s="33">
        <v>0</v>
      </c>
      <c r="H73">
        <v>415</v>
      </c>
      <c r="I73" s="33">
        <v>0.41089999999999999</v>
      </c>
      <c r="J73">
        <v>106</v>
      </c>
      <c r="K73" s="33">
        <v>0.23710000000000001</v>
      </c>
      <c r="N73" t="s">
        <v>195</v>
      </c>
      <c r="O73" t="str">
        <f t="shared" si="8"/>
        <v>T</v>
      </c>
      <c r="P73">
        <f t="shared" si="9"/>
        <v>13</v>
      </c>
      <c r="Q73">
        <f t="shared" si="10"/>
        <v>921</v>
      </c>
      <c r="R73" s="33">
        <f t="shared" si="11"/>
        <v>0.80020000000000002</v>
      </c>
      <c r="S73">
        <f t="shared" si="12"/>
        <v>0</v>
      </c>
      <c r="T73" s="33">
        <f t="shared" si="13"/>
        <v>0</v>
      </c>
      <c r="U73">
        <f t="shared" si="14"/>
        <v>53</v>
      </c>
      <c r="V73" s="33">
        <f t="shared" si="15"/>
        <v>0.1109</v>
      </c>
      <c r="AL73" t="s">
        <v>896</v>
      </c>
    </row>
    <row r="74" spans="1:38" x14ac:dyDescent="0.25">
      <c r="A74" t="s">
        <v>419</v>
      </c>
      <c r="B74" t="s">
        <v>436</v>
      </c>
      <c r="C74" t="s">
        <v>864</v>
      </c>
      <c r="D74" t="s">
        <v>95</v>
      </c>
      <c r="E74">
        <v>6</v>
      </c>
      <c r="F74">
        <v>58</v>
      </c>
      <c r="G74" s="33">
        <v>5.3400000000000003E-2</v>
      </c>
      <c r="H74">
        <v>0</v>
      </c>
      <c r="I74" s="33">
        <v>0</v>
      </c>
      <c r="J74">
        <v>10</v>
      </c>
      <c r="K74" s="33">
        <v>2.2599999999999999E-2</v>
      </c>
      <c r="N74" t="s">
        <v>419</v>
      </c>
      <c r="O74" t="str">
        <f t="shared" si="8"/>
        <v>CB</v>
      </c>
      <c r="P74">
        <f t="shared" si="9"/>
        <v>10</v>
      </c>
      <c r="Q74">
        <f t="shared" si="10"/>
        <v>0</v>
      </c>
      <c r="R74" s="33">
        <f t="shared" si="11"/>
        <v>0</v>
      </c>
      <c r="S74">
        <f t="shared" si="12"/>
        <v>496</v>
      </c>
      <c r="T74" s="33">
        <f t="shared" si="13"/>
        <v>0.48199999999999998</v>
      </c>
      <c r="U74">
        <f t="shared" si="14"/>
        <v>40</v>
      </c>
      <c r="V74" s="33">
        <f t="shared" si="15"/>
        <v>9.0300000000000005E-2</v>
      </c>
      <c r="AL74" t="s">
        <v>896</v>
      </c>
    </row>
    <row r="75" spans="1:38" x14ac:dyDescent="0.25">
      <c r="A75" t="s">
        <v>429</v>
      </c>
      <c r="B75" t="s">
        <v>436</v>
      </c>
      <c r="C75" t="s">
        <v>864</v>
      </c>
      <c r="D75" t="s">
        <v>95</v>
      </c>
      <c r="E75">
        <v>9</v>
      </c>
      <c r="F75">
        <v>340</v>
      </c>
      <c r="G75" s="33">
        <v>0.3211</v>
      </c>
      <c r="H75">
        <v>0</v>
      </c>
      <c r="I75" s="33">
        <v>0</v>
      </c>
      <c r="J75">
        <v>0</v>
      </c>
      <c r="K75" s="33">
        <v>0</v>
      </c>
      <c r="N75" t="s">
        <v>429</v>
      </c>
      <c r="O75" t="str">
        <f t="shared" si="8"/>
        <v/>
      </c>
      <c r="P75" t="str">
        <f t="shared" si="9"/>
        <v/>
      </c>
      <c r="Q75" t="str">
        <f t="shared" si="10"/>
        <v/>
      </c>
      <c r="R75" s="33" t="str">
        <f t="shared" si="11"/>
        <v/>
      </c>
      <c r="S75" t="str">
        <f t="shared" si="12"/>
        <v/>
      </c>
      <c r="T75" s="33" t="str">
        <f t="shared" si="13"/>
        <v/>
      </c>
      <c r="U75" t="str">
        <f t="shared" si="14"/>
        <v/>
      </c>
      <c r="V75" s="33" t="str">
        <f t="shared" si="15"/>
        <v/>
      </c>
      <c r="AL75" t="s">
        <v>857</v>
      </c>
    </row>
    <row r="76" spans="1:38" x14ac:dyDescent="0.25">
      <c r="A76" t="s">
        <v>376</v>
      </c>
      <c r="B76" t="s">
        <v>378</v>
      </c>
      <c r="C76" t="s">
        <v>860</v>
      </c>
      <c r="D76" t="s">
        <v>150</v>
      </c>
      <c r="E76">
        <v>12</v>
      </c>
      <c r="F76">
        <v>95</v>
      </c>
      <c r="G76" s="33">
        <v>9.1600000000000001E-2</v>
      </c>
      <c r="H76">
        <v>0</v>
      </c>
      <c r="I76" s="33">
        <v>0</v>
      </c>
      <c r="J76">
        <v>137</v>
      </c>
      <c r="K76" s="33">
        <v>0.32929999999999998</v>
      </c>
      <c r="N76" t="s">
        <v>376</v>
      </c>
      <c r="O76" t="str">
        <f t="shared" si="8"/>
        <v>LB</v>
      </c>
      <c r="P76">
        <f t="shared" si="9"/>
        <v>16</v>
      </c>
      <c r="Q76">
        <f t="shared" si="10"/>
        <v>0</v>
      </c>
      <c r="R76" s="33">
        <f t="shared" si="11"/>
        <v>0</v>
      </c>
      <c r="S76">
        <f t="shared" si="12"/>
        <v>283</v>
      </c>
      <c r="T76" s="33">
        <f t="shared" si="13"/>
        <v>0.26879999999999998</v>
      </c>
      <c r="U76">
        <f t="shared" si="14"/>
        <v>340</v>
      </c>
      <c r="V76" s="33">
        <f t="shared" si="15"/>
        <v>0.77270000000000005</v>
      </c>
      <c r="AL76" t="s">
        <v>857</v>
      </c>
    </row>
    <row r="77" spans="1:38" x14ac:dyDescent="0.25">
      <c r="A77" t="s">
        <v>308</v>
      </c>
      <c r="B77" t="s">
        <v>340</v>
      </c>
      <c r="C77" t="s">
        <v>860</v>
      </c>
      <c r="D77" t="s">
        <v>150</v>
      </c>
      <c r="E77">
        <v>3</v>
      </c>
      <c r="F77">
        <v>25</v>
      </c>
      <c r="G77" s="33">
        <v>2.24E-2</v>
      </c>
      <c r="H77">
        <v>0</v>
      </c>
      <c r="I77" s="33">
        <v>0</v>
      </c>
      <c r="J77">
        <v>39</v>
      </c>
      <c r="K77" s="33">
        <v>8.7099999999999997E-2</v>
      </c>
      <c r="N77" t="s">
        <v>308</v>
      </c>
      <c r="O77" t="str">
        <f t="shared" si="8"/>
        <v>DE</v>
      </c>
      <c r="P77">
        <f t="shared" si="9"/>
        <v>16</v>
      </c>
      <c r="Q77">
        <f t="shared" si="10"/>
        <v>0</v>
      </c>
      <c r="R77" s="33">
        <f t="shared" si="11"/>
        <v>0</v>
      </c>
      <c r="S77">
        <f t="shared" si="12"/>
        <v>600</v>
      </c>
      <c r="T77" s="33">
        <f t="shared" si="13"/>
        <v>0.57969999999999999</v>
      </c>
      <c r="U77">
        <f t="shared" si="14"/>
        <v>57</v>
      </c>
      <c r="V77" s="33">
        <f t="shared" si="15"/>
        <v>0.13289999999999999</v>
      </c>
      <c r="AL77" t="s">
        <v>838</v>
      </c>
    </row>
    <row r="78" spans="1:38" x14ac:dyDescent="0.25">
      <c r="A78" t="s">
        <v>328</v>
      </c>
      <c r="B78" t="s">
        <v>340</v>
      </c>
      <c r="C78" t="s">
        <v>396</v>
      </c>
      <c r="D78" t="s">
        <v>578</v>
      </c>
      <c r="E78">
        <v>9</v>
      </c>
      <c r="F78">
        <v>0</v>
      </c>
      <c r="G78" s="33">
        <v>0</v>
      </c>
      <c r="H78">
        <v>560</v>
      </c>
      <c r="I78" s="33">
        <v>0.52039999999999997</v>
      </c>
      <c r="J78">
        <v>53</v>
      </c>
      <c r="K78" s="33">
        <v>0.1137</v>
      </c>
      <c r="N78" t="s">
        <v>328</v>
      </c>
      <c r="O78" t="str">
        <f t="shared" si="8"/>
        <v>NT</v>
      </c>
      <c r="P78">
        <f t="shared" si="9"/>
        <v>16</v>
      </c>
      <c r="Q78">
        <f t="shared" si="10"/>
        <v>0</v>
      </c>
      <c r="R78" s="33">
        <f t="shared" si="11"/>
        <v>0</v>
      </c>
      <c r="S78">
        <f t="shared" si="12"/>
        <v>745</v>
      </c>
      <c r="T78" s="33">
        <f t="shared" si="13"/>
        <v>0.6694</v>
      </c>
      <c r="U78">
        <f t="shared" si="14"/>
        <v>7</v>
      </c>
      <c r="V78" s="33">
        <f t="shared" si="15"/>
        <v>1.5699999999999999E-2</v>
      </c>
      <c r="AL78" t="s">
        <v>838</v>
      </c>
    </row>
    <row r="79" spans="1:38" x14ac:dyDescent="0.25">
      <c r="A79" t="s">
        <v>301</v>
      </c>
      <c r="B79" t="s">
        <v>340</v>
      </c>
      <c r="C79" t="s">
        <v>148</v>
      </c>
      <c r="D79" t="s">
        <v>150</v>
      </c>
      <c r="E79">
        <v>15</v>
      </c>
      <c r="F79">
        <v>702</v>
      </c>
      <c r="G79" s="33">
        <v>0.62729999999999997</v>
      </c>
      <c r="H79">
        <v>0</v>
      </c>
      <c r="I79" s="33">
        <v>0</v>
      </c>
      <c r="J79">
        <v>112</v>
      </c>
      <c r="K79" s="33">
        <v>0.23680000000000001</v>
      </c>
      <c r="N79" t="s">
        <v>301</v>
      </c>
      <c r="O79" t="str">
        <f t="shared" si="8"/>
        <v>DE</v>
      </c>
      <c r="P79">
        <f t="shared" si="9"/>
        <v>16</v>
      </c>
      <c r="Q79">
        <f t="shared" si="10"/>
        <v>0</v>
      </c>
      <c r="R79" s="33">
        <f t="shared" si="11"/>
        <v>0</v>
      </c>
      <c r="S79">
        <f t="shared" si="12"/>
        <v>570</v>
      </c>
      <c r="T79" s="33">
        <f t="shared" si="13"/>
        <v>0.52969999999999995</v>
      </c>
      <c r="U79">
        <f t="shared" si="14"/>
        <v>1</v>
      </c>
      <c r="V79" s="33">
        <f t="shared" si="15"/>
        <v>2.0999999999999999E-3</v>
      </c>
      <c r="AL79" t="s">
        <v>838</v>
      </c>
    </row>
    <row r="80" spans="1:38" x14ac:dyDescent="0.25">
      <c r="A80" t="s">
        <v>323</v>
      </c>
      <c r="B80" t="s">
        <v>340</v>
      </c>
      <c r="C80" t="s">
        <v>848</v>
      </c>
      <c r="D80" t="s">
        <v>378</v>
      </c>
      <c r="E80">
        <v>8</v>
      </c>
      <c r="F80">
        <v>0</v>
      </c>
      <c r="G80" s="33">
        <v>0</v>
      </c>
      <c r="H80">
        <v>119</v>
      </c>
      <c r="I80" s="33">
        <v>0.1069</v>
      </c>
      <c r="J80">
        <v>21</v>
      </c>
      <c r="K80" s="33">
        <v>4.7199999999999999E-2</v>
      </c>
      <c r="N80" t="s">
        <v>323</v>
      </c>
      <c r="O80" t="str">
        <f t="shared" si="8"/>
        <v>DE</v>
      </c>
      <c r="P80">
        <f t="shared" si="9"/>
        <v>14</v>
      </c>
      <c r="Q80">
        <f t="shared" si="10"/>
        <v>0</v>
      </c>
      <c r="R80" s="33">
        <f t="shared" si="11"/>
        <v>0</v>
      </c>
      <c r="S80">
        <f t="shared" si="12"/>
        <v>265</v>
      </c>
      <c r="T80" s="33">
        <f t="shared" si="13"/>
        <v>0.2477</v>
      </c>
      <c r="U80">
        <f t="shared" si="14"/>
        <v>37</v>
      </c>
      <c r="V80" s="33">
        <f t="shared" si="15"/>
        <v>7.9100000000000004E-2</v>
      </c>
      <c r="AL80" t="s">
        <v>839</v>
      </c>
    </row>
    <row r="81" spans="1:38" x14ac:dyDescent="0.25">
      <c r="A81" t="s">
        <v>230</v>
      </c>
      <c r="B81" t="s">
        <v>279</v>
      </c>
      <c r="C81" t="s">
        <v>848</v>
      </c>
      <c r="D81" t="s">
        <v>508</v>
      </c>
      <c r="E81">
        <v>1</v>
      </c>
      <c r="F81">
        <v>0</v>
      </c>
      <c r="G81" s="33">
        <v>0</v>
      </c>
      <c r="H81">
        <v>16</v>
      </c>
      <c r="I81" s="33">
        <v>1.54E-2</v>
      </c>
      <c r="J81">
        <v>2</v>
      </c>
      <c r="K81" s="33">
        <v>4.4999999999999997E-3</v>
      </c>
      <c r="N81" t="s">
        <v>230</v>
      </c>
      <c r="O81" t="str">
        <f t="shared" si="8"/>
        <v/>
      </c>
      <c r="P81" t="str">
        <f t="shared" si="9"/>
        <v/>
      </c>
      <c r="Q81" t="str">
        <f t="shared" si="10"/>
        <v/>
      </c>
      <c r="R81" s="33" t="str">
        <f t="shared" si="11"/>
        <v/>
      </c>
      <c r="S81" t="str">
        <f t="shared" si="12"/>
        <v/>
      </c>
      <c r="T81" s="33" t="str">
        <f t="shared" si="13"/>
        <v/>
      </c>
      <c r="U81" t="str">
        <f t="shared" si="14"/>
        <v/>
      </c>
      <c r="V81" s="33" t="str">
        <f t="shared" si="15"/>
        <v/>
      </c>
      <c r="AL81" t="s">
        <v>839</v>
      </c>
    </row>
    <row r="82" spans="1:38" x14ac:dyDescent="0.25">
      <c r="A82" t="s">
        <v>274</v>
      </c>
      <c r="B82" t="s">
        <v>279</v>
      </c>
      <c r="C82" t="s">
        <v>214</v>
      </c>
      <c r="D82" t="s">
        <v>808</v>
      </c>
      <c r="E82">
        <v>14</v>
      </c>
      <c r="F82">
        <v>164</v>
      </c>
      <c r="G82" s="33">
        <v>0.15809999999999999</v>
      </c>
      <c r="H82">
        <v>0</v>
      </c>
      <c r="I82" s="33">
        <v>0</v>
      </c>
      <c r="J82">
        <v>58</v>
      </c>
      <c r="K82" s="33">
        <v>0.1394</v>
      </c>
      <c r="N82" t="s">
        <v>274</v>
      </c>
      <c r="O82" t="str">
        <f t="shared" si="8"/>
        <v>TE</v>
      </c>
      <c r="P82">
        <f t="shared" si="9"/>
        <v>12</v>
      </c>
      <c r="Q82">
        <f t="shared" si="10"/>
        <v>234</v>
      </c>
      <c r="R82" s="33">
        <f t="shared" si="11"/>
        <v>0.20630000000000001</v>
      </c>
      <c r="S82">
        <f t="shared" si="12"/>
        <v>0</v>
      </c>
      <c r="T82" s="33">
        <f t="shared" si="13"/>
        <v>0</v>
      </c>
      <c r="U82">
        <f t="shared" si="14"/>
        <v>213</v>
      </c>
      <c r="V82" s="33">
        <f t="shared" si="15"/>
        <v>0.46200000000000002</v>
      </c>
      <c r="AL82" t="s">
        <v>866</v>
      </c>
    </row>
    <row r="83" spans="1:38" x14ac:dyDescent="0.25">
      <c r="A83" t="s">
        <v>204</v>
      </c>
      <c r="B83" t="s">
        <v>224</v>
      </c>
      <c r="C83" t="s">
        <v>886</v>
      </c>
      <c r="D83" t="s">
        <v>470</v>
      </c>
      <c r="E83">
        <v>3</v>
      </c>
      <c r="F83">
        <v>0</v>
      </c>
      <c r="G83" s="33">
        <v>0</v>
      </c>
      <c r="H83">
        <v>104</v>
      </c>
      <c r="I83" s="33">
        <v>9.5399999999999999E-2</v>
      </c>
      <c r="J83">
        <v>9</v>
      </c>
      <c r="K83" s="33">
        <v>0.02</v>
      </c>
      <c r="N83" t="s">
        <v>204</v>
      </c>
      <c r="O83" t="str">
        <f t="shared" si="8"/>
        <v/>
      </c>
      <c r="P83" t="str">
        <f t="shared" si="9"/>
        <v/>
      </c>
      <c r="Q83" t="str">
        <f t="shared" si="10"/>
        <v/>
      </c>
      <c r="R83" s="33" t="str">
        <f t="shared" si="11"/>
        <v/>
      </c>
      <c r="S83" t="str">
        <f t="shared" si="12"/>
        <v/>
      </c>
      <c r="T83" s="33" t="str">
        <f t="shared" si="13"/>
        <v/>
      </c>
      <c r="U83" t="str">
        <f t="shared" si="14"/>
        <v/>
      </c>
      <c r="V83" s="33" t="str">
        <f t="shared" si="15"/>
        <v/>
      </c>
      <c r="AL83" t="s">
        <v>866</v>
      </c>
    </row>
    <row r="84" spans="1:38" x14ac:dyDescent="0.25">
      <c r="A84" t="s">
        <v>222</v>
      </c>
      <c r="B84" t="s">
        <v>224</v>
      </c>
      <c r="C84" t="s">
        <v>886</v>
      </c>
      <c r="D84" t="s">
        <v>470</v>
      </c>
      <c r="E84">
        <v>10</v>
      </c>
      <c r="F84">
        <v>0</v>
      </c>
      <c r="G84" s="33">
        <v>0</v>
      </c>
      <c r="H84">
        <v>114</v>
      </c>
      <c r="I84" s="33">
        <v>0.1027</v>
      </c>
      <c r="J84">
        <v>91</v>
      </c>
      <c r="K84" s="33">
        <v>0.1996</v>
      </c>
      <c r="N84" t="s">
        <v>222</v>
      </c>
      <c r="O84" t="str">
        <f t="shared" si="8"/>
        <v>T</v>
      </c>
      <c r="P84">
        <f t="shared" si="9"/>
        <v>13</v>
      </c>
      <c r="Q84">
        <f t="shared" si="10"/>
        <v>647</v>
      </c>
      <c r="R84" s="33">
        <f t="shared" si="11"/>
        <v>0.58340000000000003</v>
      </c>
      <c r="S84">
        <f t="shared" si="12"/>
        <v>0</v>
      </c>
      <c r="T84" s="33">
        <f t="shared" si="13"/>
        <v>0</v>
      </c>
      <c r="U84">
        <f t="shared" si="14"/>
        <v>48</v>
      </c>
      <c r="V84" s="33">
        <f t="shared" si="15"/>
        <v>0.1</v>
      </c>
      <c r="AL84" t="s">
        <v>904</v>
      </c>
    </row>
    <row r="85" spans="1:38" x14ac:dyDescent="0.25">
      <c r="A85" t="s">
        <v>239</v>
      </c>
      <c r="B85" t="s">
        <v>279</v>
      </c>
      <c r="C85" t="s">
        <v>411</v>
      </c>
      <c r="D85" t="s">
        <v>470</v>
      </c>
      <c r="E85">
        <v>11</v>
      </c>
      <c r="F85">
        <v>0</v>
      </c>
      <c r="G85" s="33">
        <v>0</v>
      </c>
      <c r="H85">
        <v>409</v>
      </c>
      <c r="I85" s="33">
        <v>0.38219999999999998</v>
      </c>
      <c r="J85">
        <v>128</v>
      </c>
      <c r="K85" s="33">
        <v>0.27350000000000002</v>
      </c>
      <c r="N85" t="s">
        <v>239</v>
      </c>
      <c r="O85" t="str">
        <f t="shared" si="8"/>
        <v/>
      </c>
      <c r="P85" t="str">
        <f t="shared" si="9"/>
        <v/>
      </c>
      <c r="Q85" t="str">
        <f t="shared" si="10"/>
        <v/>
      </c>
      <c r="R85" s="33" t="str">
        <f t="shared" si="11"/>
        <v/>
      </c>
      <c r="S85" t="str">
        <f t="shared" si="12"/>
        <v/>
      </c>
      <c r="T85" s="33" t="str">
        <f t="shared" si="13"/>
        <v/>
      </c>
      <c r="U85" t="str">
        <f t="shared" si="14"/>
        <v/>
      </c>
      <c r="V85" s="33" t="str">
        <f t="shared" si="15"/>
        <v/>
      </c>
      <c r="AL85" t="s">
        <v>904</v>
      </c>
    </row>
    <row r="86" spans="1:38" x14ac:dyDescent="0.25">
      <c r="A86" t="s">
        <v>39</v>
      </c>
      <c r="B86" t="s">
        <v>95</v>
      </c>
      <c r="C86" t="s">
        <v>195</v>
      </c>
      <c r="D86" t="s">
        <v>808</v>
      </c>
      <c r="E86">
        <v>13</v>
      </c>
      <c r="F86">
        <v>921</v>
      </c>
      <c r="G86" s="33">
        <v>0.80020000000000002</v>
      </c>
      <c r="H86">
        <v>0</v>
      </c>
      <c r="I86" s="33">
        <v>0</v>
      </c>
      <c r="J86">
        <v>53</v>
      </c>
      <c r="K86" s="33">
        <v>0.1109</v>
      </c>
      <c r="N86" t="s">
        <v>39</v>
      </c>
      <c r="O86" t="str">
        <f t="shared" si="8"/>
        <v/>
      </c>
      <c r="P86" t="str">
        <f t="shared" si="9"/>
        <v/>
      </c>
      <c r="Q86" t="str">
        <f t="shared" si="10"/>
        <v/>
      </c>
      <c r="R86" s="33" t="str">
        <f t="shared" si="11"/>
        <v/>
      </c>
      <c r="S86" t="str">
        <f t="shared" si="12"/>
        <v/>
      </c>
      <c r="T86" s="33" t="str">
        <f t="shared" si="13"/>
        <v/>
      </c>
      <c r="U86" t="str">
        <f t="shared" si="14"/>
        <v/>
      </c>
      <c r="V86" s="33" t="str">
        <f t="shared" si="15"/>
        <v/>
      </c>
      <c r="AL86" t="s">
        <v>819</v>
      </c>
    </row>
    <row r="87" spans="1:38" x14ac:dyDescent="0.25">
      <c r="A87" t="s">
        <v>70</v>
      </c>
      <c r="B87" t="s">
        <v>95</v>
      </c>
      <c r="C87" t="s">
        <v>419</v>
      </c>
      <c r="D87" t="s">
        <v>470</v>
      </c>
      <c r="E87">
        <v>10</v>
      </c>
      <c r="F87">
        <v>0</v>
      </c>
      <c r="G87" s="33">
        <v>0</v>
      </c>
      <c r="H87">
        <v>496</v>
      </c>
      <c r="I87" s="33">
        <v>0.48199999999999998</v>
      </c>
      <c r="J87">
        <v>40</v>
      </c>
      <c r="K87" s="33">
        <v>9.0300000000000005E-2</v>
      </c>
      <c r="N87" s="34" t="s">
        <v>70</v>
      </c>
      <c r="O87" s="34" t="str">
        <f t="shared" si="8"/>
        <v>RB</v>
      </c>
      <c r="P87" s="34">
        <f t="shared" si="9"/>
        <v>16</v>
      </c>
      <c r="Q87" s="34">
        <f t="shared" si="10"/>
        <v>964</v>
      </c>
      <c r="R87" s="35">
        <f t="shared" si="11"/>
        <v>0.83750000000000002</v>
      </c>
      <c r="S87" s="34">
        <f t="shared" si="12"/>
        <v>0</v>
      </c>
      <c r="T87" s="35">
        <f t="shared" si="13"/>
        <v>0</v>
      </c>
      <c r="U87" s="34">
        <f t="shared" si="14"/>
        <v>1</v>
      </c>
      <c r="V87" s="35">
        <f t="shared" si="15"/>
        <v>2.0999999999999999E-3</v>
      </c>
      <c r="W87" s="34" t="s">
        <v>150</v>
      </c>
      <c r="X87" s="34">
        <v>16</v>
      </c>
      <c r="Y87" s="34">
        <v>259</v>
      </c>
      <c r="Z87" s="35">
        <v>0.2392</v>
      </c>
      <c r="AA87" s="34">
        <v>0</v>
      </c>
      <c r="AB87" s="35">
        <v>0</v>
      </c>
      <c r="AC87" s="34">
        <v>84</v>
      </c>
      <c r="AD87" s="35">
        <v>0.1888</v>
      </c>
      <c r="AL87" t="s">
        <v>819</v>
      </c>
    </row>
    <row r="88" spans="1:38" x14ac:dyDescent="0.25">
      <c r="A88" t="s">
        <v>321</v>
      </c>
      <c r="B88" t="s">
        <v>340</v>
      </c>
      <c r="C88" t="s">
        <v>376</v>
      </c>
      <c r="D88" t="s">
        <v>378</v>
      </c>
      <c r="E88">
        <v>16</v>
      </c>
      <c r="F88">
        <v>0</v>
      </c>
      <c r="G88" s="33">
        <v>0</v>
      </c>
      <c r="H88">
        <v>283</v>
      </c>
      <c r="I88" s="33">
        <v>0.26879999999999998</v>
      </c>
      <c r="J88">
        <v>340</v>
      </c>
      <c r="K88" s="33">
        <v>0.77270000000000005</v>
      </c>
      <c r="N88" t="s">
        <v>321</v>
      </c>
      <c r="O88" t="str">
        <f t="shared" si="8"/>
        <v>NT</v>
      </c>
      <c r="P88">
        <f t="shared" si="9"/>
        <v>16</v>
      </c>
      <c r="Q88">
        <f t="shared" si="10"/>
        <v>1</v>
      </c>
      <c r="R88" s="33">
        <f t="shared" si="11"/>
        <v>8.9999999999999998E-4</v>
      </c>
      <c r="S88">
        <f t="shared" si="12"/>
        <v>643</v>
      </c>
      <c r="T88" s="33">
        <f t="shared" si="13"/>
        <v>0.59760000000000002</v>
      </c>
      <c r="U88">
        <f t="shared" si="14"/>
        <v>98</v>
      </c>
      <c r="V88" s="33">
        <f t="shared" si="15"/>
        <v>0.21029999999999999</v>
      </c>
      <c r="AL88" t="s">
        <v>825</v>
      </c>
    </row>
    <row r="89" spans="1:38" x14ac:dyDescent="0.25">
      <c r="A89" t="s">
        <v>335</v>
      </c>
      <c r="B89" t="s">
        <v>340</v>
      </c>
      <c r="C89" t="s">
        <v>824</v>
      </c>
      <c r="D89" t="s">
        <v>279</v>
      </c>
      <c r="E89">
        <v>2</v>
      </c>
      <c r="F89">
        <v>0</v>
      </c>
      <c r="G89" s="33">
        <v>0</v>
      </c>
      <c r="H89">
        <v>0</v>
      </c>
      <c r="I89" s="33">
        <v>0</v>
      </c>
      <c r="J89">
        <v>30</v>
      </c>
      <c r="K89" s="33">
        <v>6.5100000000000005E-2</v>
      </c>
      <c r="N89" t="s">
        <v>335</v>
      </c>
      <c r="O89" t="str">
        <f t="shared" si="8"/>
        <v/>
      </c>
      <c r="P89" t="str">
        <f t="shared" si="9"/>
        <v/>
      </c>
      <c r="Q89" t="str">
        <f t="shared" si="10"/>
        <v/>
      </c>
      <c r="R89" s="33" t="str">
        <f t="shared" si="11"/>
        <v/>
      </c>
      <c r="S89" t="str">
        <f t="shared" si="12"/>
        <v/>
      </c>
      <c r="T89" s="33" t="str">
        <f t="shared" si="13"/>
        <v/>
      </c>
      <c r="U89" t="str">
        <f t="shared" si="14"/>
        <v/>
      </c>
      <c r="V89" s="33" t="str">
        <f t="shared" si="15"/>
        <v/>
      </c>
      <c r="AL89" t="s">
        <v>825</v>
      </c>
    </row>
    <row r="90" spans="1:38" x14ac:dyDescent="0.25">
      <c r="A90" t="s">
        <v>412</v>
      </c>
      <c r="B90" t="s">
        <v>436</v>
      </c>
      <c r="C90" t="s">
        <v>824</v>
      </c>
      <c r="D90" t="s">
        <v>150</v>
      </c>
      <c r="E90">
        <v>6</v>
      </c>
      <c r="F90">
        <v>261</v>
      </c>
      <c r="G90" s="33">
        <v>0.25840000000000002</v>
      </c>
      <c r="H90">
        <v>0</v>
      </c>
      <c r="I90" s="33">
        <v>0</v>
      </c>
      <c r="J90">
        <v>39</v>
      </c>
      <c r="K90" s="33">
        <v>9.11E-2</v>
      </c>
      <c r="N90" t="s">
        <v>412</v>
      </c>
      <c r="O90" t="str">
        <f t="shared" si="8"/>
        <v>SS</v>
      </c>
      <c r="P90">
        <f t="shared" si="9"/>
        <v>1</v>
      </c>
      <c r="Q90">
        <f t="shared" si="10"/>
        <v>0</v>
      </c>
      <c r="R90" s="33">
        <f t="shared" si="11"/>
        <v>0</v>
      </c>
      <c r="S90">
        <f t="shared" si="12"/>
        <v>3</v>
      </c>
      <c r="T90" s="33">
        <f t="shared" si="13"/>
        <v>2.8E-3</v>
      </c>
      <c r="U90">
        <f t="shared" si="14"/>
        <v>13</v>
      </c>
      <c r="V90" s="33">
        <f t="shared" si="15"/>
        <v>2.7099999999999999E-2</v>
      </c>
      <c r="AL90" t="s">
        <v>825</v>
      </c>
    </row>
    <row r="91" spans="1:38" x14ac:dyDescent="0.25">
      <c r="A91" t="s">
        <v>269</v>
      </c>
      <c r="B91" t="s">
        <v>279</v>
      </c>
      <c r="C91" t="s">
        <v>308</v>
      </c>
      <c r="D91" t="s">
        <v>508</v>
      </c>
      <c r="E91">
        <v>16</v>
      </c>
      <c r="F91">
        <v>0</v>
      </c>
      <c r="G91" s="33">
        <v>0</v>
      </c>
      <c r="H91">
        <v>600</v>
      </c>
      <c r="I91" s="33">
        <v>0.57969999999999999</v>
      </c>
      <c r="J91">
        <v>57</v>
      </c>
      <c r="K91" s="33">
        <v>0.13289999999999999</v>
      </c>
      <c r="N91" t="s">
        <v>269</v>
      </c>
      <c r="O91" t="str">
        <f t="shared" si="8"/>
        <v>WR</v>
      </c>
      <c r="P91">
        <f t="shared" si="9"/>
        <v>2</v>
      </c>
      <c r="Q91">
        <f t="shared" si="10"/>
        <v>51</v>
      </c>
      <c r="R91" s="33">
        <f t="shared" si="11"/>
        <v>4.9200000000000001E-2</v>
      </c>
      <c r="S91">
        <f t="shared" si="12"/>
        <v>0</v>
      </c>
      <c r="T91" s="33">
        <f t="shared" si="13"/>
        <v>0</v>
      </c>
      <c r="U91">
        <f t="shared" si="14"/>
        <v>8</v>
      </c>
      <c r="V91" s="33">
        <f t="shared" si="15"/>
        <v>1.6199999999999999E-2</v>
      </c>
      <c r="AL91" t="s">
        <v>828</v>
      </c>
    </row>
    <row r="92" spans="1:38" x14ac:dyDescent="0.25">
      <c r="A92" t="s">
        <v>275</v>
      </c>
      <c r="B92" t="s">
        <v>279</v>
      </c>
      <c r="C92" t="s">
        <v>328</v>
      </c>
      <c r="D92" t="s">
        <v>807</v>
      </c>
      <c r="E92">
        <v>16</v>
      </c>
      <c r="F92">
        <v>0</v>
      </c>
      <c r="G92" s="33">
        <v>0</v>
      </c>
      <c r="H92">
        <v>745</v>
      </c>
      <c r="I92" s="33">
        <v>0.6694</v>
      </c>
      <c r="J92">
        <v>7</v>
      </c>
      <c r="K92" s="33">
        <v>1.5699999999999999E-2</v>
      </c>
      <c r="N92" t="s">
        <v>275</v>
      </c>
      <c r="O92" t="str">
        <f t="shared" si="8"/>
        <v/>
      </c>
      <c r="P92" t="str">
        <f t="shared" si="9"/>
        <v/>
      </c>
      <c r="Q92" t="str">
        <f t="shared" si="10"/>
        <v/>
      </c>
      <c r="R92" s="33" t="str">
        <f t="shared" si="11"/>
        <v/>
      </c>
      <c r="S92" t="str">
        <f t="shared" si="12"/>
        <v/>
      </c>
      <c r="T92" s="33" t="str">
        <f t="shared" si="13"/>
        <v/>
      </c>
      <c r="U92" t="str">
        <f t="shared" si="14"/>
        <v/>
      </c>
      <c r="V92" s="33" t="str">
        <f t="shared" si="15"/>
        <v/>
      </c>
      <c r="AL92" t="s">
        <v>828</v>
      </c>
    </row>
    <row r="93" spans="1:38" x14ac:dyDescent="0.25">
      <c r="A93" t="s">
        <v>60</v>
      </c>
      <c r="B93" t="s">
        <v>95</v>
      </c>
      <c r="C93" t="s">
        <v>301</v>
      </c>
      <c r="D93" t="s">
        <v>508</v>
      </c>
      <c r="E93">
        <v>16</v>
      </c>
      <c r="F93">
        <v>0</v>
      </c>
      <c r="G93" s="33">
        <v>0</v>
      </c>
      <c r="H93">
        <v>570</v>
      </c>
      <c r="I93" s="33">
        <v>0.52969999999999995</v>
      </c>
      <c r="J93">
        <v>1</v>
      </c>
      <c r="K93" s="33">
        <v>2.0999999999999999E-3</v>
      </c>
      <c r="N93" t="s">
        <v>60</v>
      </c>
      <c r="O93" t="str">
        <f t="shared" si="8"/>
        <v/>
      </c>
      <c r="P93" t="str">
        <f t="shared" si="9"/>
        <v/>
      </c>
      <c r="Q93" t="str">
        <f t="shared" si="10"/>
        <v/>
      </c>
      <c r="R93" s="33" t="str">
        <f t="shared" si="11"/>
        <v/>
      </c>
      <c r="S93" t="str">
        <f t="shared" si="12"/>
        <v/>
      </c>
      <c r="T93" s="33" t="str">
        <f t="shared" si="13"/>
        <v/>
      </c>
      <c r="U93" t="str">
        <f t="shared" si="14"/>
        <v/>
      </c>
      <c r="V93" s="33" t="str">
        <f t="shared" si="15"/>
        <v/>
      </c>
      <c r="AL93" t="s">
        <v>878</v>
      </c>
    </row>
    <row r="94" spans="1:38" x14ac:dyDescent="0.25">
      <c r="A94" t="s">
        <v>366</v>
      </c>
      <c r="B94" t="s">
        <v>378</v>
      </c>
      <c r="C94" t="s">
        <v>323</v>
      </c>
      <c r="D94" t="s">
        <v>508</v>
      </c>
      <c r="E94">
        <v>14</v>
      </c>
      <c r="F94">
        <v>0</v>
      </c>
      <c r="G94" s="33">
        <v>0</v>
      </c>
      <c r="H94">
        <v>265</v>
      </c>
      <c r="I94" s="33">
        <v>0.2477</v>
      </c>
      <c r="J94">
        <v>37</v>
      </c>
      <c r="K94" s="33">
        <v>7.9100000000000004E-2</v>
      </c>
      <c r="N94" t="s">
        <v>366</v>
      </c>
      <c r="O94" t="str">
        <f t="shared" si="8"/>
        <v>LB</v>
      </c>
      <c r="P94">
        <f t="shared" si="9"/>
        <v>12</v>
      </c>
      <c r="Q94">
        <f t="shared" si="10"/>
        <v>0</v>
      </c>
      <c r="R94" s="33">
        <f t="shared" si="11"/>
        <v>0</v>
      </c>
      <c r="S94">
        <f t="shared" si="12"/>
        <v>483</v>
      </c>
      <c r="T94" s="33">
        <f t="shared" si="13"/>
        <v>0.45140000000000002</v>
      </c>
      <c r="U94">
        <f t="shared" si="14"/>
        <v>1</v>
      </c>
      <c r="V94" s="33">
        <f t="shared" si="15"/>
        <v>2.0999999999999999E-3</v>
      </c>
      <c r="AL94" t="s">
        <v>878</v>
      </c>
    </row>
    <row r="95" spans="1:38" x14ac:dyDescent="0.25">
      <c r="A95" t="s">
        <v>258</v>
      </c>
      <c r="B95" t="s">
        <v>279</v>
      </c>
      <c r="C95" t="s">
        <v>274</v>
      </c>
      <c r="D95" t="s">
        <v>150</v>
      </c>
      <c r="E95">
        <v>12</v>
      </c>
      <c r="F95">
        <v>234</v>
      </c>
      <c r="G95" s="33">
        <v>0.20630000000000001</v>
      </c>
      <c r="H95">
        <v>0</v>
      </c>
      <c r="I95" s="33">
        <v>0</v>
      </c>
      <c r="J95">
        <v>213</v>
      </c>
      <c r="K95" s="33">
        <v>0.46200000000000002</v>
      </c>
      <c r="N95" t="s">
        <v>258</v>
      </c>
      <c r="O95" t="str">
        <f t="shared" si="8"/>
        <v/>
      </c>
      <c r="P95" t="str">
        <f t="shared" si="9"/>
        <v/>
      </c>
      <c r="Q95" t="str">
        <f t="shared" si="10"/>
        <v/>
      </c>
      <c r="R95" s="33" t="str">
        <f t="shared" si="11"/>
        <v/>
      </c>
      <c r="S95" t="str">
        <f t="shared" si="12"/>
        <v/>
      </c>
      <c r="T95" s="33" t="str">
        <f t="shared" si="13"/>
        <v/>
      </c>
      <c r="U95" t="str">
        <f t="shared" si="14"/>
        <v/>
      </c>
      <c r="V95" s="33" t="str">
        <f t="shared" si="15"/>
        <v/>
      </c>
      <c r="AL95" t="s">
        <v>867</v>
      </c>
    </row>
    <row r="96" spans="1:38" x14ac:dyDescent="0.25">
      <c r="A96" t="s">
        <v>329</v>
      </c>
      <c r="B96" t="s">
        <v>340</v>
      </c>
      <c r="C96" t="s">
        <v>222</v>
      </c>
      <c r="D96" t="s">
        <v>808</v>
      </c>
      <c r="E96">
        <v>13</v>
      </c>
      <c r="F96">
        <v>647</v>
      </c>
      <c r="G96" s="33">
        <v>0.58340000000000003</v>
      </c>
      <c r="H96">
        <v>0</v>
      </c>
      <c r="I96" s="33">
        <v>0</v>
      </c>
      <c r="J96">
        <v>48</v>
      </c>
      <c r="K96" s="33">
        <v>0.1</v>
      </c>
      <c r="N96" t="s">
        <v>329</v>
      </c>
      <c r="O96" t="str">
        <f t="shared" si="8"/>
        <v>NT</v>
      </c>
      <c r="P96">
        <f t="shared" si="9"/>
        <v>16</v>
      </c>
      <c r="Q96">
        <f t="shared" si="10"/>
        <v>0</v>
      </c>
      <c r="R96" s="33">
        <f t="shared" si="11"/>
        <v>0</v>
      </c>
      <c r="S96">
        <f t="shared" si="12"/>
        <v>204</v>
      </c>
      <c r="T96" s="33">
        <f t="shared" si="13"/>
        <v>0.19689999999999999</v>
      </c>
      <c r="U96">
        <f t="shared" si="14"/>
        <v>108</v>
      </c>
      <c r="V96" s="33">
        <f t="shared" si="15"/>
        <v>0.2427</v>
      </c>
      <c r="AL96" t="s">
        <v>867</v>
      </c>
    </row>
    <row r="97" spans="1:38" x14ac:dyDescent="0.25">
      <c r="A97" t="s">
        <v>311</v>
      </c>
      <c r="B97" t="s">
        <v>340</v>
      </c>
      <c r="C97" t="s">
        <v>70</v>
      </c>
      <c r="D97" t="s">
        <v>95</v>
      </c>
      <c r="E97">
        <v>16</v>
      </c>
      <c r="F97">
        <v>964</v>
      </c>
      <c r="G97" s="33">
        <v>0.83750000000000002</v>
      </c>
      <c r="H97">
        <v>0</v>
      </c>
      <c r="I97" s="33">
        <v>0</v>
      </c>
      <c r="J97">
        <v>1</v>
      </c>
      <c r="K97" s="33">
        <v>2.0999999999999999E-3</v>
      </c>
      <c r="N97" t="s">
        <v>311</v>
      </c>
      <c r="O97" t="str">
        <f t="shared" si="8"/>
        <v/>
      </c>
      <c r="P97" t="str">
        <f t="shared" si="9"/>
        <v/>
      </c>
      <c r="Q97" t="str">
        <f t="shared" si="10"/>
        <v/>
      </c>
      <c r="R97" s="33" t="str">
        <f t="shared" si="11"/>
        <v/>
      </c>
      <c r="S97" t="str">
        <f t="shared" si="12"/>
        <v/>
      </c>
      <c r="T97" s="33" t="str">
        <f t="shared" si="13"/>
        <v/>
      </c>
      <c r="U97" t="str">
        <f t="shared" si="14"/>
        <v/>
      </c>
      <c r="V97" s="33" t="str">
        <f t="shared" si="15"/>
        <v/>
      </c>
      <c r="AL97" t="s">
        <v>861</v>
      </c>
    </row>
    <row r="98" spans="1:38" x14ac:dyDescent="0.25">
      <c r="A98" t="s">
        <v>427</v>
      </c>
      <c r="B98" t="s">
        <v>436</v>
      </c>
      <c r="C98" t="s">
        <v>70</v>
      </c>
      <c r="D98" t="s">
        <v>150</v>
      </c>
      <c r="E98">
        <v>16</v>
      </c>
      <c r="F98">
        <v>259</v>
      </c>
      <c r="G98" s="33">
        <v>0.2392</v>
      </c>
      <c r="H98">
        <v>0</v>
      </c>
      <c r="I98" s="33">
        <v>0</v>
      </c>
      <c r="J98">
        <v>84</v>
      </c>
      <c r="K98" s="33">
        <v>0.1888</v>
      </c>
      <c r="N98" t="s">
        <v>427</v>
      </c>
      <c r="O98" t="str">
        <f t="shared" si="8"/>
        <v>FS</v>
      </c>
      <c r="P98">
        <f t="shared" si="9"/>
        <v>12</v>
      </c>
      <c r="Q98">
        <f t="shared" si="10"/>
        <v>0</v>
      </c>
      <c r="R98" s="33">
        <f t="shared" si="11"/>
        <v>0</v>
      </c>
      <c r="S98">
        <f t="shared" si="12"/>
        <v>102</v>
      </c>
      <c r="T98" s="33">
        <f t="shared" si="13"/>
        <v>9.3799999999999994E-2</v>
      </c>
      <c r="U98">
        <f t="shared" si="14"/>
        <v>211</v>
      </c>
      <c r="V98" s="33">
        <f t="shared" si="15"/>
        <v>0.47739999999999999</v>
      </c>
      <c r="AL98" t="s">
        <v>861</v>
      </c>
    </row>
    <row r="99" spans="1:38" x14ac:dyDescent="0.25">
      <c r="A99" t="s">
        <v>380</v>
      </c>
      <c r="B99" t="s">
        <v>436</v>
      </c>
      <c r="C99" t="s">
        <v>321</v>
      </c>
      <c r="D99" t="s">
        <v>807</v>
      </c>
      <c r="E99">
        <v>16</v>
      </c>
      <c r="F99">
        <v>1</v>
      </c>
      <c r="G99" s="33">
        <v>8.9999999999999998E-4</v>
      </c>
      <c r="H99">
        <v>643</v>
      </c>
      <c r="I99" s="33">
        <v>0.59760000000000002</v>
      </c>
      <c r="J99">
        <v>98</v>
      </c>
      <c r="K99" s="33">
        <v>0.21029999999999999</v>
      </c>
      <c r="N99" t="s">
        <v>380</v>
      </c>
      <c r="O99" t="str">
        <f t="shared" si="8"/>
        <v/>
      </c>
      <c r="P99" t="str">
        <f t="shared" si="9"/>
        <v/>
      </c>
      <c r="Q99" t="str">
        <f t="shared" si="10"/>
        <v/>
      </c>
      <c r="R99" s="33" t="str">
        <f t="shared" si="11"/>
        <v/>
      </c>
      <c r="S99" t="str">
        <f t="shared" si="12"/>
        <v/>
      </c>
      <c r="T99" s="33" t="str">
        <f t="shared" si="13"/>
        <v/>
      </c>
      <c r="U99" t="str">
        <f t="shared" si="14"/>
        <v/>
      </c>
      <c r="V99" s="33" t="str">
        <f t="shared" si="15"/>
        <v/>
      </c>
      <c r="AL99" t="s">
        <v>833</v>
      </c>
    </row>
    <row r="100" spans="1:38" x14ac:dyDescent="0.25">
      <c r="A100" t="s">
        <v>241</v>
      </c>
      <c r="B100" t="s">
        <v>279</v>
      </c>
      <c r="C100" t="s">
        <v>412</v>
      </c>
      <c r="D100" t="s">
        <v>726</v>
      </c>
      <c r="E100">
        <v>1</v>
      </c>
      <c r="F100">
        <v>0</v>
      </c>
      <c r="G100" s="33">
        <v>0</v>
      </c>
      <c r="H100">
        <v>3</v>
      </c>
      <c r="I100" s="33">
        <v>2.8E-3</v>
      </c>
      <c r="J100">
        <v>13</v>
      </c>
      <c r="K100" s="33">
        <v>2.7099999999999999E-2</v>
      </c>
      <c r="N100" t="s">
        <v>241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s="33" t="str">
        <f t="shared" si="11"/>
        <v/>
      </c>
      <c r="S100" t="str">
        <f t="shared" si="12"/>
        <v/>
      </c>
      <c r="T100" s="33" t="str">
        <f t="shared" si="13"/>
        <v/>
      </c>
      <c r="U100" t="str">
        <f t="shared" si="14"/>
        <v/>
      </c>
      <c r="V100" s="33" t="str">
        <f t="shared" si="15"/>
        <v/>
      </c>
      <c r="AL100" t="s">
        <v>833</v>
      </c>
    </row>
    <row r="101" spans="1:38" x14ac:dyDescent="0.25">
      <c r="A101" t="s">
        <v>266</v>
      </c>
      <c r="B101" t="s">
        <v>279</v>
      </c>
      <c r="C101" t="s">
        <v>269</v>
      </c>
      <c r="D101" t="s">
        <v>279</v>
      </c>
      <c r="E101">
        <v>2</v>
      </c>
      <c r="F101">
        <v>51</v>
      </c>
      <c r="G101" s="33">
        <v>4.9200000000000001E-2</v>
      </c>
      <c r="H101">
        <v>0</v>
      </c>
      <c r="I101" s="33">
        <v>0</v>
      </c>
      <c r="J101">
        <v>8</v>
      </c>
      <c r="K101" s="33">
        <v>1.6199999999999999E-2</v>
      </c>
      <c r="N101" t="s">
        <v>266</v>
      </c>
      <c r="O101" t="str">
        <f t="shared" si="8"/>
        <v>WR</v>
      </c>
      <c r="P101">
        <f t="shared" si="9"/>
        <v>15</v>
      </c>
      <c r="Q101">
        <f t="shared" si="10"/>
        <v>735</v>
      </c>
      <c r="R101" s="33">
        <f t="shared" si="11"/>
        <v>0.77529999999999999</v>
      </c>
      <c r="S101">
        <f t="shared" si="12"/>
        <v>1</v>
      </c>
      <c r="T101" s="33">
        <f t="shared" si="13"/>
        <v>8.9999999999999998E-4</v>
      </c>
      <c r="U101">
        <f t="shared" si="14"/>
        <v>0</v>
      </c>
      <c r="V101" s="33">
        <f t="shared" si="15"/>
        <v>0</v>
      </c>
      <c r="AL101" t="s">
        <v>820</v>
      </c>
    </row>
    <row r="102" spans="1:38" x14ac:dyDescent="0.25">
      <c r="A102" t="s">
        <v>246</v>
      </c>
      <c r="B102" t="s">
        <v>279</v>
      </c>
      <c r="C102" t="s">
        <v>366</v>
      </c>
      <c r="D102" t="s">
        <v>378</v>
      </c>
      <c r="E102">
        <v>12</v>
      </c>
      <c r="F102">
        <v>0</v>
      </c>
      <c r="G102" s="33">
        <v>0</v>
      </c>
      <c r="H102">
        <v>483</v>
      </c>
      <c r="I102" s="33">
        <v>0.45140000000000002</v>
      </c>
      <c r="J102">
        <v>1</v>
      </c>
      <c r="K102" s="33">
        <v>2.0999999999999999E-3</v>
      </c>
      <c r="N102" t="s">
        <v>246</v>
      </c>
      <c r="O102" t="str">
        <f t="shared" si="8"/>
        <v>WR</v>
      </c>
      <c r="P102">
        <f t="shared" si="9"/>
        <v>15</v>
      </c>
      <c r="Q102">
        <f t="shared" si="10"/>
        <v>493</v>
      </c>
      <c r="R102" s="33">
        <f t="shared" si="11"/>
        <v>0.44450000000000001</v>
      </c>
      <c r="S102">
        <f t="shared" si="12"/>
        <v>0</v>
      </c>
      <c r="T102" s="33">
        <f t="shared" si="13"/>
        <v>0</v>
      </c>
      <c r="U102">
        <f t="shared" si="14"/>
        <v>0</v>
      </c>
      <c r="V102" s="33">
        <f t="shared" si="15"/>
        <v>0</v>
      </c>
      <c r="AL102" t="s">
        <v>820</v>
      </c>
    </row>
    <row r="103" spans="1:38" x14ac:dyDescent="0.25">
      <c r="A103" t="s">
        <v>270</v>
      </c>
      <c r="B103" t="s">
        <v>279</v>
      </c>
      <c r="C103" t="s">
        <v>872</v>
      </c>
      <c r="D103" t="s">
        <v>378</v>
      </c>
      <c r="E103">
        <v>4</v>
      </c>
      <c r="F103">
        <v>0</v>
      </c>
      <c r="G103" s="33">
        <v>0</v>
      </c>
      <c r="H103">
        <v>0</v>
      </c>
      <c r="I103" s="33">
        <v>0</v>
      </c>
      <c r="J103">
        <v>44</v>
      </c>
      <c r="K103" s="33">
        <v>9.4399999999999998E-2</v>
      </c>
      <c r="N103" t="s">
        <v>270</v>
      </c>
      <c r="O103" t="str">
        <f t="shared" si="8"/>
        <v>WR</v>
      </c>
      <c r="P103">
        <f t="shared" si="9"/>
        <v>4</v>
      </c>
      <c r="Q103">
        <f t="shared" si="10"/>
        <v>35</v>
      </c>
      <c r="R103" s="33">
        <f t="shared" si="11"/>
        <v>3.3599999999999998E-2</v>
      </c>
      <c r="S103">
        <f t="shared" si="12"/>
        <v>0</v>
      </c>
      <c r="T103" s="33">
        <f t="shared" si="13"/>
        <v>0</v>
      </c>
      <c r="U103">
        <f t="shared" si="14"/>
        <v>14</v>
      </c>
      <c r="V103" s="33">
        <f t="shared" si="15"/>
        <v>3.15E-2</v>
      </c>
      <c r="AL103" t="s">
        <v>834</v>
      </c>
    </row>
    <row r="104" spans="1:38" x14ac:dyDescent="0.25">
      <c r="A104" t="s">
        <v>255</v>
      </c>
      <c r="B104" t="s">
        <v>279</v>
      </c>
      <c r="C104" t="s">
        <v>872</v>
      </c>
      <c r="D104" t="s">
        <v>378</v>
      </c>
      <c r="E104">
        <v>2</v>
      </c>
      <c r="F104">
        <v>0</v>
      </c>
      <c r="G104" s="33">
        <v>0</v>
      </c>
      <c r="H104">
        <v>10</v>
      </c>
      <c r="I104" s="33">
        <v>9.2999999999999992E-3</v>
      </c>
      <c r="J104">
        <v>29</v>
      </c>
      <c r="K104" s="33">
        <v>6.2E-2</v>
      </c>
      <c r="N104" t="s">
        <v>255</v>
      </c>
      <c r="O104" t="str">
        <f t="shared" si="8"/>
        <v>WR</v>
      </c>
      <c r="P104">
        <f t="shared" si="9"/>
        <v>1</v>
      </c>
      <c r="Q104">
        <f t="shared" si="10"/>
        <v>14</v>
      </c>
      <c r="R104" s="33">
        <f t="shared" si="11"/>
        <v>1.32E-2</v>
      </c>
      <c r="S104">
        <f t="shared" si="12"/>
        <v>0</v>
      </c>
      <c r="T104" s="33">
        <f t="shared" si="13"/>
        <v>0</v>
      </c>
      <c r="U104">
        <f t="shared" si="14"/>
        <v>4</v>
      </c>
      <c r="V104" s="33">
        <f t="shared" si="15"/>
        <v>8.6E-3</v>
      </c>
      <c r="AL104" t="s">
        <v>834</v>
      </c>
    </row>
    <row r="105" spans="1:38" x14ac:dyDescent="0.25">
      <c r="A105" t="s">
        <v>426</v>
      </c>
      <c r="B105" t="s">
        <v>436</v>
      </c>
      <c r="C105" t="s">
        <v>329</v>
      </c>
      <c r="D105" t="s">
        <v>807</v>
      </c>
      <c r="E105">
        <v>16</v>
      </c>
      <c r="F105">
        <v>0</v>
      </c>
      <c r="G105" s="33">
        <v>0</v>
      </c>
      <c r="H105">
        <v>204</v>
      </c>
      <c r="I105" s="33">
        <v>0.19689999999999999</v>
      </c>
      <c r="J105">
        <v>108</v>
      </c>
      <c r="K105" s="33">
        <v>0.2427</v>
      </c>
      <c r="N105" t="s">
        <v>426</v>
      </c>
      <c r="O105" t="str">
        <f t="shared" si="8"/>
        <v>CB</v>
      </c>
      <c r="P105">
        <f t="shared" si="9"/>
        <v>1</v>
      </c>
      <c r="Q105">
        <f t="shared" si="10"/>
        <v>0</v>
      </c>
      <c r="R105" s="33">
        <f t="shared" si="11"/>
        <v>0</v>
      </c>
      <c r="S105">
        <f t="shared" si="12"/>
        <v>0</v>
      </c>
      <c r="T105" s="33">
        <f t="shared" si="13"/>
        <v>0</v>
      </c>
      <c r="U105">
        <f t="shared" si="14"/>
        <v>16</v>
      </c>
      <c r="V105" s="33">
        <f t="shared" si="15"/>
        <v>3.4799999999999998E-2</v>
      </c>
      <c r="AL105" t="s">
        <v>841</v>
      </c>
    </row>
    <row r="106" spans="1:38" x14ac:dyDescent="0.25">
      <c r="A106" t="s">
        <v>26</v>
      </c>
      <c r="B106" t="s">
        <v>95</v>
      </c>
      <c r="C106" t="s">
        <v>427</v>
      </c>
      <c r="D106" t="s">
        <v>578</v>
      </c>
      <c r="E106">
        <v>12</v>
      </c>
      <c r="F106">
        <v>0</v>
      </c>
      <c r="G106" s="33">
        <v>0</v>
      </c>
      <c r="H106">
        <v>102</v>
      </c>
      <c r="I106" s="33">
        <v>9.3799999999999994E-2</v>
      </c>
      <c r="J106">
        <v>211</v>
      </c>
      <c r="K106" s="33">
        <v>0.47739999999999999</v>
      </c>
      <c r="N106" t="s">
        <v>26</v>
      </c>
      <c r="O106" t="str">
        <f t="shared" si="8"/>
        <v/>
      </c>
      <c r="P106" t="str">
        <f t="shared" si="9"/>
        <v/>
      </c>
      <c r="Q106" t="str">
        <f t="shared" si="10"/>
        <v/>
      </c>
      <c r="R106" s="33" t="str">
        <f t="shared" si="11"/>
        <v/>
      </c>
      <c r="S106" t="str">
        <f t="shared" si="12"/>
        <v/>
      </c>
      <c r="T106" s="33" t="str">
        <f t="shared" si="13"/>
        <v/>
      </c>
      <c r="U106" t="str">
        <f t="shared" si="14"/>
        <v/>
      </c>
      <c r="V106" s="33" t="str">
        <f t="shared" si="15"/>
        <v/>
      </c>
      <c r="AL106" t="s">
        <v>841</v>
      </c>
    </row>
    <row r="107" spans="1:38" x14ac:dyDescent="0.25">
      <c r="A107" t="s">
        <v>219</v>
      </c>
      <c r="B107" t="s">
        <v>224</v>
      </c>
      <c r="C107" t="s">
        <v>266</v>
      </c>
      <c r="D107" t="s">
        <v>279</v>
      </c>
      <c r="E107">
        <v>15</v>
      </c>
      <c r="F107">
        <v>735</v>
      </c>
      <c r="G107" s="33">
        <v>0.77529999999999999</v>
      </c>
      <c r="H107">
        <v>1</v>
      </c>
      <c r="I107" s="33">
        <v>8.9999999999999998E-4</v>
      </c>
      <c r="J107">
        <v>0</v>
      </c>
      <c r="K107" s="33">
        <v>0</v>
      </c>
      <c r="N107" t="s">
        <v>219</v>
      </c>
      <c r="O107" t="str">
        <f t="shared" si="8"/>
        <v>T</v>
      </c>
      <c r="P107">
        <f t="shared" si="9"/>
        <v>16</v>
      </c>
      <c r="Q107">
        <f t="shared" si="10"/>
        <v>1134</v>
      </c>
      <c r="R107" s="33">
        <f t="shared" si="11"/>
        <v>1</v>
      </c>
      <c r="S107">
        <f t="shared" si="12"/>
        <v>0</v>
      </c>
      <c r="T107" s="33">
        <f t="shared" si="13"/>
        <v>0</v>
      </c>
      <c r="U107">
        <f t="shared" si="14"/>
        <v>41</v>
      </c>
      <c r="V107" s="33">
        <f t="shared" si="15"/>
        <v>9.3399999999999997E-2</v>
      </c>
      <c r="AL107" t="s">
        <v>811</v>
      </c>
    </row>
    <row r="108" spans="1:38" x14ac:dyDescent="0.25">
      <c r="A108" t="s">
        <v>399</v>
      </c>
      <c r="B108" t="s">
        <v>436</v>
      </c>
      <c r="C108" t="s">
        <v>246</v>
      </c>
      <c r="D108" t="s">
        <v>279</v>
      </c>
      <c r="E108">
        <v>15</v>
      </c>
      <c r="F108">
        <v>493</v>
      </c>
      <c r="G108" s="33">
        <v>0.44450000000000001</v>
      </c>
      <c r="H108">
        <v>0</v>
      </c>
      <c r="I108" s="33">
        <v>0</v>
      </c>
      <c r="J108">
        <v>0</v>
      </c>
      <c r="K108" s="33">
        <v>0</v>
      </c>
      <c r="N108" t="s">
        <v>399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s="33" t="str">
        <f t="shared" si="11"/>
        <v/>
      </c>
      <c r="S108" t="str">
        <f t="shared" si="12"/>
        <v/>
      </c>
      <c r="T108" s="33" t="str">
        <f t="shared" si="13"/>
        <v/>
      </c>
      <c r="U108" t="str">
        <f t="shared" si="14"/>
        <v/>
      </c>
      <c r="V108" s="33" t="str">
        <f t="shared" si="15"/>
        <v/>
      </c>
      <c r="AL108" t="s">
        <v>811</v>
      </c>
    </row>
    <row r="109" spans="1:38" x14ac:dyDescent="0.25">
      <c r="A109" t="s">
        <v>248</v>
      </c>
      <c r="B109" t="s">
        <v>279</v>
      </c>
      <c r="C109" t="s">
        <v>270</v>
      </c>
      <c r="D109" t="s">
        <v>279</v>
      </c>
      <c r="E109">
        <v>4</v>
      </c>
      <c r="F109">
        <v>35</v>
      </c>
      <c r="G109" s="33">
        <v>3.3599999999999998E-2</v>
      </c>
      <c r="H109">
        <v>0</v>
      </c>
      <c r="I109" s="33">
        <v>0</v>
      </c>
      <c r="J109">
        <v>14</v>
      </c>
      <c r="K109" s="33">
        <v>3.15E-2</v>
      </c>
      <c r="N109" t="s">
        <v>248</v>
      </c>
      <c r="O109" t="str">
        <f t="shared" si="8"/>
        <v>WR</v>
      </c>
      <c r="P109">
        <f t="shared" si="9"/>
        <v>15</v>
      </c>
      <c r="Q109">
        <f t="shared" si="10"/>
        <v>639</v>
      </c>
      <c r="R109" s="33">
        <f t="shared" si="11"/>
        <v>0.56499999999999995</v>
      </c>
      <c r="S109">
        <f t="shared" si="12"/>
        <v>2</v>
      </c>
      <c r="T109" s="33">
        <f t="shared" si="13"/>
        <v>2E-3</v>
      </c>
      <c r="U109">
        <f t="shared" si="14"/>
        <v>0</v>
      </c>
      <c r="V109" s="33">
        <f t="shared" si="15"/>
        <v>0</v>
      </c>
      <c r="AL109" t="s">
        <v>812</v>
      </c>
    </row>
    <row r="110" spans="1:38" x14ac:dyDescent="0.25">
      <c r="A110" t="s">
        <v>227</v>
      </c>
      <c r="B110" t="s">
        <v>279</v>
      </c>
      <c r="C110" t="s">
        <v>255</v>
      </c>
      <c r="D110" t="s">
        <v>279</v>
      </c>
      <c r="E110">
        <v>1</v>
      </c>
      <c r="F110">
        <v>14</v>
      </c>
      <c r="G110" s="33">
        <v>1.32E-2</v>
      </c>
      <c r="H110">
        <v>0</v>
      </c>
      <c r="I110" s="33">
        <v>0</v>
      </c>
      <c r="J110">
        <v>4</v>
      </c>
      <c r="K110" s="33">
        <v>8.6E-3</v>
      </c>
      <c r="N110" t="s">
        <v>227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s="33" t="str">
        <f t="shared" si="11"/>
        <v/>
      </c>
      <c r="S110" t="str">
        <f t="shared" si="12"/>
        <v/>
      </c>
      <c r="T110" s="33" t="str">
        <f t="shared" si="13"/>
        <v/>
      </c>
      <c r="U110" t="str">
        <f t="shared" si="14"/>
        <v/>
      </c>
      <c r="V110" s="33" t="str">
        <f t="shared" si="15"/>
        <v/>
      </c>
      <c r="AL110" t="s">
        <v>812</v>
      </c>
    </row>
    <row r="111" spans="1:38" x14ac:dyDescent="0.25">
      <c r="A111" t="s">
        <v>73</v>
      </c>
      <c r="B111" t="s">
        <v>95</v>
      </c>
      <c r="C111" t="s">
        <v>919</v>
      </c>
      <c r="D111" t="s">
        <v>470</v>
      </c>
      <c r="E111">
        <v>1</v>
      </c>
      <c r="F111">
        <v>0</v>
      </c>
      <c r="G111" s="33">
        <v>0</v>
      </c>
      <c r="H111">
        <v>0</v>
      </c>
      <c r="I111" s="33">
        <v>0</v>
      </c>
      <c r="J111">
        <v>16</v>
      </c>
      <c r="K111" s="33">
        <v>3.4799999999999998E-2</v>
      </c>
      <c r="N111" t="s">
        <v>73</v>
      </c>
      <c r="O111" t="str">
        <f t="shared" si="8"/>
        <v>RB</v>
      </c>
      <c r="P111">
        <f t="shared" si="9"/>
        <v>16</v>
      </c>
      <c r="Q111">
        <f t="shared" si="10"/>
        <v>457</v>
      </c>
      <c r="R111" s="33">
        <f t="shared" si="11"/>
        <v>0.44369999999999998</v>
      </c>
      <c r="S111">
        <f t="shared" si="12"/>
        <v>0</v>
      </c>
      <c r="T111" s="33">
        <f t="shared" si="13"/>
        <v>0</v>
      </c>
      <c r="U111">
        <f t="shared" si="14"/>
        <v>33</v>
      </c>
      <c r="V111" s="33">
        <f t="shared" si="15"/>
        <v>7.4200000000000002E-2</v>
      </c>
      <c r="AL111" t="s">
        <v>793</v>
      </c>
    </row>
    <row r="112" spans="1:38" x14ac:dyDescent="0.25">
      <c r="A112" t="s">
        <v>394</v>
      </c>
      <c r="B112" t="s">
        <v>436</v>
      </c>
      <c r="C112" t="s">
        <v>849</v>
      </c>
      <c r="D112" t="s">
        <v>578</v>
      </c>
      <c r="E112">
        <v>4</v>
      </c>
      <c r="F112">
        <v>1</v>
      </c>
      <c r="G112" s="33">
        <v>1E-3</v>
      </c>
      <c r="H112">
        <v>0</v>
      </c>
      <c r="I112" s="33">
        <v>0</v>
      </c>
      <c r="J112">
        <v>73</v>
      </c>
      <c r="K112" s="33">
        <v>0.16400000000000001</v>
      </c>
      <c r="N112" t="s">
        <v>394</v>
      </c>
      <c r="O112" t="str">
        <f t="shared" si="8"/>
        <v/>
      </c>
      <c r="P112" t="str">
        <f t="shared" si="9"/>
        <v/>
      </c>
      <c r="Q112" t="str">
        <f t="shared" si="10"/>
        <v/>
      </c>
      <c r="R112" s="33" t="str">
        <f t="shared" si="11"/>
        <v/>
      </c>
      <c r="S112" t="str">
        <f t="shared" si="12"/>
        <v/>
      </c>
      <c r="T112" s="33" t="str">
        <f t="shared" si="13"/>
        <v/>
      </c>
      <c r="U112" t="str">
        <f t="shared" si="14"/>
        <v/>
      </c>
      <c r="V112" s="33" t="str">
        <f t="shared" si="15"/>
        <v/>
      </c>
      <c r="AL112" t="s">
        <v>793</v>
      </c>
    </row>
    <row r="113" spans="1:38" x14ac:dyDescent="0.25">
      <c r="A113" t="s">
        <v>129</v>
      </c>
      <c r="B113" t="s">
        <v>150</v>
      </c>
      <c r="C113" t="s">
        <v>849</v>
      </c>
      <c r="D113" t="s">
        <v>578</v>
      </c>
      <c r="E113">
        <v>9</v>
      </c>
      <c r="F113">
        <v>0</v>
      </c>
      <c r="G113" s="33">
        <v>0</v>
      </c>
      <c r="H113">
        <v>0</v>
      </c>
      <c r="I113" s="33">
        <v>0</v>
      </c>
      <c r="J113">
        <v>176</v>
      </c>
      <c r="K113" s="33">
        <v>0.39369999999999999</v>
      </c>
      <c r="N113" t="s">
        <v>129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s="33" t="str">
        <f t="shared" si="11"/>
        <v/>
      </c>
      <c r="S113" t="str">
        <f t="shared" si="12"/>
        <v/>
      </c>
      <c r="T113" s="33" t="str">
        <f t="shared" si="13"/>
        <v/>
      </c>
      <c r="U113" t="str">
        <f t="shared" si="14"/>
        <v/>
      </c>
      <c r="V113" s="33" t="str">
        <f t="shared" si="15"/>
        <v/>
      </c>
      <c r="AL113" t="s">
        <v>842</v>
      </c>
    </row>
    <row r="114" spans="1:38" x14ac:dyDescent="0.25">
      <c r="A114" t="s">
        <v>303</v>
      </c>
      <c r="B114" t="s">
        <v>340</v>
      </c>
      <c r="C114" t="s">
        <v>219</v>
      </c>
      <c r="D114" t="s">
        <v>808</v>
      </c>
      <c r="E114">
        <v>16</v>
      </c>
      <c r="F114">
        <v>1134</v>
      </c>
      <c r="G114" s="33">
        <v>1</v>
      </c>
      <c r="H114">
        <v>0</v>
      </c>
      <c r="I114" s="33">
        <v>0</v>
      </c>
      <c r="J114">
        <v>41</v>
      </c>
      <c r="K114" s="33">
        <v>9.3399999999999997E-2</v>
      </c>
      <c r="N114" t="s">
        <v>303</v>
      </c>
      <c r="O114" t="str">
        <f t="shared" si="8"/>
        <v>NT</v>
      </c>
      <c r="P114">
        <f t="shared" si="9"/>
        <v>6</v>
      </c>
      <c r="Q114">
        <f t="shared" si="10"/>
        <v>0</v>
      </c>
      <c r="R114" s="33">
        <f t="shared" si="11"/>
        <v>0</v>
      </c>
      <c r="S114">
        <f t="shared" si="12"/>
        <v>198</v>
      </c>
      <c r="T114" s="33">
        <f t="shared" si="13"/>
        <v>0.1842</v>
      </c>
      <c r="U114">
        <f t="shared" si="14"/>
        <v>15</v>
      </c>
      <c r="V114" s="33">
        <f t="shared" si="15"/>
        <v>3.5000000000000003E-2</v>
      </c>
      <c r="AL114" t="s">
        <v>842</v>
      </c>
    </row>
    <row r="115" spans="1:38" x14ac:dyDescent="0.25">
      <c r="A115" t="s">
        <v>369</v>
      </c>
      <c r="B115" t="s">
        <v>378</v>
      </c>
      <c r="C115" t="s">
        <v>248</v>
      </c>
      <c r="D115" t="s">
        <v>279</v>
      </c>
      <c r="E115">
        <v>15</v>
      </c>
      <c r="F115">
        <v>639</v>
      </c>
      <c r="G115" s="33">
        <v>0.56499999999999995</v>
      </c>
      <c r="H115">
        <v>2</v>
      </c>
      <c r="I115" s="33">
        <v>2E-3</v>
      </c>
      <c r="J115">
        <v>0</v>
      </c>
      <c r="K115" s="33">
        <v>0</v>
      </c>
      <c r="N115" t="s">
        <v>369</v>
      </c>
      <c r="O115" t="str">
        <f t="shared" si="8"/>
        <v>LB</v>
      </c>
      <c r="P115">
        <f t="shared" si="9"/>
        <v>12</v>
      </c>
      <c r="Q115">
        <f t="shared" si="10"/>
        <v>0</v>
      </c>
      <c r="R115" s="33">
        <f t="shared" si="11"/>
        <v>0</v>
      </c>
      <c r="S115">
        <f t="shared" si="12"/>
        <v>0</v>
      </c>
      <c r="T115" s="33">
        <f t="shared" si="13"/>
        <v>0</v>
      </c>
      <c r="U115">
        <f t="shared" si="14"/>
        <v>160</v>
      </c>
      <c r="V115" s="33">
        <f t="shared" si="15"/>
        <v>0.373</v>
      </c>
      <c r="AL115" t="s">
        <v>843</v>
      </c>
    </row>
    <row r="116" spans="1:38" x14ac:dyDescent="0.25">
      <c r="A116" t="s">
        <v>306</v>
      </c>
      <c r="B116" t="s">
        <v>340</v>
      </c>
      <c r="C116" t="s">
        <v>73</v>
      </c>
      <c r="D116" t="s">
        <v>95</v>
      </c>
      <c r="E116">
        <v>16</v>
      </c>
      <c r="F116">
        <v>457</v>
      </c>
      <c r="G116" s="33">
        <v>0.44369999999999998</v>
      </c>
      <c r="H116">
        <v>0</v>
      </c>
      <c r="I116" s="33">
        <v>0</v>
      </c>
      <c r="J116">
        <v>33</v>
      </c>
      <c r="K116" s="33">
        <v>7.4200000000000002E-2</v>
      </c>
      <c r="N116" t="s">
        <v>306</v>
      </c>
      <c r="O116" t="str">
        <f t="shared" si="8"/>
        <v>LB</v>
      </c>
      <c r="P116">
        <f t="shared" si="9"/>
        <v>16</v>
      </c>
      <c r="Q116">
        <f t="shared" si="10"/>
        <v>0</v>
      </c>
      <c r="R116" s="33">
        <f t="shared" si="11"/>
        <v>0</v>
      </c>
      <c r="S116">
        <f t="shared" si="12"/>
        <v>690</v>
      </c>
      <c r="T116" s="33">
        <f t="shared" si="13"/>
        <v>0.59899999999999998</v>
      </c>
      <c r="U116">
        <f t="shared" si="14"/>
        <v>43</v>
      </c>
      <c r="V116" s="33">
        <f t="shared" si="15"/>
        <v>8.6999999999999994E-2</v>
      </c>
      <c r="AL116" t="s">
        <v>843</v>
      </c>
    </row>
    <row r="117" spans="1:38" x14ac:dyDescent="0.25">
      <c r="A117" t="s">
        <v>315</v>
      </c>
      <c r="B117" t="s">
        <v>340</v>
      </c>
      <c r="C117" t="s">
        <v>826</v>
      </c>
      <c r="D117" t="s">
        <v>821</v>
      </c>
      <c r="E117">
        <v>9</v>
      </c>
      <c r="F117">
        <v>0</v>
      </c>
      <c r="G117" s="33">
        <v>0</v>
      </c>
      <c r="H117">
        <v>91</v>
      </c>
      <c r="I117" s="33">
        <v>8.5000000000000006E-2</v>
      </c>
      <c r="J117">
        <v>132</v>
      </c>
      <c r="K117" s="33">
        <v>0.28449999999999998</v>
      </c>
      <c r="N117" t="s">
        <v>315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s="33" t="str">
        <f t="shared" si="11"/>
        <v/>
      </c>
      <c r="S117" t="str">
        <f t="shared" si="12"/>
        <v/>
      </c>
      <c r="T117" s="33" t="str">
        <f t="shared" si="13"/>
        <v/>
      </c>
      <c r="U117" t="str">
        <f t="shared" si="14"/>
        <v/>
      </c>
      <c r="V117" s="33" t="str">
        <f t="shared" si="15"/>
        <v/>
      </c>
      <c r="AL117" t="s">
        <v>879</v>
      </c>
    </row>
    <row r="118" spans="1:38" x14ac:dyDescent="0.25">
      <c r="A118" t="s">
        <v>180</v>
      </c>
      <c r="B118" t="s">
        <v>224</v>
      </c>
      <c r="C118" t="s">
        <v>826</v>
      </c>
      <c r="D118" t="s">
        <v>726</v>
      </c>
      <c r="E118">
        <v>1</v>
      </c>
      <c r="F118">
        <v>0</v>
      </c>
      <c r="G118" s="33">
        <v>0</v>
      </c>
      <c r="H118">
        <v>0</v>
      </c>
      <c r="I118" s="33">
        <v>0</v>
      </c>
      <c r="J118">
        <v>12</v>
      </c>
      <c r="K118" s="33">
        <v>2.58E-2</v>
      </c>
      <c r="N118" t="s">
        <v>180</v>
      </c>
      <c r="O118" t="str">
        <f t="shared" si="8"/>
        <v>T</v>
      </c>
      <c r="P118">
        <f t="shared" si="9"/>
        <v>16</v>
      </c>
      <c r="Q118">
        <f t="shared" si="10"/>
        <v>1062</v>
      </c>
      <c r="R118" s="33">
        <f t="shared" si="11"/>
        <v>1</v>
      </c>
      <c r="S118">
        <f t="shared" si="12"/>
        <v>0</v>
      </c>
      <c r="T118" s="33">
        <f t="shared" si="13"/>
        <v>0</v>
      </c>
      <c r="U118">
        <f t="shared" si="14"/>
        <v>58</v>
      </c>
      <c r="V118" s="33">
        <f t="shared" si="15"/>
        <v>0.12720000000000001</v>
      </c>
      <c r="AL118" t="s">
        <v>879</v>
      </c>
    </row>
    <row r="119" spans="1:38" x14ac:dyDescent="0.25">
      <c r="A119" t="s">
        <v>361</v>
      </c>
      <c r="B119" t="s">
        <v>378</v>
      </c>
      <c r="C119" t="s">
        <v>874</v>
      </c>
      <c r="D119" t="s">
        <v>470</v>
      </c>
      <c r="E119">
        <v>3</v>
      </c>
      <c r="F119">
        <v>0</v>
      </c>
      <c r="G119" s="33">
        <v>0</v>
      </c>
      <c r="H119">
        <v>84</v>
      </c>
      <c r="I119" s="33">
        <v>7.8100000000000003E-2</v>
      </c>
      <c r="J119">
        <v>33</v>
      </c>
      <c r="K119" s="33">
        <v>6.7799999999999999E-2</v>
      </c>
      <c r="N119" t="s">
        <v>361</v>
      </c>
      <c r="O119" t="str">
        <f t="shared" si="8"/>
        <v>LB</v>
      </c>
      <c r="P119">
        <f t="shared" si="9"/>
        <v>15</v>
      </c>
      <c r="Q119">
        <f t="shared" si="10"/>
        <v>0</v>
      </c>
      <c r="R119" s="33">
        <f t="shared" si="11"/>
        <v>0</v>
      </c>
      <c r="S119">
        <f t="shared" si="12"/>
        <v>869</v>
      </c>
      <c r="T119" s="33">
        <f t="shared" si="13"/>
        <v>0.83960000000000001</v>
      </c>
      <c r="U119">
        <f t="shared" si="14"/>
        <v>55</v>
      </c>
      <c r="V119" s="33">
        <f t="shared" si="15"/>
        <v>0.12820000000000001</v>
      </c>
      <c r="AL119" t="s">
        <v>844</v>
      </c>
    </row>
    <row r="120" spans="1:38" x14ac:dyDescent="0.25">
      <c r="A120" t="s">
        <v>422</v>
      </c>
      <c r="B120" t="s">
        <v>436</v>
      </c>
      <c r="C120" t="s">
        <v>874</v>
      </c>
      <c r="D120" t="s">
        <v>470</v>
      </c>
      <c r="E120">
        <v>3</v>
      </c>
      <c r="F120">
        <v>0</v>
      </c>
      <c r="G120" s="33">
        <v>0</v>
      </c>
      <c r="H120">
        <v>2</v>
      </c>
      <c r="I120" s="33">
        <v>1.8E-3</v>
      </c>
      <c r="J120">
        <v>20</v>
      </c>
      <c r="K120" s="33">
        <v>4.4400000000000002E-2</v>
      </c>
      <c r="N120" t="s">
        <v>422</v>
      </c>
      <c r="O120" t="str">
        <f t="shared" si="8"/>
        <v>CB</v>
      </c>
      <c r="P120">
        <f t="shared" si="9"/>
        <v>9</v>
      </c>
      <c r="Q120">
        <f t="shared" si="10"/>
        <v>0</v>
      </c>
      <c r="R120" s="33">
        <f t="shared" si="11"/>
        <v>0</v>
      </c>
      <c r="S120">
        <f t="shared" si="12"/>
        <v>452</v>
      </c>
      <c r="T120" s="33">
        <f t="shared" si="13"/>
        <v>0.43340000000000001</v>
      </c>
      <c r="U120">
        <f t="shared" si="14"/>
        <v>7</v>
      </c>
      <c r="V120" s="33">
        <f t="shared" si="15"/>
        <v>1.5599999999999999E-2</v>
      </c>
      <c r="AL120" t="s">
        <v>844</v>
      </c>
    </row>
    <row r="121" spans="1:38" x14ac:dyDescent="0.25">
      <c r="A121" t="s">
        <v>147</v>
      </c>
      <c r="B121" t="s">
        <v>150</v>
      </c>
      <c r="C121" t="s">
        <v>303</v>
      </c>
      <c r="D121" t="s">
        <v>807</v>
      </c>
      <c r="E121">
        <v>6</v>
      </c>
      <c r="F121">
        <v>0</v>
      </c>
      <c r="G121" s="33">
        <v>0</v>
      </c>
      <c r="H121">
        <v>198</v>
      </c>
      <c r="I121" s="33">
        <v>0.1842</v>
      </c>
      <c r="J121">
        <v>15</v>
      </c>
      <c r="K121" s="33">
        <v>3.5000000000000003E-2</v>
      </c>
      <c r="N121" t="s">
        <v>147</v>
      </c>
      <c r="O121" t="str">
        <f t="shared" si="8"/>
        <v>TE</v>
      </c>
      <c r="P121">
        <f t="shared" si="9"/>
        <v>7</v>
      </c>
      <c r="Q121">
        <f t="shared" si="10"/>
        <v>135</v>
      </c>
      <c r="R121" s="33">
        <f t="shared" si="11"/>
        <v>0.12970000000000001</v>
      </c>
      <c r="S121">
        <f t="shared" si="12"/>
        <v>0</v>
      </c>
      <c r="T121" s="33">
        <f t="shared" si="13"/>
        <v>0</v>
      </c>
      <c r="U121">
        <f t="shared" si="14"/>
        <v>68</v>
      </c>
      <c r="V121" s="33">
        <f t="shared" si="15"/>
        <v>0.15279999999999999</v>
      </c>
      <c r="AL121" t="s">
        <v>846</v>
      </c>
    </row>
    <row r="122" spans="1:38" x14ac:dyDescent="0.25">
      <c r="A122" t="s">
        <v>268</v>
      </c>
      <c r="B122" t="s">
        <v>279</v>
      </c>
      <c r="C122" t="s">
        <v>369</v>
      </c>
      <c r="D122" t="s">
        <v>378</v>
      </c>
      <c r="E122">
        <v>12</v>
      </c>
      <c r="F122">
        <v>0</v>
      </c>
      <c r="G122" s="33">
        <v>0</v>
      </c>
      <c r="H122">
        <v>0</v>
      </c>
      <c r="I122" s="33">
        <v>0</v>
      </c>
      <c r="J122">
        <v>160</v>
      </c>
      <c r="K122" s="33">
        <v>0.373</v>
      </c>
      <c r="N122" t="s">
        <v>268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s="33" t="str">
        <f t="shared" si="11"/>
        <v/>
      </c>
      <c r="S122" t="str">
        <f t="shared" si="12"/>
        <v/>
      </c>
      <c r="T122" s="33" t="str">
        <f t="shared" si="13"/>
        <v/>
      </c>
      <c r="U122" t="str">
        <f t="shared" si="14"/>
        <v/>
      </c>
      <c r="V122" s="33" t="str">
        <f t="shared" si="15"/>
        <v/>
      </c>
      <c r="AL122" t="s">
        <v>846</v>
      </c>
    </row>
    <row r="123" spans="1:38" x14ac:dyDescent="0.25">
      <c r="A123" t="s">
        <v>289</v>
      </c>
      <c r="B123" t="s">
        <v>340</v>
      </c>
      <c r="C123" t="s">
        <v>306</v>
      </c>
      <c r="D123" t="s">
        <v>378</v>
      </c>
      <c r="E123">
        <v>16</v>
      </c>
      <c r="F123">
        <v>0</v>
      </c>
      <c r="G123" s="33">
        <v>0</v>
      </c>
      <c r="H123">
        <v>690</v>
      </c>
      <c r="I123" s="33">
        <v>0.59899999999999998</v>
      </c>
      <c r="J123">
        <v>43</v>
      </c>
      <c r="K123" s="33">
        <v>8.6999999999999994E-2</v>
      </c>
      <c r="N123" t="s">
        <v>289</v>
      </c>
      <c r="O123" t="str">
        <f t="shared" si="8"/>
        <v>DE</v>
      </c>
      <c r="P123">
        <f t="shared" si="9"/>
        <v>15</v>
      </c>
      <c r="Q123">
        <f t="shared" si="10"/>
        <v>0</v>
      </c>
      <c r="R123" s="33">
        <f t="shared" si="11"/>
        <v>0</v>
      </c>
      <c r="S123">
        <f t="shared" si="12"/>
        <v>682</v>
      </c>
      <c r="T123" s="33">
        <f t="shared" si="13"/>
        <v>0.63149999999999995</v>
      </c>
      <c r="U123">
        <f t="shared" si="14"/>
        <v>23</v>
      </c>
      <c r="V123" s="33">
        <f t="shared" si="15"/>
        <v>5.2400000000000002E-2</v>
      </c>
      <c r="AL123" t="s">
        <v>846</v>
      </c>
    </row>
    <row r="124" spans="1:38" x14ac:dyDescent="0.25">
      <c r="A124" t="s">
        <v>339</v>
      </c>
      <c r="B124" t="s">
        <v>340</v>
      </c>
      <c r="C124" t="s">
        <v>180</v>
      </c>
      <c r="D124" t="s">
        <v>808</v>
      </c>
      <c r="E124">
        <v>16</v>
      </c>
      <c r="F124">
        <v>1062</v>
      </c>
      <c r="G124" s="33">
        <v>1</v>
      </c>
      <c r="H124">
        <v>0</v>
      </c>
      <c r="I124" s="33">
        <v>0</v>
      </c>
      <c r="J124">
        <v>58</v>
      </c>
      <c r="K124" s="33">
        <v>0.12720000000000001</v>
      </c>
      <c r="N124" t="s">
        <v>339</v>
      </c>
      <c r="O124" t="str">
        <f t="shared" si="8"/>
        <v>DT</v>
      </c>
      <c r="P124">
        <f t="shared" si="9"/>
        <v>5</v>
      </c>
      <c r="Q124">
        <f t="shared" si="10"/>
        <v>0</v>
      </c>
      <c r="R124" s="33">
        <f t="shared" si="11"/>
        <v>0</v>
      </c>
      <c r="S124">
        <f t="shared" si="12"/>
        <v>78</v>
      </c>
      <c r="T124" s="33">
        <f t="shared" si="13"/>
        <v>7.0099999999999996E-2</v>
      </c>
      <c r="U124">
        <f t="shared" si="14"/>
        <v>12</v>
      </c>
      <c r="V124" s="33">
        <f t="shared" si="15"/>
        <v>2.7E-2</v>
      </c>
      <c r="AL124" t="s">
        <v>853</v>
      </c>
    </row>
    <row r="125" spans="1:38" x14ac:dyDescent="0.25">
      <c r="A125" t="s">
        <v>107</v>
      </c>
      <c r="B125" t="s">
        <v>125</v>
      </c>
      <c r="C125" t="s">
        <v>361</v>
      </c>
      <c r="D125" t="s">
        <v>378</v>
      </c>
      <c r="E125">
        <v>15</v>
      </c>
      <c r="F125">
        <v>0</v>
      </c>
      <c r="G125" s="33">
        <v>0</v>
      </c>
      <c r="H125">
        <v>869</v>
      </c>
      <c r="I125" s="33">
        <v>0.83960000000000001</v>
      </c>
      <c r="J125">
        <v>55</v>
      </c>
      <c r="K125" s="33">
        <v>0.12820000000000001</v>
      </c>
      <c r="N125" t="s">
        <v>107</v>
      </c>
      <c r="O125" t="str">
        <f t="shared" si="8"/>
        <v/>
      </c>
      <c r="P125" t="str">
        <f t="shared" si="9"/>
        <v/>
      </c>
      <c r="Q125" t="str">
        <f t="shared" si="10"/>
        <v/>
      </c>
      <c r="R125" s="33" t="str">
        <f t="shared" si="11"/>
        <v/>
      </c>
      <c r="S125" t="str">
        <f t="shared" si="12"/>
        <v/>
      </c>
      <c r="T125" s="33" t="str">
        <f t="shared" si="13"/>
        <v/>
      </c>
      <c r="U125" t="str">
        <f t="shared" si="14"/>
        <v/>
      </c>
      <c r="V125" s="33" t="str">
        <f t="shared" si="15"/>
        <v/>
      </c>
      <c r="AL125" t="s">
        <v>853</v>
      </c>
    </row>
    <row r="126" spans="1:38" x14ac:dyDescent="0.25">
      <c r="A126" t="s">
        <v>416</v>
      </c>
      <c r="B126" t="s">
        <v>436</v>
      </c>
      <c r="C126" t="s">
        <v>422</v>
      </c>
      <c r="D126" t="s">
        <v>470</v>
      </c>
      <c r="E126">
        <v>9</v>
      </c>
      <c r="F126">
        <v>0</v>
      </c>
      <c r="G126" s="33">
        <v>0</v>
      </c>
      <c r="H126">
        <v>452</v>
      </c>
      <c r="I126" s="33">
        <v>0.43340000000000001</v>
      </c>
      <c r="J126">
        <v>7</v>
      </c>
      <c r="K126" s="33">
        <v>1.5599999999999999E-2</v>
      </c>
      <c r="N126" t="s">
        <v>416</v>
      </c>
      <c r="O126" t="str">
        <f t="shared" si="8"/>
        <v/>
      </c>
      <c r="P126" t="str">
        <f t="shared" si="9"/>
        <v/>
      </c>
      <c r="Q126" t="str">
        <f t="shared" si="10"/>
        <v/>
      </c>
      <c r="R126" s="33" t="str">
        <f t="shared" si="11"/>
        <v/>
      </c>
      <c r="S126" t="str">
        <f t="shared" si="12"/>
        <v/>
      </c>
      <c r="T126" s="33" t="str">
        <f t="shared" si="13"/>
        <v/>
      </c>
      <c r="U126" t="str">
        <f t="shared" si="14"/>
        <v/>
      </c>
      <c r="V126" s="33" t="str">
        <f t="shared" si="15"/>
        <v/>
      </c>
      <c r="AL126" t="s">
        <v>905</v>
      </c>
    </row>
    <row r="127" spans="1:38" x14ac:dyDescent="0.25">
      <c r="A127" t="s">
        <v>353</v>
      </c>
      <c r="B127" t="s">
        <v>378</v>
      </c>
      <c r="C127" t="s">
        <v>147</v>
      </c>
      <c r="D127" t="s">
        <v>150</v>
      </c>
      <c r="E127">
        <v>7</v>
      </c>
      <c r="F127">
        <v>135</v>
      </c>
      <c r="G127" s="33">
        <v>0.12970000000000001</v>
      </c>
      <c r="H127">
        <v>0</v>
      </c>
      <c r="I127" s="33">
        <v>0</v>
      </c>
      <c r="J127">
        <v>68</v>
      </c>
      <c r="K127" s="33">
        <v>0.15279999999999999</v>
      </c>
      <c r="N127" t="s">
        <v>353</v>
      </c>
      <c r="O127" t="str">
        <f t="shared" si="8"/>
        <v>DE</v>
      </c>
      <c r="P127">
        <f t="shared" si="9"/>
        <v>11</v>
      </c>
      <c r="Q127">
        <f t="shared" si="10"/>
        <v>0</v>
      </c>
      <c r="R127" s="33">
        <f t="shared" si="11"/>
        <v>0</v>
      </c>
      <c r="S127">
        <f t="shared" si="12"/>
        <v>11</v>
      </c>
      <c r="T127" s="33">
        <f t="shared" si="13"/>
        <v>1.0500000000000001E-2</v>
      </c>
      <c r="U127">
        <f t="shared" si="14"/>
        <v>250</v>
      </c>
      <c r="V127" s="33">
        <f t="shared" si="15"/>
        <v>0.55800000000000005</v>
      </c>
      <c r="AL127" t="s">
        <v>905</v>
      </c>
    </row>
    <row r="128" spans="1:38" x14ac:dyDescent="0.25">
      <c r="A128" t="s">
        <v>132</v>
      </c>
      <c r="B128" t="s">
        <v>150</v>
      </c>
      <c r="C128" t="s">
        <v>289</v>
      </c>
      <c r="D128" t="s">
        <v>508</v>
      </c>
      <c r="E128">
        <v>15</v>
      </c>
      <c r="F128">
        <v>0</v>
      </c>
      <c r="G128" s="33">
        <v>0</v>
      </c>
      <c r="H128">
        <v>682</v>
      </c>
      <c r="I128" s="33">
        <v>0.63149999999999995</v>
      </c>
      <c r="J128">
        <v>23</v>
      </c>
      <c r="K128" s="33">
        <v>5.2400000000000002E-2</v>
      </c>
      <c r="N128" t="s">
        <v>132</v>
      </c>
      <c r="O128" t="str">
        <f t="shared" si="8"/>
        <v>TE</v>
      </c>
      <c r="P128">
        <f t="shared" si="9"/>
        <v>3</v>
      </c>
      <c r="Q128">
        <f t="shared" si="10"/>
        <v>18</v>
      </c>
      <c r="R128" s="33">
        <f t="shared" si="11"/>
        <v>1.6899999999999998E-2</v>
      </c>
      <c r="S128">
        <f t="shared" si="12"/>
        <v>0</v>
      </c>
      <c r="T128" s="33">
        <f t="shared" si="13"/>
        <v>0</v>
      </c>
      <c r="U128">
        <f t="shared" si="14"/>
        <v>3</v>
      </c>
      <c r="V128" s="33">
        <f t="shared" si="15"/>
        <v>6.4999999999999997E-3</v>
      </c>
      <c r="AL128" t="s">
        <v>835</v>
      </c>
    </row>
    <row r="129" spans="1:38" x14ac:dyDescent="0.25">
      <c r="A129" t="s">
        <v>242</v>
      </c>
      <c r="B129" t="s">
        <v>279</v>
      </c>
      <c r="C129" t="s">
        <v>339</v>
      </c>
      <c r="D129" t="s">
        <v>541</v>
      </c>
      <c r="E129">
        <v>5</v>
      </c>
      <c r="F129">
        <v>0</v>
      </c>
      <c r="G129" s="33">
        <v>0</v>
      </c>
      <c r="H129">
        <v>78</v>
      </c>
      <c r="I129" s="33">
        <v>7.0099999999999996E-2</v>
      </c>
      <c r="J129">
        <v>12</v>
      </c>
      <c r="K129" s="33">
        <v>2.7E-2</v>
      </c>
      <c r="N129" t="s">
        <v>242</v>
      </c>
      <c r="O129" t="str">
        <f t="shared" si="8"/>
        <v>WR</v>
      </c>
      <c r="P129">
        <f t="shared" si="9"/>
        <v>3</v>
      </c>
      <c r="Q129">
        <f t="shared" si="10"/>
        <v>22</v>
      </c>
      <c r="R129" s="33">
        <f t="shared" si="11"/>
        <v>2.07E-2</v>
      </c>
      <c r="S129">
        <f t="shared" si="12"/>
        <v>0</v>
      </c>
      <c r="T129" s="33">
        <f t="shared" si="13"/>
        <v>0</v>
      </c>
      <c r="U129">
        <f t="shared" si="14"/>
        <v>19</v>
      </c>
      <c r="V129" s="33">
        <f t="shared" si="15"/>
        <v>4.0599999999999997E-2</v>
      </c>
      <c r="AL129" t="s">
        <v>835</v>
      </c>
    </row>
    <row r="130" spans="1:38" x14ac:dyDescent="0.25">
      <c r="A130" t="s">
        <v>404</v>
      </c>
      <c r="B130" t="s">
        <v>436</v>
      </c>
      <c r="C130" t="s">
        <v>353</v>
      </c>
      <c r="D130" t="s">
        <v>508</v>
      </c>
      <c r="E130">
        <v>11</v>
      </c>
      <c r="F130">
        <v>0</v>
      </c>
      <c r="G130" s="33">
        <v>0</v>
      </c>
      <c r="H130">
        <v>11</v>
      </c>
      <c r="I130" s="33">
        <v>1.0500000000000001E-2</v>
      </c>
      <c r="J130">
        <v>250</v>
      </c>
      <c r="K130" s="33">
        <v>0.55800000000000005</v>
      </c>
      <c r="N130" t="s">
        <v>404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s="33" t="str">
        <f t="shared" si="11"/>
        <v/>
      </c>
      <c r="S130" t="str">
        <f t="shared" si="12"/>
        <v/>
      </c>
      <c r="T130" s="33" t="str">
        <f t="shared" si="13"/>
        <v/>
      </c>
      <c r="U130" t="str">
        <f t="shared" si="14"/>
        <v/>
      </c>
      <c r="V130" s="33" t="str">
        <f t="shared" si="15"/>
        <v/>
      </c>
      <c r="AL130" t="s">
        <v>884</v>
      </c>
    </row>
    <row r="131" spans="1:38" x14ac:dyDescent="0.25">
      <c r="A131" t="s">
        <v>310</v>
      </c>
      <c r="B131" t="s">
        <v>340</v>
      </c>
      <c r="C131" t="s">
        <v>132</v>
      </c>
      <c r="D131" t="s">
        <v>150</v>
      </c>
      <c r="E131">
        <v>3</v>
      </c>
      <c r="F131">
        <v>18</v>
      </c>
      <c r="G131" s="33">
        <v>1.6899999999999998E-2</v>
      </c>
      <c r="H131">
        <v>0</v>
      </c>
      <c r="I131" s="33">
        <v>0</v>
      </c>
      <c r="J131">
        <v>3</v>
      </c>
      <c r="K131" s="33">
        <v>6.4999999999999997E-3</v>
      </c>
      <c r="N131" t="s">
        <v>310</v>
      </c>
      <c r="O131" t="str">
        <f t="shared" si="8"/>
        <v>DT</v>
      </c>
      <c r="P131">
        <f t="shared" si="9"/>
        <v>16</v>
      </c>
      <c r="Q131">
        <f t="shared" si="10"/>
        <v>0</v>
      </c>
      <c r="R131" s="33">
        <f t="shared" si="11"/>
        <v>0</v>
      </c>
      <c r="S131">
        <f t="shared" si="12"/>
        <v>630</v>
      </c>
      <c r="T131" s="33">
        <f t="shared" si="13"/>
        <v>0.56710000000000005</v>
      </c>
      <c r="U131">
        <f t="shared" si="14"/>
        <v>70</v>
      </c>
      <c r="V131" s="33">
        <f t="shared" si="15"/>
        <v>0.1474</v>
      </c>
      <c r="AL131" t="s">
        <v>884</v>
      </c>
    </row>
    <row r="132" spans="1:38" x14ac:dyDescent="0.25">
      <c r="A132" t="s">
        <v>198</v>
      </c>
      <c r="B132" t="s">
        <v>224</v>
      </c>
      <c r="C132" t="s">
        <v>242</v>
      </c>
      <c r="D132" t="s">
        <v>279</v>
      </c>
      <c r="E132">
        <v>3</v>
      </c>
      <c r="F132">
        <v>22</v>
      </c>
      <c r="G132" s="33">
        <v>2.07E-2</v>
      </c>
      <c r="H132">
        <v>0</v>
      </c>
      <c r="I132" s="33">
        <v>0</v>
      </c>
      <c r="J132">
        <v>19</v>
      </c>
      <c r="K132" s="33">
        <v>4.0599999999999997E-2</v>
      </c>
      <c r="N132" t="s">
        <v>198</v>
      </c>
      <c r="O132" t="str">
        <f t="shared" si="8"/>
        <v>C</v>
      </c>
      <c r="P132">
        <f t="shared" si="9"/>
        <v>16</v>
      </c>
      <c r="Q132">
        <f t="shared" si="10"/>
        <v>1120</v>
      </c>
      <c r="R132" s="33">
        <f t="shared" si="11"/>
        <v>0.99819999999999998</v>
      </c>
      <c r="S132">
        <f t="shared" si="12"/>
        <v>0</v>
      </c>
      <c r="T132" s="33">
        <f t="shared" si="13"/>
        <v>0</v>
      </c>
      <c r="U132">
        <f t="shared" si="14"/>
        <v>0</v>
      </c>
      <c r="V132" s="33">
        <f t="shared" si="15"/>
        <v>0</v>
      </c>
      <c r="AL132" t="s">
        <v>881</v>
      </c>
    </row>
    <row r="133" spans="1:38" x14ac:dyDescent="0.25">
      <c r="A133" t="s">
        <v>74</v>
      </c>
      <c r="B133" t="s">
        <v>95</v>
      </c>
      <c r="C133" t="s">
        <v>310</v>
      </c>
      <c r="D133" t="s">
        <v>541</v>
      </c>
      <c r="E133">
        <v>16</v>
      </c>
      <c r="F133">
        <v>0</v>
      </c>
      <c r="G133" s="33">
        <v>0</v>
      </c>
      <c r="H133">
        <v>630</v>
      </c>
      <c r="I133" s="33">
        <v>0.56710000000000005</v>
      </c>
      <c r="J133">
        <v>70</v>
      </c>
      <c r="K133" s="33">
        <v>0.1474</v>
      </c>
      <c r="N133" t="s">
        <v>74</v>
      </c>
      <c r="O133" t="str">
        <f t="shared" ref="O133:O196" si="16">IFERROR(VLOOKUP(A133,C$4:K$434,2,FALSE),"")</f>
        <v/>
      </c>
      <c r="P133" t="str">
        <f t="shared" ref="P133:P196" si="17">IFERROR(VLOOKUP(A133,C$4:K$434,3,FALSE),"")</f>
        <v/>
      </c>
      <c r="Q133" t="str">
        <f t="shared" ref="Q133:Q196" si="18">IFERROR(VLOOKUP(A133,C$4:K$434,4,FALSE),"")</f>
        <v/>
      </c>
      <c r="R133" s="33" t="str">
        <f t="shared" ref="R133:R196" si="19">IFERROR(VLOOKUP(A133,C$4:K$434,5,FALSE),"")</f>
        <v/>
      </c>
      <c r="S133" t="str">
        <f t="shared" ref="S133:S196" si="20">IFERROR(VLOOKUP(A133,C$4:K$434,6,FALSE),"")</f>
        <v/>
      </c>
      <c r="T133" s="33" t="str">
        <f t="shared" ref="T133:T196" si="21">IFERROR(VLOOKUP(A133,C$4:K$434,7,FALSE),"")</f>
        <v/>
      </c>
      <c r="U133" t="str">
        <f t="shared" ref="U133:U196" si="22">IFERROR(VLOOKUP(A133,C$4:K$434,8,FALSE),"")</f>
        <v/>
      </c>
      <c r="V133" s="33" t="str">
        <f t="shared" ref="V133:V196" si="23">IFERROR(VLOOKUP(A133,C$4:K$434,9,FALSE),"")</f>
        <v/>
      </c>
      <c r="AL133" t="s">
        <v>881</v>
      </c>
    </row>
    <row r="134" spans="1:38" x14ac:dyDescent="0.25">
      <c r="A134" t="s">
        <v>362</v>
      </c>
      <c r="B134" t="s">
        <v>378</v>
      </c>
      <c r="C134" t="s">
        <v>198</v>
      </c>
      <c r="D134" t="s">
        <v>802</v>
      </c>
      <c r="E134">
        <v>16</v>
      </c>
      <c r="F134">
        <v>1120</v>
      </c>
      <c r="G134" s="33">
        <v>0.99819999999999998</v>
      </c>
      <c r="H134">
        <v>0</v>
      </c>
      <c r="I134" s="33">
        <v>0</v>
      </c>
      <c r="J134">
        <v>0</v>
      </c>
      <c r="K134" s="33">
        <v>0</v>
      </c>
      <c r="N134" t="s">
        <v>362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s="33" t="str">
        <f t="shared" si="19"/>
        <v/>
      </c>
      <c r="S134" t="str">
        <f t="shared" si="20"/>
        <v/>
      </c>
      <c r="T134" s="33" t="str">
        <f t="shared" si="21"/>
        <v/>
      </c>
      <c r="U134" t="str">
        <f t="shared" si="22"/>
        <v/>
      </c>
      <c r="V134" s="33" t="str">
        <f t="shared" si="23"/>
        <v/>
      </c>
      <c r="AL134" t="s">
        <v>913</v>
      </c>
    </row>
    <row r="135" spans="1:38" x14ac:dyDescent="0.25">
      <c r="A135" t="s">
        <v>367</v>
      </c>
      <c r="B135" t="s">
        <v>378</v>
      </c>
      <c r="C135" t="s">
        <v>367</v>
      </c>
      <c r="D135" t="s">
        <v>378</v>
      </c>
      <c r="E135">
        <v>16</v>
      </c>
      <c r="F135">
        <v>0</v>
      </c>
      <c r="G135" s="33">
        <v>0</v>
      </c>
      <c r="H135">
        <v>28</v>
      </c>
      <c r="I135" s="33">
        <v>2.5999999999999999E-2</v>
      </c>
      <c r="J135">
        <v>330</v>
      </c>
      <c r="K135" s="33">
        <v>0.67759999999999998</v>
      </c>
      <c r="N135" t="s">
        <v>367</v>
      </c>
      <c r="O135" t="str">
        <f t="shared" si="16"/>
        <v>LB</v>
      </c>
      <c r="P135">
        <f t="shared" si="17"/>
        <v>16</v>
      </c>
      <c r="Q135">
        <f t="shared" si="18"/>
        <v>0</v>
      </c>
      <c r="R135" s="33">
        <f t="shared" si="19"/>
        <v>0</v>
      </c>
      <c r="S135">
        <f t="shared" si="20"/>
        <v>28</v>
      </c>
      <c r="T135" s="33">
        <f t="shared" si="21"/>
        <v>2.5999999999999999E-2</v>
      </c>
      <c r="U135">
        <f t="shared" si="22"/>
        <v>330</v>
      </c>
      <c r="V135" s="33">
        <f t="shared" si="23"/>
        <v>0.67759999999999998</v>
      </c>
      <c r="AL135" t="s">
        <v>913</v>
      </c>
    </row>
    <row r="136" spans="1:38" x14ac:dyDescent="0.25">
      <c r="A136" t="s">
        <v>280</v>
      </c>
      <c r="B136" t="s">
        <v>340</v>
      </c>
      <c r="C136" t="s">
        <v>280</v>
      </c>
      <c r="D136" t="s">
        <v>541</v>
      </c>
      <c r="E136">
        <v>11</v>
      </c>
      <c r="F136">
        <v>0</v>
      </c>
      <c r="G136" s="33">
        <v>0</v>
      </c>
      <c r="H136">
        <v>308</v>
      </c>
      <c r="I136" s="33">
        <v>0.28620000000000001</v>
      </c>
      <c r="J136">
        <v>46</v>
      </c>
      <c r="K136" s="33">
        <v>9.8699999999999996E-2</v>
      </c>
      <c r="N136" t="s">
        <v>280</v>
      </c>
      <c r="O136" t="str">
        <f t="shared" si="16"/>
        <v>DT</v>
      </c>
      <c r="P136">
        <f t="shared" si="17"/>
        <v>11</v>
      </c>
      <c r="Q136">
        <f t="shared" si="18"/>
        <v>0</v>
      </c>
      <c r="R136" s="33">
        <f t="shared" si="19"/>
        <v>0</v>
      </c>
      <c r="S136">
        <f t="shared" si="20"/>
        <v>308</v>
      </c>
      <c r="T136" s="33">
        <f t="shared" si="21"/>
        <v>0.28620000000000001</v>
      </c>
      <c r="U136">
        <f t="shared" si="22"/>
        <v>46</v>
      </c>
      <c r="V136" s="33">
        <f t="shared" si="23"/>
        <v>9.8699999999999996E-2</v>
      </c>
      <c r="AL136" t="s">
        <v>859</v>
      </c>
    </row>
    <row r="137" spans="1:38" x14ac:dyDescent="0.25">
      <c r="A137" t="s">
        <v>186</v>
      </c>
      <c r="B137" t="s">
        <v>224</v>
      </c>
      <c r="C137" t="s">
        <v>381</v>
      </c>
      <c r="D137" t="s">
        <v>726</v>
      </c>
      <c r="E137">
        <v>14</v>
      </c>
      <c r="F137">
        <v>0</v>
      </c>
      <c r="G137" s="33">
        <v>0</v>
      </c>
      <c r="H137">
        <v>418</v>
      </c>
      <c r="I137" s="33">
        <v>0.37559999999999999</v>
      </c>
      <c r="J137">
        <v>263</v>
      </c>
      <c r="K137" s="33">
        <v>0.59099999999999997</v>
      </c>
      <c r="N137" t="s">
        <v>186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s="33" t="str">
        <f t="shared" si="19"/>
        <v/>
      </c>
      <c r="S137" t="str">
        <f t="shared" si="20"/>
        <v/>
      </c>
      <c r="T137" s="33" t="str">
        <f t="shared" si="21"/>
        <v/>
      </c>
      <c r="U137" t="str">
        <f t="shared" si="22"/>
        <v/>
      </c>
      <c r="V137" s="33" t="str">
        <f t="shared" si="23"/>
        <v/>
      </c>
      <c r="AL137" t="s">
        <v>859</v>
      </c>
    </row>
    <row r="138" spans="1:38" x14ac:dyDescent="0.25">
      <c r="A138" t="s">
        <v>381</v>
      </c>
      <c r="B138" t="s">
        <v>436</v>
      </c>
      <c r="C138" t="s">
        <v>397</v>
      </c>
      <c r="D138" t="s">
        <v>470</v>
      </c>
      <c r="E138">
        <v>7</v>
      </c>
      <c r="F138">
        <v>0</v>
      </c>
      <c r="G138" s="33">
        <v>0</v>
      </c>
      <c r="H138">
        <v>244</v>
      </c>
      <c r="I138" s="33">
        <v>0.22700000000000001</v>
      </c>
      <c r="J138">
        <v>59</v>
      </c>
      <c r="K138" s="33">
        <v>0.13789999999999999</v>
      </c>
      <c r="N138" t="s">
        <v>381</v>
      </c>
      <c r="O138" t="str">
        <f t="shared" si="16"/>
        <v>SS</v>
      </c>
      <c r="P138">
        <f t="shared" si="17"/>
        <v>14</v>
      </c>
      <c r="Q138">
        <f t="shared" si="18"/>
        <v>0</v>
      </c>
      <c r="R138" s="33">
        <f t="shared" si="19"/>
        <v>0</v>
      </c>
      <c r="S138">
        <f t="shared" si="20"/>
        <v>418</v>
      </c>
      <c r="T138" s="33">
        <f t="shared" si="21"/>
        <v>0.37559999999999999</v>
      </c>
      <c r="U138">
        <f t="shared" si="22"/>
        <v>263</v>
      </c>
      <c r="V138" s="33">
        <f t="shared" si="23"/>
        <v>0.59099999999999997</v>
      </c>
      <c r="AL138" t="s">
        <v>813</v>
      </c>
    </row>
    <row r="139" spans="1:38" x14ac:dyDescent="0.25">
      <c r="A139" t="s">
        <v>393</v>
      </c>
      <c r="B139" t="s">
        <v>436</v>
      </c>
      <c r="C139" t="s">
        <v>425</v>
      </c>
      <c r="D139" t="s">
        <v>436</v>
      </c>
      <c r="E139">
        <v>11</v>
      </c>
      <c r="F139">
        <v>0</v>
      </c>
      <c r="G139" s="33">
        <v>0</v>
      </c>
      <c r="H139">
        <v>11</v>
      </c>
      <c r="I139" s="33">
        <v>9.4999999999999998E-3</v>
      </c>
      <c r="J139">
        <v>111</v>
      </c>
      <c r="K139" s="33">
        <v>0.22470000000000001</v>
      </c>
      <c r="N139" t="s">
        <v>393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s="33" t="str">
        <f t="shared" si="19"/>
        <v/>
      </c>
      <c r="S139" t="str">
        <f t="shared" si="20"/>
        <v/>
      </c>
      <c r="T139" s="33" t="str">
        <f t="shared" si="21"/>
        <v/>
      </c>
      <c r="U139" t="str">
        <f t="shared" si="22"/>
        <v/>
      </c>
      <c r="V139" s="33" t="str">
        <f t="shared" si="23"/>
        <v/>
      </c>
      <c r="AL139" t="s">
        <v>813</v>
      </c>
    </row>
    <row r="140" spans="1:38" x14ac:dyDescent="0.25">
      <c r="A140" t="s">
        <v>265</v>
      </c>
      <c r="B140" t="s">
        <v>279</v>
      </c>
      <c r="C140" t="s">
        <v>271</v>
      </c>
      <c r="D140" t="s">
        <v>279</v>
      </c>
      <c r="E140">
        <v>8</v>
      </c>
      <c r="F140">
        <v>300</v>
      </c>
      <c r="G140" s="33">
        <v>0.26740000000000003</v>
      </c>
      <c r="H140">
        <v>0</v>
      </c>
      <c r="I140" s="33">
        <v>0</v>
      </c>
      <c r="J140">
        <v>1</v>
      </c>
      <c r="K140" s="33">
        <v>2.2000000000000001E-3</v>
      </c>
      <c r="N140" t="s">
        <v>265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s="33" t="str">
        <f t="shared" si="19"/>
        <v/>
      </c>
      <c r="S140" t="str">
        <f t="shared" si="20"/>
        <v/>
      </c>
      <c r="T140" s="33" t="str">
        <f t="shared" si="21"/>
        <v/>
      </c>
      <c r="U140" t="str">
        <f t="shared" si="22"/>
        <v/>
      </c>
      <c r="V140" s="33" t="str">
        <f t="shared" si="23"/>
        <v/>
      </c>
      <c r="AL140" t="s">
        <v>885</v>
      </c>
    </row>
    <row r="141" spans="1:38" x14ac:dyDescent="0.25">
      <c r="A141" t="s">
        <v>372</v>
      </c>
      <c r="B141" t="s">
        <v>378</v>
      </c>
      <c r="C141" t="s">
        <v>179</v>
      </c>
      <c r="D141" t="s">
        <v>808</v>
      </c>
      <c r="E141">
        <v>15</v>
      </c>
      <c r="F141">
        <v>296</v>
      </c>
      <c r="G141" s="33">
        <v>0.27229999999999999</v>
      </c>
      <c r="H141">
        <v>0</v>
      </c>
      <c r="I141" s="33">
        <v>0</v>
      </c>
      <c r="J141">
        <v>19</v>
      </c>
      <c r="K141" s="33">
        <v>4.2999999999999997E-2</v>
      </c>
      <c r="N141" t="s">
        <v>372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s="33" t="str">
        <f t="shared" si="19"/>
        <v/>
      </c>
      <c r="S141" t="str">
        <f t="shared" si="20"/>
        <v/>
      </c>
      <c r="T141" s="33" t="str">
        <f t="shared" si="21"/>
        <v/>
      </c>
      <c r="U141" t="str">
        <f t="shared" si="22"/>
        <v/>
      </c>
      <c r="V141" s="33" t="str">
        <f t="shared" si="23"/>
        <v/>
      </c>
      <c r="AL141" t="s">
        <v>885</v>
      </c>
    </row>
    <row r="142" spans="1:38" x14ac:dyDescent="0.25">
      <c r="A142" t="s">
        <v>332</v>
      </c>
      <c r="B142" t="s">
        <v>340</v>
      </c>
      <c r="C142" t="s">
        <v>370</v>
      </c>
      <c r="D142" t="s">
        <v>378</v>
      </c>
      <c r="E142">
        <v>14</v>
      </c>
      <c r="F142">
        <v>0</v>
      </c>
      <c r="G142" s="33">
        <v>0</v>
      </c>
      <c r="H142">
        <v>559</v>
      </c>
      <c r="I142" s="33">
        <v>0.54320000000000002</v>
      </c>
      <c r="J142">
        <v>109</v>
      </c>
      <c r="K142" s="33">
        <v>0.246</v>
      </c>
      <c r="N142" t="s">
        <v>332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s="33" t="str">
        <f t="shared" si="19"/>
        <v/>
      </c>
      <c r="S142" t="str">
        <f t="shared" si="20"/>
        <v/>
      </c>
      <c r="T142" s="33" t="str">
        <f t="shared" si="21"/>
        <v/>
      </c>
      <c r="U142" t="str">
        <f t="shared" si="22"/>
        <v/>
      </c>
      <c r="V142" s="33" t="str">
        <f t="shared" si="23"/>
        <v/>
      </c>
      <c r="AL142" t="s">
        <v>360</v>
      </c>
    </row>
    <row r="143" spans="1:38" x14ac:dyDescent="0.25">
      <c r="A143" t="s">
        <v>397</v>
      </c>
      <c r="B143" t="s">
        <v>436</v>
      </c>
      <c r="C143" t="s">
        <v>385</v>
      </c>
      <c r="D143" t="s">
        <v>470</v>
      </c>
      <c r="E143">
        <v>8</v>
      </c>
      <c r="F143">
        <v>0</v>
      </c>
      <c r="G143" s="33">
        <v>0</v>
      </c>
      <c r="H143">
        <v>424</v>
      </c>
      <c r="I143" s="33">
        <v>0.38159999999999999</v>
      </c>
      <c r="J143">
        <v>47</v>
      </c>
      <c r="K143" s="33">
        <v>9.8900000000000002E-2</v>
      </c>
      <c r="N143" t="s">
        <v>397</v>
      </c>
      <c r="O143" t="str">
        <f t="shared" si="16"/>
        <v>CB</v>
      </c>
      <c r="P143">
        <f t="shared" si="17"/>
        <v>7</v>
      </c>
      <c r="Q143">
        <f t="shared" si="18"/>
        <v>0</v>
      </c>
      <c r="R143" s="33">
        <f t="shared" si="19"/>
        <v>0</v>
      </c>
      <c r="S143">
        <f t="shared" si="20"/>
        <v>244</v>
      </c>
      <c r="T143" s="33">
        <f t="shared" si="21"/>
        <v>0.22700000000000001</v>
      </c>
      <c r="U143">
        <f t="shared" si="22"/>
        <v>59</v>
      </c>
      <c r="V143" s="33">
        <f t="shared" si="23"/>
        <v>0.13789999999999999</v>
      </c>
      <c r="AL143" t="s">
        <v>360</v>
      </c>
    </row>
    <row r="144" spans="1:38" x14ac:dyDescent="0.25">
      <c r="A144" t="s">
        <v>425</v>
      </c>
      <c r="B144" t="s">
        <v>436</v>
      </c>
      <c r="C144" t="s">
        <v>53</v>
      </c>
      <c r="D144" t="s">
        <v>572</v>
      </c>
      <c r="E144">
        <v>16</v>
      </c>
      <c r="F144">
        <v>190</v>
      </c>
      <c r="G144" s="33">
        <v>0.17860000000000001</v>
      </c>
      <c r="H144">
        <v>0</v>
      </c>
      <c r="I144" s="33">
        <v>0</v>
      </c>
      <c r="J144">
        <v>85</v>
      </c>
      <c r="K144" s="33">
        <v>0.18479999999999999</v>
      </c>
      <c r="N144" t="s">
        <v>425</v>
      </c>
      <c r="O144" t="str">
        <f t="shared" si="16"/>
        <v>DB</v>
      </c>
      <c r="P144">
        <f t="shared" si="17"/>
        <v>11</v>
      </c>
      <c r="Q144">
        <f t="shared" si="18"/>
        <v>0</v>
      </c>
      <c r="R144" s="33">
        <f t="shared" si="19"/>
        <v>0</v>
      </c>
      <c r="S144">
        <f t="shared" si="20"/>
        <v>11</v>
      </c>
      <c r="T144" s="33">
        <f t="shared" si="21"/>
        <v>9.4999999999999998E-3</v>
      </c>
      <c r="U144">
        <f t="shared" si="22"/>
        <v>111</v>
      </c>
      <c r="V144" s="33">
        <f t="shared" si="23"/>
        <v>0.22470000000000001</v>
      </c>
      <c r="AL144" t="s">
        <v>903</v>
      </c>
    </row>
    <row r="145" spans="1:38" x14ac:dyDescent="0.25">
      <c r="A145" t="s">
        <v>430</v>
      </c>
      <c r="B145" t="s">
        <v>436</v>
      </c>
      <c r="C145" t="s">
        <v>122</v>
      </c>
      <c r="D145" t="s">
        <v>125</v>
      </c>
      <c r="E145">
        <v>16</v>
      </c>
      <c r="F145">
        <v>1119</v>
      </c>
      <c r="G145" s="33">
        <v>0.98680000000000001</v>
      </c>
      <c r="H145">
        <v>0</v>
      </c>
      <c r="I145" s="33">
        <v>0</v>
      </c>
      <c r="J145">
        <v>0</v>
      </c>
      <c r="K145" s="33">
        <v>0</v>
      </c>
      <c r="N145" t="s">
        <v>430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s="33" t="str">
        <f t="shared" si="19"/>
        <v/>
      </c>
      <c r="S145" t="str">
        <f t="shared" si="20"/>
        <v/>
      </c>
      <c r="T145" s="33" t="str">
        <f t="shared" si="21"/>
        <v/>
      </c>
      <c r="U145" t="str">
        <f t="shared" si="22"/>
        <v/>
      </c>
      <c r="V145" s="33" t="str">
        <f t="shared" si="23"/>
        <v/>
      </c>
      <c r="AL145" t="s">
        <v>903</v>
      </c>
    </row>
    <row r="146" spans="1:38" x14ac:dyDescent="0.25">
      <c r="A146" t="s">
        <v>271</v>
      </c>
      <c r="B146" t="s">
        <v>279</v>
      </c>
      <c r="C146" t="s">
        <v>850</v>
      </c>
      <c r="D146" t="s">
        <v>378</v>
      </c>
      <c r="E146">
        <v>8</v>
      </c>
      <c r="F146">
        <v>0</v>
      </c>
      <c r="G146" s="33">
        <v>0</v>
      </c>
      <c r="H146">
        <v>542</v>
      </c>
      <c r="I146" s="33">
        <v>0.48699999999999999</v>
      </c>
      <c r="J146">
        <v>6</v>
      </c>
      <c r="K146" s="33">
        <v>1.35E-2</v>
      </c>
      <c r="N146" t="s">
        <v>271</v>
      </c>
      <c r="O146" t="str">
        <f t="shared" si="16"/>
        <v>WR</v>
      </c>
      <c r="P146">
        <f t="shared" si="17"/>
        <v>8</v>
      </c>
      <c r="Q146">
        <f t="shared" si="18"/>
        <v>300</v>
      </c>
      <c r="R146" s="33">
        <f t="shared" si="19"/>
        <v>0.26740000000000003</v>
      </c>
      <c r="S146">
        <f t="shared" si="20"/>
        <v>0</v>
      </c>
      <c r="T146" s="33">
        <f t="shared" si="21"/>
        <v>0</v>
      </c>
      <c r="U146">
        <f t="shared" si="22"/>
        <v>1</v>
      </c>
      <c r="V146" s="33">
        <f t="shared" si="23"/>
        <v>2.2000000000000001E-3</v>
      </c>
      <c r="AL146" t="s">
        <v>847</v>
      </c>
    </row>
    <row r="147" spans="1:38" x14ac:dyDescent="0.25">
      <c r="A147" t="s">
        <v>52</v>
      </c>
      <c r="B147" t="s">
        <v>95</v>
      </c>
      <c r="C147" t="s">
        <v>850</v>
      </c>
      <c r="D147" t="s">
        <v>378</v>
      </c>
      <c r="E147">
        <v>7</v>
      </c>
      <c r="F147">
        <v>0</v>
      </c>
      <c r="G147" s="33">
        <v>0</v>
      </c>
      <c r="H147">
        <v>438</v>
      </c>
      <c r="I147" s="33">
        <v>0.4199</v>
      </c>
      <c r="J147">
        <v>24</v>
      </c>
      <c r="K147" s="33">
        <v>5.3600000000000002E-2</v>
      </c>
      <c r="N147" t="s">
        <v>52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s="33" t="str">
        <f t="shared" si="19"/>
        <v/>
      </c>
      <c r="S147" t="str">
        <f t="shared" si="20"/>
        <v/>
      </c>
      <c r="T147" s="33" t="str">
        <f t="shared" si="21"/>
        <v/>
      </c>
      <c r="U147" t="str">
        <f t="shared" si="22"/>
        <v/>
      </c>
      <c r="V147" s="33" t="str">
        <f t="shared" si="23"/>
        <v/>
      </c>
      <c r="AL147" t="s">
        <v>847</v>
      </c>
    </row>
    <row r="148" spans="1:38" x14ac:dyDescent="0.25">
      <c r="A148" t="s">
        <v>179</v>
      </c>
      <c r="B148" t="s">
        <v>224</v>
      </c>
      <c r="C148" t="s">
        <v>172</v>
      </c>
      <c r="D148" t="s">
        <v>806</v>
      </c>
      <c r="E148">
        <v>1</v>
      </c>
      <c r="F148">
        <v>0</v>
      </c>
      <c r="G148" s="33">
        <v>0</v>
      </c>
      <c r="H148">
        <v>0</v>
      </c>
      <c r="I148" s="33">
        <v>0</v>
      </c>
      <c r="J148">
        <v>1</v>
      </c>
      <c r="K148" s="33">
        <v>2.2000000000000001E-3</v>
      </c>
      <c r="N148" t="s">
        <v>179</v>
      </c>
      <c r="O148" t="str">
        <f t="shared" si="16"/>
        <v>T</v>
      </c>
      <c r="P148">
        <f t="shared" si="17"/>
        <v>15</v>
      </c>
      <c r="Q148">
        <f t="shared" si="18"/>
        <v>296</v>
      </c>
      <c r="R148" s="33">
        <f t="shared" si="19"/>
        <v>0.27229999999999999</v>
      </c>
      <c r="S148">
        <f t="shared" si="20"/>
        <v>0</v>
      </c>
      <c r="T148" s="33">
        <f t="shared" si="21"/>
        <v>0</v>
      </c>
      <c r="U148">
        <f t="shared" si="22"/>
        <v>19</v>
      </c>
      <c r="V148" s="33">
        <f t="shared" si="23"/>
        <v>4.2999999999999997E-2</v>
      </c>
      <c r="AL148" t="s">
        <v>891</v>
      </c>
    </row>
    <row r="149" spans="1:38" x14ac:dyDescent="0.25">
      <c r="A149" t="s">
        <v>370</v>
      </c>
      <c r="B149" t="s">
        <v>378</v>
      </c>
      <c r="C149" t="s">
        <v>238</v>
      </c>
      <c r="D149" t="s">
        <v>279</v>
      </c>
      <c r="E149">
        <v>16</v>
      </c>
      <c r="F149">
        <v>781</v>
      </c>
      <c r="G149" s="33">
        <v>0.73680000000000001</v>
      </c>
      <c r="H149">
        <v>0</v>
      </c>
      <c r="I149" s="33">
        <v>0</v>
      </c>
      <c r="J149">
        <v>66</v>
      </c>
      <c r="K149" s="33">
        <v>0.14860000000000001</v>
      </c>
      <c r="N149" t="s">
        <v>370</v>
      </c>
      <c r="O149" t="str">
        <f t="shared" si="16"/>
        <v>LB</v>
      </c>
      <c r="P149">
        <f t="shared" si="17"/>
        <v>14</v>
      </c>
      <c r="Q149">
        <f t="shared" si="18"/>
        <v>0</v>
      </c>
      <c r="R149" s="33">
        <f t="shared" si="19"/>
        <v>0</v>
      </c>
      <c r="S149">
        <f t="shared" si="20"/>
        <v>559</v>
      </c>
      <c r="T149" s="33">
        <f t="shared" si="21"/>
        <v>0.54320000000000002</v>
      </c>
      <c r="U149">
        <f t="shared" si="22"/>
        <v>109</v>
      </c>
      <c r="V149" s="33">
        <f t="shared" si="23"/>
        <v>0.246</v>
      </c>
      <c r="AL149" t="s">
        <v>891</v>
      </c>
    </row>
    <row r="150" spans="1:38" x14ac:dyDescent="0.25">
      <c r="A150" t="s">
        <v>385</v>
      </c>
      <c r="B150" t="s">
        <v>436</v>
      </c>
      <c r="C150" t="s">
        <v>156</v>
      </c>
      <c r="D150" t="s">
        <v>806</v>
      </c>
      <c r="E150">
        <v>11</v>
      </c>
      <c r="F150">
        <v>395</v>
      </c>
      <c r="G150" s="33">
        <v>0.39340000000000003</v>
      </c>
      <c r="H150">
        <v>0</v>
      </c>
      <c r="I150" s="33">
        <v>0</v>
      </c>
      <c r="J150">
        <v>28</v>
      </c>
      <c r="K150" s="33">
        <v>6.2199999999999998E-2</v>
      </c>
      <c r="N150" t="s">
        <v>385</v>
      </c>
      <c r="O150" t="str">
        <f t="shared" si="16"/>
        <v>CB</v>
      </c>
      <c r="P150">
        <f t="shared" si="17"/>
        <v>8</v>
      </c>
      <c r="Q150">
        <f t="shared" si="18"/>
        <v>0</v>
      </c>
      <c r="R150" s="33">
        <f t="shared" si="19"/>
        <v>0</v>
      </c>
      <c r="S150">
        <f t="shared" si="20"/>
        <v>424</v>
      </c>
      <c r="T150" s="33">
        <f t="shared" si="21"/>
        <v>0.38159999999999999</v>
      </c>
      <c r="U150">
        <f t="shared" si="22"/>
        <v>47</v>
      </c>
      <c r="V150" s="33">
        <f t="shared" si="23"/>
        <v>9.8900000000000002E-2</v>
      </c>
      <c r="AL150" t="s">
        <v>814</v>
      </c>
    </row>
    <row r="151" spans="1:38" x14ac:dyDescent="0.25">
      <c r="A151" t="s">
        <v>53</v>
      </c>
      <c r="B151" t="s">
        <v>95</v>
      </c>
      <c r="C151" t="s">
        <v>876</v>
      </c>
      <c r="D151" t="s">
        <v>508</v>
      </c>
      <c r="E151">
        <v>7</v>
      </c>
      <c r="F151">
        <v>0</v>
      </c>
      <c r="G151" s="33">
        <v>0</v>
      </c>
      <c r="H151">
        <v>130</v>
      </c>
      <c r="I151" s="33">
        <v>0.1166</v>
      </c>
      <c r="J151">
        <v>8</v>
      </c>
      <c r="K151" s="33">
        <v>1.7899999999999999E-2</v>
      </c>
      <c r="N151" t="s">
        <v>53</v>
      </c>
      <c r="O151" t="str">
        <f t="shared" si="16"/>
        <v>FB</v>
      </c>
      <c r="P151">
        <f t="shared" si="17"/>
        <v>16</v>
      </c>
      <c r="Q151">
        <f t="shared" si="18"/>
        <v>190</v>
      </c>
      <c r="R151" s="33">
        <f t="shared" si="19"/>
        <v>0.17860000000000001</v>
      </c>
      <c r="S151">
        <f t="shared" si="20"/>
        <v>0</v>
      </c>
      <c r="T151" s="33">
        <f t="shared" si="21"/>
        <v>0</v>
      </c>
      <c r="U151">
        <f t="shared" si="22"/>
        <v>85</v>
      </c>
      <c r="V151" s="33">
        <f t="shared" si="23"/>
        <v>0.18479999999999999</v>
      </c>
      <c r="AL151" t="s">
        <v>814</v>
      </c>
    </row>
    <row r="152" spans="1:38" x14ac:dyDescent="0.25">
      <c r="A152" t="s">
        <v>122</v>
      </c>
      <c r="B152" t="s">
        <v>125</v>
      </c>
      <c r="C152" t="s">
        <v>876</v>
      </c>
      <c r="D152" t="s">
        <v>508</v>
      </c>
      <c r="E152">
        <v>9</v>
      </c>
      <c r="F152">
        <v>0</v>
      </c>
      <c r="G152" s="33">
        <v>0</v>
      </c>
      <c r="H152">
        <v>120</v>
      </c>
      <c r="I152" s="33">
        <v>0.1158</v>
      </c>
      <c r="J152">
        <v>16</v>
      </c>
      <c r="K152" s="33">
        <v>3.5999999999999997E-2</v>
      </c>
      <c r="N152" t="s">
        <v>122</v>
      </c>
      <c r="O152" t="str">
        <f t="shared" si="16"/>
        <v>QB</v>
      </c>
      <c r="P152">
        <f t="shared" si="17"/>
        <v>16</v>
      </c>
      <c r="Q152">
        <f t="shared" si="18"/>
        <v>1119</v>
      </c>
      <c r="R152" s="33">
        <f t="shared" si="19"/>
        <v>0.98680000000000001</v>
      </c>
      <c r="S152">
        <f t="shared" si="20"/>
        <v>0</v>
      </c>
      <c r="T152" s="33">
        <f t="shared" si="21"/>
        <v>0</v>
      </c>
      <c r="U152">
        <f t="shared" si="22"/>
        <v>0</v>
      </c>
      <c r="V152" s="33">
        <f t="shared" si="23"/>
        <v>0</v>
      </c>
    </row>
    <row r="153" spans="1:38" x14ac:dyDescent="0.25">
      <c r="A153" t="s">
        <v>423</v>
      </c>
      <c r="B153" t="s">
        <v>436</v>
      </c>
      <c r="C153" t="s">
        <v>20</v>
      </c>
      <c r="D153" t="s">
        <v>95</v>
      </c>
      <c r="E153">
        <v>8</v>
      </c>
      <c r="F153">
        <v>41</v>
      </c>
      <c r="G153" s="33">
        <v>3.6200000000000003E-2</v>
      </c>
      <c r="H153">
        <v>0</v>
      </c>
      <c r="I153" s="33">
        <v>0</v>
      </c>
      <c r="J153">
        <v>93</v>
      </c>
      <c r="K153" s="33">
        <v>0.20169999999999999</v>
      </c>
      <c r="N153" t="s">
        <v>423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s="33" t="str">
        <f t="shared" si="19"/>
        <v/>
      </c>
      <c r="S153" t="str">
        <f t="shared" si="20"/>
        <v/>
      </c>
      <c r="T153" s="33" t="str">
        <f t="shared" si="21"/>
        <v/>
      </c>
      <c r="U153" t="str">
        <f t="shared" si="22"/>
        <v/>
      </c>
      <c r="V153" s="33" t="str">
        <f t="shared" si="23"/>
        <v/>
      </c>
    </row>
    <row r="154" spans="1:38" x14ac:dyDescent="0.25">
      <c r="A154" t="s">
        <v>172</v>
      </c>
      <c r="B154" t="s">
        <v>224</v>
      </c>
      <c r="C154" t="s">
        <v>16</v>
      </c>
      <c r="D154" t="s">
        <v>95</v>
      </c>
      <c r="E154">
        <v>15</v>
      </c>
      <c r="F154">
        <v>581</v>
      </c>
      <c r="G154" s="33">
        <v>0.6129</v>
      </c>
      <c r="H154">
        <v>0</v>
      </c>
      <c r="I154" s="33">
        <v>0</v>
      </c>
      <c r="J154">
        <v>17</v>
      </c>
      <c r="K154" s="33">
        <v>3.6600000000000001E-2</v>
      </c>
      <c r="N154" t="s">
        <v>172</v>
      </c>
      <c r="O154" t="str">
        <f t="shared" si="16"/>
        <v>G</v>
      </c>
      <c r="P154">
        <f t="shared" si="17"/>
        <v>1</v>
      </c>
      <c r="Q154">
        <f t="shared" si="18"/>
        <v>0</v>
      </c>
      <c r="R154" s="33">
        <f t="shared" si="19"/>
        <v>0</v>
      </c>
      <c r="S154">
        <f t="shared" si="20"/>
        <v>0</v>
      </c>
      <c r="T154" s="33">
        <f t="shared" si="21"/>
        <v>0</v>
      </c>
      <c r="U154">
        <f t="shared" si="22"/>
        <v>1</v>
      </c>
      <c r="V154" s="33">
        <f t="shared" si="23"/>
        <v>2.2000000000000001E-3</v>
      </c>
    </row>
    <row r="155" spans="1:38" x14ac:dyDescent="0.25">
      <c r="A155" t="s">
        <v>238</v>
      </c>
      <c r="B155" t="s">
        <v>279</v>
      </c>
      <c r="C155" t="s">
        <v>136</v>
      </c>
      <c r="D155" t="s">
        <v>150</v>
      </c>
      <c r="E155">
        <v>12</v>
      </c>
      <c r="F155">
        <v>234</v>
      </c>
      <c r="G155" s="33">
        <v>0.2177</v>
      </c>
      <c r="H155">
        <v>0</v>
      </c>
      <c r="I155" s="33">
        <v>0</v>
      </c>
      <c r="J155">
        <v>4</v>
      </c>
      <c r="K155" s="33">
        <v>8.5000000000000006E-3</v>
      </c>
      <c r="N155" t="s">
        <v>238</v>
      </c>
      <c r="O155" t="str">
        <f t="shared" si="16"/>
        <v>WR</v>
      </c>
      <c r="P155">
        <f t="shared" si="17"/>
        <v>16</v>
      </c>
      <c r="Q155">
        <f t="shared" si="18"/>
        <v>781</v>
      </c>
      <c r="R155" s="33">
        <f t="shared" si="19"/>
        <v>0.73680000000000001</v>
      </c>
      <c r="S155">
        <f t="shared" si="20"/>
        <v>0</v>
      </c>
      <c r="T155" s="33">
        <f t="shared" si="21"/>
        <v>0</v>
      </c>
      <c r="U155">
        <f t="shared" si="22"/>
        <v>66</v>
      </c>
      <c r="V155" s="33">
        <f t="shared" si="23"/>
        <v>0.14860000000000001</v>
      </c>
    </row>
    <row r="156" spans="1:38" x14ac:dyDescent="0.25">
      <c r="A156" t="s">
        <v>156</v>
      </c>
      <c r="B156" t="s">
        <v>224</v>
      </c>
      <c r="C156" t="s">
        <v>212</v>
      </c>
      <c r="D156" t="s">
        <v>808</v>
      </c>
      <c r="E156">
        <v>1</v>
      </c>
      <c r="F156">
        <v>18</v>
      </c>
      <c r="G156" s="33">
        <v>1.6199999999999999E-2</v>
      </c>
      <c r="H156">
        <v>0</v>
      </c>
      <c r="I156" s="33">
        <v>0</v>
      </c>
      <c r="J156">
        <v>1</v>
      </c>
      <c r="K156" s="33">
        <v>2.0999999999999999E-3</v>
      </c>
      <c r="N156" t="s">
        <v>156</v>
      </c>
      <c r="O156" t="str">
        <f t="shared" si="16"/>
        <v>G</v>
      </c>
      <c r="P156">
        <f t="shared" si="17"/>
        <v>11</v>
      </c>
      <c r="Q156">
        <f t="shared" si="18"/>
        <v>395</v>
      </c>
      <c r="R156" s="33">
        <f t="shared" si="19"/>
        <v>0.39340000000000003</v>
      </c>
      <c r="S156">
        <f t="shared" si="20"/>
        <v>0</v>
      </c>
      <c r="T156" s="33">
        <f t="shared" si="21"/>
        <v>0</v>
      </c>
      <c r="U156">
        <f t="shared" si="22"/>
        <v>28</v>
      </c>
      <c r="V156" s="33">
        <f t="shared" si="23"/>
        <v>6.2199999999999998E-2</v>
      </c>
    </row>
    <row r="157" spans="1:38" x14ac:dyDescent="0.25">
      <c r="A157" t="s">
        <v>190</v>
      </c>
      <c r="B157" t="s">
        <v>224</v>
      </c>
      <c r="C157" t="s">
        <v>77</v>
      </c>
      <c r="D157" t="s">
        <v>95</v>
      </c>
      <c r="E157">
        <v>12</v>
      </c>
      <c r="F157">
        <v>247</v>
      </c>
      <c r="G157" s="33">
        <v>0.24460000000000001</v>
      </c>
      <c r="H157">
        <v>0</v>
      </c>
      <c r="I157" s="33">
        <v>0</v>
      </c>
      <c r="J157">
        <v>0</v>
      </c>
      <c r="K157" s="33">
        <v>0</v>
      </c>
      <c r="N157" t="s">
        <v>190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s="33" t="str">
        <f t="shared" si="19"/>
        <v/>
      </c>
      <c r="S157" t="str">
        <f t="shared" si="20"/>
        <v/>
      </c>
      <c r="T157" s="33" t="str">
        <f t="shared" si="21"/>
        <v/>
      </c>
      <c r="U157" t="str">
        <f t="shared" si="22"/>
        <v/>
      </c>
      <c r="V157" s="33" t="str">
        <f t="shared" si="23"/>
        <v/>
      </c>
    </row>
    <row r="158" spans="1:38" x14ac:dyDescent="0.25">
      <c r="A158" t="s">
        <v>20</v>
      </c>
      <c r="B158" t="s">
        <v>95</v>
      </c>
      <c r="C158" t="s">
        <v>810</v>
      </c>
      <c r="D158" t="s">
        <v>279</v>
      </c>
      <c r="E158">
        <v>2</v>
      </c>
      <c r="F158">
        <v>38</v>
      </c>
      <c r="G158" s="33">
        <v>3.3000000000000002E-2</v>
      </c>
      <c r="H158">
        <v>0</v>
      </c>
      <c r="I158" s="33">
        <v>0</v>
      </c>
      <c r="J158">
        <v>1</v>
      </c>
      <c r="K158" s="33">
        <v>2.0999999999999999E-3</v>
      </c>
      <c r="N158" t="s">
        <v>20</v>
      </c>
      <c r="O158" t="str">
        <f t="shared" si="16"/>
        <v>RB</v>
      </c>
      <c r="P158">
        <f t="shared" si="17"/>
        <v>8</v>
      </c>
      <c r="Q158">
        <f t="shared" si="18"/>
        <v>41</v>
      </c>
      <c r="R158" s="33">
        <f t="shared" si="19"/>
        <v>3.6200000000000003E-2</v>
      </c>
      <c r="S158">
        <f t="shared" si="20"/>
        <v>0</v>
      </c>
      <c r="T158" s="33">
        <f t="shared" si="21"/>
        <v>0</v>
      </c>
      <c r="U158">
        <f t="shared" si="22"/>
        <v>93</v>
      </c>
      <c r="V158" s="33">
        <f t="shared" si="23"/>
        <v>0.20169999999999999</v>
      </c>
    </row>
    <row r="159" spans="1:38" x14ac:dyDescent="0.25">
      <c r="A159" t="s">
        <v>16</v>
      </c>
      <c r="B159" t="s">
        <v>95</v>
      </c>
      <c r="C159" t="s">
        <v>810</v>
      </c>
      <c r="D159" t="s">
        <v>279</v>
      </c>
      <c r="E159">
        <v>4</v>
      </c>
      <c r="F159">
        <v>1</v>
      </c>
      <c r="G159" s="33">
        <v>1E-3</v>
      </c>
      <c r="H159">
        <v>0</v>
      </c>
      <c r="I159" s="33">
        <v>0</v>
      </c>
      <c r="J159">
        <v>44</v>
      </c>
      <c r="K159" s="33">
        <v>9.8900000000000002E-2</v>
      </c>
      <c r="N159" t="s">
        <v>16</v>
      </c>
      <c r="O159" t="str">
        <f t="shared" si="16"/>
        <v>RB</v>
      </c>
      <c r="P159">
        <f t="shared" si="17"/>
        <v>15</v>
      </c>
      <c r="Q159">
        <f t="shared" si="18"/>
        <v>581</v>
      </c>
      <c r="R159" s="33">
        <f t="shared" si="19"/>
        <v>0.6129</v>
      </c>
      <c r="S159">
        <f t="shared" si="20"/>
        <v>0</v>
      </c>
      <c r="T159" s="33">
        <f t="shared" si="21"/>
        <v>0</v>
      </c>
      <c r="U159">
        <f t="shared" si="22"/>
        <v>17</v>
      </c>
      <c r="V159" s="33">
        <f t="shared" si="23"/>
        <v>3.6600000000000001E-2</v>
      </c>
    </row>
    <row r="160" spans="1:38" x14ac:dyDescent="0.25">
      <c r="A160" t="s">
        <v>145</v>
      </c>
      <c r="B160" t="s">
        <v>150</v>
      </c>
      <c r="C160" t="s">
        <v>432</v>
      </c>
      <c r="D160" t="s">
        <v>578</v>
      </c>
      <c r="E160">
        <v>2</v>
      </c>
      <c r="F160">
        <v>0</v>
      </c>
      <c r="G160" s="33">
        <v>0</v>
      </c>
      <c r="H160">
        <v>0</v>
      </c>
      <c r="I160" s="33">
        <v>0</v>
      </c>
      <c r="J160">
        <v>13</v>
      </c>
      <c r="K160" s="33">
        <v>2.93E-2</v>
      </c>
      <c r="N160" t="s">
        <v>145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s="33" t="str">
        <f t="shared" si="19"/>
        <v/>
      </c>
      <c r="S160" t="str">
        <f t="shared" si="20"/>
        <v/>
      </c>
      <c r="T160" s="33" t="str">
        <f t="shared" si="21"/>
        <v/>
      </c>
      <c r="U160" t="str">
        <f t="shared" si="22"/>
        <v/>
      </c>
      <c r="V160" s="33" t="str">
        <f t="shared" si="23"/>
        <v/>
      </c>
    </row>
    <row r="161" spans="1:22" x14ac:dyDescent="0.25">
      <c r="A161" t="s">
        <v>136</v>
      </c>
      <c r="B161" t="s">
        <v>150</v>
      </c>
      <c r="C161" t="s">
        <v>137</v>
      </c>
      <c r="D161" t="s">
        <v>150</v>
      </c>
      <c r="E161">
        <v>16</v>
      </c>
      <c r="F161">
        <v>855</v>
      </c>
      <c r="G161" s="33">
        <v>0.78949999999999998</v>
      </c>
      <c r="H161">
        <v>0</v>
      </c>
      <c r="I161" s="33">
        <v>0</v>
      </c>
      <c r="J161">
        <v>97</v>
      </c>
      <c r="K161" s="33">
        <v>0.218</v>
      </c>
      <c r="N161" t="s">
        <v>136</v>
      </c>
      <c r="O161" t="str">
        <f t="shared" si="16"/>
        <v>TE</v>
      </c>
      <c r="P161">
        <f t="shared" si="17"/>
        <v>12</v>
      </c>
      <c r="Q161">
        <f t="shared" si="18"/>
        <v>234</v>
      </c>
      <c r="R161" s="33">
        <f t="shared" si="19"/>
        <v>0.2177</v>
      </c>
      <c r="S161">
        <f t="shared" si="20"/>
        <v>0</v>
      </c>
      <c r="T161" s="33">
        <f t="shared" si="21"/>
        <v>0</v>
      </c>
      <c r="U161">
        <f t="shared" si="22"/>
        <v>4</v>
      </c>
      <c r="V161" s="33">
        <f t="shared" si="23"/>
        <v>8.5000000000000006E-3</v>
      </c>
    </row>
    <row r="162" spans="1:22" x14ac:dyDescent="0.25">
      <c r="A162" t="s">
        <v>212</v>
      </c>
      <c r="B162" t="s">
        <v>224</v>
      </c>
      <c r="C162" t="s">
        <v>827</v>
      </c>
      <c r="D162" t="s">
        <v>150</v>
      </c>
      <c r="E162">
        <v>4</v>
      </c>
      <c r="F162">
        <v>30</v>
      </c>
      <c r="G162" s="33">
        <v>2.8199999999999999E-2</v>
      </c>
      <c r="H162">
        <v>0</v>
      </c>
      <c r="I162" s="33">
        <v>0</v>
      </c>
      <c r="J162">
        <v>12</v>
      </c>
      <c r="K162" s="33">
        <v>2.5899999999999999E-2</v>
      </c>
      <c r="N162" t="s">
        <v>212</v>
      </c>
      <c r="O162" t="str">
        <f t="shared" si="16"/>
        <v>T</v>
      </c>
      <c r="P162">
        <f t="shared" si="17"/>
        <v>1</v>
      </c>
      <c r="Q162">
        <f t="shared" si="18"/>
        <v>18</v>
      </c>
      <c r="R162" s="33">
        <f t="shared" si="19"/>
        <v>1.6199999999999999E-2</v>
      </c>
      <c r="S162">
        <f t="shared" si="20"/>
        <v>0</v>
      </c>
      <c r="T162" s="33">
        <f t="shared" si="21"/>
        <v>0</v>
      </c>
      <c r="U162">
        <f t="shared" si="22"/>
        <v>1</v>
      </c>
      <c r="V162" s="33">
        <f t="shared" si="23"/>
        <v>2.0999999999999999E-3</v>
      </c>
    </row>
    <row r="163" spans="1:22" x14ac:dyDescent="0.25">
      <c r="A163" t="s">
        <v>77</v>
      </c>
      <c r="B163" t="s">
        <v>95</v>
      </c>
      <c r="C163" t="s">
        <v>827</v>
      </c>
      <c r="D163" t="s">
        <v>150</v>
      </c>
      <c r="E163">
        <v>2</v>
      </c>
      <c r="F163">
        <v>30</v>
      </c>
      <c r="G163" s="33">
        <v>2.9000000000000001E-2</v>
      </c>
      <c r="H163">
        <v>0</v>
      </c>
      <c r="I163" s="33">
        <v>0</v>
      </c>
      <c r="J163">
        <v>6</v>
      </c>
      <c r="K163" s="33">
        <v>1.21E-2</v>
      </c>
      <c r="N163" t="s">
        <v>77</v>
      </c>
      <c r="O163" t="str">
        <f t="shared" si="16"/>
        <v>RB</v>
      </c>
      <c r="P163">
        <f t="shared" si="17"/>
        <v>12</v>
      </c>
      <c r="Q163">
        <f t="shared" si="18"/>
        <v>247</v>
      </c>
      <c r="R163" s="33">
        <f t="shared" si="19"/>
        <v>0.24460000000000001</v>
      </c>
      <c r="S163">
        <f t="shared" si="20"/>
        <v>0</v>
      </c>
      <c r="T163" s="33">
        <f t="shared" si="21"/>
        <v>0</v>
      </c>
      <c r="U163">
        <f t="shared" si="22"/>
        <v>0</v>
      </c>
      <c r="V163" s="33">
        <f t="shared" si="23"/>
        <v>0</v>
      </c>
    </row>
    <row r="164" spans="1:22" x14ac:dyDescent="0.25">
      <c r="A164" t="s">
        <v>432</v>
      </c>
      <c r="B164" t="s">
        <v>436</v>
      </c>
      <c r="C164" t="s">
        <v>851</v>
      </c>
      <c r="D164" t="s">
        <v>808</v>
      </c>
      <c r="E164">
        <v>16</v>
      </c>
      <c r="F164">
        <v>1030</v>
      </c>
      <c r="G164" s="33">
        <v>1</v>
      </c>
      <c r="H164">
        <v>0</v>
      </c>
      <c r="I164" s="33">
        <v>0</v>
      </c>
      <c r="J164">
        <v>6</v>
      </c>
      <c r="K164" s="33">
        <v>1.35E-2</v>
      </c>
      <c r="N164" t="s">
        <v>432</v>
      </c>
      <c r="O164" t="str">
        <f t="shared" si="16"/>
        <v>FS</v>
      </c>
      <c r="P164">
        <f t="shared" si="17"/>
        <v>2</v>
      </c>
      <c r="Q164">
        <f t="shared" si="18"/>
        <v>0</v>
      </c>
      <c r="R164" s="33">
        <f t="shared" si="19"/>
        <v>0</v>
      </c>
      <c r="S164">
        <f t="shared" si="20"/>
        <v>0</v>
      </c>
      <c r="T164" s="33">
        <f t="shared" si="21"/>
        <v>0</v>
      </c>
      <c r="U164">
        <f t="shared" si="22"/>
        <v>13</v>
      </c>
      <c r="V164" s="33">
        <f t="shared" si="23"/>
        <v>2.93E-2</v>
      </c>
    </row>
    <row r="165" spans="1:22" x14ac:dyDescent="0.25">
      <c r="A165" t="s">
        <v>111</v>
      </c>
      <c r="B165" t="s">
        <v>125</v>
      </c>
      <c r="C165" t="s">
        <v>851</v>
      </c>
      <c r="D165" t="s">
        <v>378</v>
      </c>
      <c r="E165">
        <v>16</v>
      </c>
      <c r="F165">
        <v>0</v>
      </c>
      <c r="G165" s="33">
        <v>0</v>
      </c>
      <c r="H165">
        <v>632</v>
      </c>
      <c r="I165" s="33">
        <v>0.61419999999999997</v>
      </c>
      <c r="J165">
        <v>189</v>
      </c>
      <c r="K165" s="33">
        <v>0.42659999999999998</v>
      </c>
      <c r="N165" t="s">
        <v>111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s="33" t="str">
        <f t="shared" si="19"/>
        <v/>
      </c>
      <c r="S165" t="str">
        <f t="shared" si="20"/>
        <v/>
      </c>
      <c r="T165" s="33" t="str">
        <f t="shared" si="21"/>
        <v/>
      </c>
      <c r="U165" t="str">
        <f t="shared" si="22"/>
        <v/>
      </c>
      <c r="V165" s="33" t="str">
        <f t="shared" si="23"/>
        <v/>
      </c>
    </row>
    <row r="166" spans="1:22" x14ac:dyDescent="0.25">
      <c r="A166" t="s">
        <v>137</v>
      </c>
      <c r="B166" t="s">
        <v>150</v>
      </c>
      <c r="C166" t="s">
        <v>852</v>
      </c>
      <c r="D166" t="s">
        <v>508</v>
      </c>
      <c r="E166">
        <v>1</v>
      </c>
      <c r="F166">
        <v>0</v>
      </c>
      <c r="G166" s="33">
        <v>0</v>
      </c>
      <c r="H166">
        <v>22</v>
      </c>
      <c r="I166" s="33">
        <v>1.9800000000000002E-2</v>
      </c>
      <c r="J166">
        <v>0</v>
      </c>
      <c r="K166" s="33">
        <v>0</v>
      </c>
      <c r="N166" t="s">
        <v>137</v>
      </c>
      <c r="O166" t="str">
        <f t="shared" si="16"/>
        <v>TE</v>
      </c>
      <c r="P166">
        <f t="shared" si="17"/>
        <v>16</v>
      </c>
      <c r="Q166">
        <f t="shared" si="18"/>
        <v>855</v>
      </c>
      <c r="R166" s="33">
        <f t="shared" si="19"/>
        <v>0.78949999999999998</v>
      </c>
      <c r="S166">
        <f t="shared" si="20"/>
        <v>0</v>
      </c>
      <c r="T166" s="33">
        <f t="shared" si="21"/>
        <v>0</v>
      </c>
      <c r="U166">
        <f t="shared" si="22"/>
        <v>97</v>
      </c>
      <c r="V166" s="33">
        <f t="shared" si="23"/>
        <v>0.218</v>
      </c>
    </row>
    <row r="167" spans="1:22" x14ac:dyDescent="0.25">
      <c r="A167" t="s">
        <v>67</v>
      </c>
      <c r="B167" t="s">
        <v>95</v>
      </c>
      <c r="C167" t="s">
        <v>852</v>
      </c>
      <c r="D167" t="s">
        <v>541</v>
      </c>
      <c r="E167">
        <v>5</v>
      </c>
      <c r="F167">
        <v>0</v>
      </c>
      <c r="G167" s="33">
        <v>0</v>
      </c>
      <c r="H167">
        <v>62</v>
      </c>
      <c r="I167" s="33">
        <v>5.8400000000000001E-2</v>
      </c>
      <c r="J167">
        <v>4</v>
      </c>
      <c r="K167" s="33">
        <v>9.1000000000000004E-3</v>
      </c>
      <c r="N167" t="s">
        <v>67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s="33" t="str">
        <f t="shared" si="19"/>
        <v/>
      </c>
      <c r="S167" t="str">
        <f t="shared" si="20"/>
        <v/>
      </c>
      <c r="T167" s="33" t="str">
        <f t="shared" si="21"/>
        <v/>
      </c>
      <c r="U167" t="str">
        <f t="shared" si="22"/>
        <v/>
      </c>
      <c r="V167" s="33" t="str">
        <f t="shared" si="23"/>
        <v/>
      </c>
    </row>
    <row r="168" spans="1:22" x14ac:dyDescent="0.25">
      <c r="A168" t="s">
        <v>313</v>
      </c>
      <c r="B168" t="s">
        <v>340</v>
      </c>
      <c r="C168" t="s">
        <v>896</v>
      </c>
      <c r="D168" t="s">
        <v>541</v>
      </c>
      <c r="E168">
        <v>7</v>
      </c>
      <c r="F168">
        <v>0</v>
      </c>
      <c r="G168" s="33">
        <v>0</v>
      </c>
      <c r="H168">
        <v>176</v>
      </c>
      <c r="I168" s="33">
        <v>0.1678</v>
      </c>
      <c r="J168">
        <v>13</v>
      </c>
      <c r="K168" s="33">
        <v>2.7300000000000001E-2</v>
      </c>
      <c r="N168" t="s">
        <v>313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s="33" t="str">
        <f t="shared" si="19"/>
        <v/>
      </c>
      <c r="S168" t="str">
        <f t="shared" si="20"/>
        <v/>
      </c>
      <c r="T168" s="33" t="str">
        <f t="shared" si="21"/>
        <v/>
      </c>
      <c r="U168" t="str">
        <f t="shared" si="22"/>
        <v/>
      </c>
      <c r="V168" s="33" t="str">
        <f t="shared" si="23"/>
        <v/>
      </c>
    </row>
    <row r="169" spans="1:22" x14ac:dyDescent="0.25">
      <c r="A169" t="s">
        <v>43</v>
      </c>
      <c r="B169" t="s">
        <v>95</v>
      </c>
      <c r="C169" t="s">
        <v>896</v>
      </c>
      <c r="D169" t="s">
        <v>541</v>
      </c>
      <c r="E169">
        <v>2</v>
      </c>
      <c r="F169">
        <v>0</v>
      </c>
      <c r="G169" s="33">
        <v>0</v>
      </c>
      <c r="H169">
        <v>33</v>
      </c>
      <c r="I169" s="33">
        <v>3.0599999999999999E-2</v>
      </c>
      <c r="J169">
        <v>0</v>
      </c>
      <c r="K169" s="33">
        <v>0</v>
      </c>
      <c r="N169" t="s">
        <v>43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s="33" t="str">
        <f t="shared" si="19"/>
        <v/>
      </c>
      <c r="S169" t="str">
        <f t="shared" si="20"/>
        <v/>
      </c>
      <c r="T169" s="33" t="str">
        <f t="shared" si="21"/>
        <v/>
      </c>
      <c r="U169" t="str">
        <f t="shared" si="22"/>
        <v/>
      </c>
      <c r="V169" s="33" t="str">
        <f t="shared" si="23"/>
        <v/>
      </c>
    </row>
    <row r="170" spans="1:22" x14ac:dyDescent="0.25">
      <c r="A170" t="s">
        <v>205</v>
      </c>
      <c r="B170" t="s">
        <v>224</v>
      </c>
      <c r="C170" t="s">
        <v>205</v>
      </c>
      <c r="D170" t="s">
        <v>806</v>
      </c>
      <c r="E170">
        <v>16</v>
      </c>
      <c r="F170">
        <v>1047</v>
      </c>
      <c r="G170" s="33">
        <v>0.98399999999999999</v>
      </c>
      <c r="H170">
        <v>0</v>
      </c>
      <c r="I170" s="33">
        <v>0</v>
      </c>
      <c r="J170">
        <v>71</v>
      </c>
      <c r="K170" s="33">
        <v>0.153</v>
      </c>
      <c r="N170" t="s">
        <v>205</v>
      </c>
      <c r="O170" t="str">
        <f t="shared" si="16"/>
        <v>G</v>
      </c>
      <c r="P170">
        <f t="shared" si="17"/>
        <v>16</v>
      </c>
      <c r="Q170">
        <f t="shared" si="18"/>
        <v>1047</v>
      </c>
      <c r="R170" s="33">
        <f t="shared" si="19"/>
        <v>0.98399999999999999</v>
      </c>
      <c r="S170">
        <f t="shared" si="20"/>
        <v>0</v>
      </c>
      <c r="T170" s="33">
        <f t="shared" si="21"/>
        <v>0</v>
      </c>
      <c r="U170">
        <f t="shared" si="22"/>
        <v>71</v>
      </c>
      <c r="V170" s="33">
        <f t="shared" si="23"/>
        <v>0.153</v>
      </c>
    </row>
    <row r="171" spans="1:22" x14ac:dyDescent="0.25">
      <c r="A171" t="s">
        <v>176</v>
      </c>
      <c r="B171" t="s">
        <v>224</v>
      </c>
      <c r="C171" t="s">
        <v>857</v>
      </c>
      <c r="D171" t="s">
        <v>150</v>
      </c>
      <c r="E171">
        <v>8</v>
      </c>
      <c r="F171">
        <v>151</v>
      </c>
      <c r="G171" s="33">
        <v>0.14050000000000001</v>
      </c>
      <c r="H171">
        <v>0</v>
      </c>
      <c r="I171" s="33">
        <v>0</v>
      </c>
      <c r="J171">
        <v>69</v>
      </c>
      <c r="K171" s="33">
        <v>0.14710000000000001</v>
      </c>
      <c r="N171" t="s">
        <v>176</v>
      </c>
      <c r="O171" t="str">
        <f t="shared" si="16"/>
        <v>G</v>
      </c>
      <c r="P171">
        <f t="shared" si="17"/>
        <v>16</v>
      </c>
      <c r="Q171">
        <f t="shared" si="18"/>
        <v>38</v>
      </c>
      <c r="R171" s="33">
        <f t="shared" si="19"/>
        <v>3.4000000000000002E-2</v>
      </c>
      <c r="S171">
        <f t="shared" si="20"/>
        <v>0</v>
      </c>
      <c r="T171" s="33">
        <f t="shared" si="21"/>
        <v>0</v>
      </c>
      <c r="U171">
        <f t="shared" si="22"/>
        <v>136</v>
      </c>
      <c r="V171" s="33">
        <f t="shared" si="23"/>
        <v>0.28749999999999998</v>
      </c>
    </row>
    <row r="172" spans="1:22" x14ac:dyDescent="0.25">
      <c r="A172" t="s">
        <v>358</v>
      </c>
      <c r="B172" t="s">
        <v>378</v>
      </c>
      <c r="C172" t="s">
        <v>857</v>
      </c>
      <c r="D172" t="s">
        <v>150</v>
      </c>
      <c r="E172">
        <v>8</v>
      </c>
      <c r="F172">
        <v>217</v>
      </c>
      <c r="G172" s="33">
        <v>0.188</v>
      </c>
      <c r="H172">
        <v>0</v>
      </c>
      <c r="I172" s="33">
        <v>0</v>
      </c>
      <c r="J172">
        <v>87</v>
      </c>
      <c r="K172" s="33">
        <v>0.18240000000000001</v>
      </c>
      <c r="N172" t="s">
        <v>358</v>
      </c>
      <c r="O172" t="str">
        <f t="shared" si="16"/>
        <v>LB</v>
      </c>
      <c r="P172">
        <f t="shared" si="17"/>
        <v>16</v>
      </c>
      <c r="Q172">
        <f t="shared" si="18"/>
        <v>0</v>
      </c>
      <c r="R172" s="33">
        <f t="shared" si="19"/>
        <v>0</v>
      </c>
      <c r="S172">
        <f t="shared" si="20"/>
        <v>970</v>
      </c>
      <c r="T172" s="33">
        <f t="shared" si="21"/>
        <v>0.95189999999999997</v>
      </c>
      <c r="U172">
        <f t="shared" si="22"/>
        <v>72</v>
      </c>
      <c r="V172" s="33">
        <f t="shared" si="23"/>
        <v>0.16400000000000001</v>
      </c>
    </row>
    <row r="173" spans="1:22" x14ac:dyDescent="0.25">
      <c r="A173" t="s">
        <v>322</v>
      </c>
      <c r="B173" t="s">
        <v>340</v>
      </c>
      <c r="C173" t="s">
        <v>838</v>
      </c>
      <c r="D173" t="s">
        <v>470</v>
      </c>
      <c r="E173">
        <v>2</v>
      </c>
      <c r="F173">
        <v>0</v>
      </c>
      <c r="G173" s="33">
        <v>0</v>
      </c>
      <c r="H173">
        <v>108</v>
      </c>
      <c r="I173" s="33">
        <v>0.10050000000000001</v>
      </c>
      <c r="J173">
        <v>1</v>
      </c>
      <c r="K173" s="33">
        <v>2.3E-3</v>
      </c>
      <c r="N173" t="s">
        <v>322</v>
      </c>
      <c r="O173" t="str">
        <f t="shared" si="16"/>
        <v>DT</v>
      </c>
      <c r="P173">
        <f t="shared" si="17"/>
        <v>16</v>
      </c>
      <c r="Q173">
        <f t="shared" si="18"/>
        <v>0</v>
      </c>
      <c r="R173" s="33">
        <f t="shared" si="19"/>
        <v>0</v>
      </c>
      <c r="S173">
        <f t="shared" si="20"/>
        <v>622</v>
      </c>
      <c r="T173" s="33">
        <f t="shared" si="21"/>
        <v>0.53990000000000005</v>
      </c>
      <c r="U173">
        <f t="shared" si="22"/>
        <v>77</v>
      </c>
      <c r="V173" s="33">
        <f t="shared" si="23"/>
        <v>0.1656</v>
      </c>
    </row>
    <row r="174" spans="1:22" x14ac:dyDescent="0.25">
      <c r="A174" t="s">
        <v>420</v>
      </c>
      <c r="B174" t="s">
        <v>436</v>
      </c>
      <c r="C174" t="s">
        <v>838</v>
      </c>
      <c r="D174" t="s">
        <v>470</v>
      </c>
      <c r="E174">
        <v>2</v>
      </c>
      <c r="F174">
        <v>0</v>
      </c>
      <c r="G174" s="33">
        <v>0</v>
      </c>
      <c r="H174">
        <v>25</v>
      </c>
      <c r="I174" s="33">
        <v>2.4299999999999999E-2</v>
      </c>
      <c r="J174">
        <v>10</v>
      </c>
      <c r="K174" s="33">
        <v>2.4E-2</v>
      </c>
      <c r="N174" t="s">
        <v>420</v>
      </c>
      <c r="O174" t="str">
        <f t="shared" si="16"/>
        <v>SS</v>
      </c>
      <c r="P174">
        <f t="shared" si="17"/>
        <v>11</v>
      </c>
      <c r="Q174">
        <f t="shared" si="18"/>
        <v>0</v>
      </c>
      <c r="R174" s="33">
        <f t="shared" si="19"/>
        <v>0</v>
      </c>
      <c r="S174">
        <f t="shared" si="20"/>
        <v>18</v>
      </c>
      <c r="T174" s="33">
        <f t="shared" si="21"/>
        <v>1.7299999999999999E-2</v>
      </c>
      <c r="U174">
        <f t="shared" si="22"/>
        <v>151</v>
      </c>
      <c r="V174" s="33">
        <f t="shared" si="23"/>
        <v>0.33710000000000001</v>
      </c>
    </row>
    <row r="175" spans="1:22" x14ac:dyDescent="0.25">
      <c r="A175" t="s">
        <v>253</v>
      </c>
      <c r="B175" t="s">
        <v>279</v>
      </c>
      <c r="C175" t="s">
        <v>838</v>
      </c>
      <c r="D175" t="s">
        <v>470</v>
      </c>
      <c r="E175">
        <v>5</v>
      </c>
      <c r="F175">
        <v>0</v>
      </c>
      <c r="G175" s="33">
        <v>0</v>
      </c>
      <c r="H175">
        <v>0</v>
      </c>
      <c r="I175" s="33">
        <v>0</v>
      </c>
      <c r="J175">
        <v>44</v>
      </c>
      <c r="K175" s="33">
        <v>0.1002</v>
      </c>
      <c r="N175" t="s">
        <v>253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s="33" t="str">
        <f t="shared" si="19"/>
        <v/>
      </c>
      <c r="S175" t="str">
        <f t="shared" si="20"/>
        <v/>
      </c>
      <c r="T175" s="33" t="str">
        <f t="shared" si="21"/>
        <v/>
      </c>
      <c r="U175" t="str">
        <f t="shared" si="22"/>
        <v/>
      </c>
      <c r="V175" s="33" t="str">
        <f t="shared" si="23"/>
        <v/>
      </c>
    </row>
    <row r="176" spans="1:22" x14ac:dyDescent="0.25">
      <c r="A176" t="s">
        <v>84</v>
      </c>
      <c r="B176" t="s">
        <v>95</v>
      </c>
      <c r="C176" t="s">
        <v>839</v>
      </c>
      <c r="D176" t="s">
        <v>95</v>
      </c>
      <c r="E176">
        <v>4</v>
      </c>
      <c r="F176">
        <v>6</v>
      </c>
      <c r="G176" s="33">
        <v>5.8999999999999999E-3</v>
      </c>
      <c r="H176">
        <v>0</v>
      </c>
      <c r="I176" s="33">
        <v>0</v>
      </c>
      <c r="J176">
        <v>25</v>
      </c>
      <c r="K176" s="33">
        <v>5.8400000000000001E-2</v>
      </c>
      <c r="N176" t="s">
        <v>84</v>
      </c>
      <c r="O176" t="str">
        <f t="shared" si="16"/>
        <v>CB</v>
      </c>
      <c r="P176">
        <f t="shared" si="17"/>
        <v>16</v>
      </c>
      <c r="Q176">
        <f t="shared" si="18"/>
        <v>0</v>
      </c>
      <c r="R176" s="33">
        <f t="shared" si="19"/>
        <v>0</v>
      </c>
      <c r="S176">
        <f t="shared" si="20"/>
        <v>2</v>
      </c>
      <c r="T176" s="33">
        <f t="shared" si="21"/>
        <v>1.9E-3</v>
      </c>
      <c r="U176">
        <f t="shared" si="22"/>
        <v>303</v>
      </c>
      <c r="V176" s="33">
        <f t="shared" si="23"/>
        <v>0.69020000000000004</v>
      </c>
    </row>
    <row r="177" spans="1:22" x14ac:dyDescent="0.25">
      <c r="A177" t="s">
        <v>424</v>
      </c>
      <c r="B177" t="s">
        <v>436</v>
      </c>
      <c r="C177" t="s">
        <v>839</v>
      </c>
      <c r="D177" t="s">
        <v>95</v>
      </c>
      <c r="E177">
        <v>3</v>
      </c>
      <c r="F177">
        <v>1</v>
      </c>
      <c r="G177" s="33">
        <v>1E-3</v>
      </c>
      <c r="H177">
        <v>0</v>
      </c>
      <c r="I177" s="33">
        <v>0</v>
      </c>
      <c r="J177">
        <v>19</v>
      </c>
      <c r="K177" s="33">
        <v>4.5699999999999998E-2</v>
      </c>
      <c r="N177" t="s">
        <v>424</v>
      </c>
      <c r="O177" t="str">
        <f t="shared" si="16"/>
        <v>CB</v>
      </c>
      <c r="P177">
        <f t="shared" si="17"/>
        <v>16</v>
      </c>
      <c r="Q177">
        <f t="shared" si="18"/>
        <v>0</v>
      </c>
      <c r="R177" s="33">
        <f t="shared" si="19"/>
        <v>0</v>
      </c>
      <c r="S177">
        <f t="shared" si="20"/>
        <v>618</v>
      </c>
      <c r="T177" s="33">
        <f t="shared" si="21"/>
        <v>0.56850000000000001</v>
      </c>
      <c r="U177">
        <f t="shared" si="22"/>
        <v>219</v>
      </c>
      <c r="V177" s="33">
        <f t="shared" si="23"/>
        <v>0.4955</v>
      </c>
    </row>
    <row r="178" spans="1:22" x14ac:dyDescent="0.25">
      <c r="A178" t="s">
        <v>201</v>
      </c>
      <c r="B178" t="s">
        <v>224</v>
      </c>
      <c r="C178" t="s">
        <v>176</v>
      </c>
      <c r="D178" t="s">
        <v>806</v>
      </c>
      <c r="E178">
        <v>16</v>
      </c>
      <c r="F178">
        <v>38</v>
      </c>
      <c r="G178" s="33">
        <v>3.4000000000000002E-2</v>
      </c>
      <c r="H178">
        <v>0</v>
      </c>
      <c r="I178" s="33">
        <v>0</v>
      </c>
      <c r="J178">
        <v>136</v>
      </c>
      <c r="K178" s="33">
        <v>0.28749999999999998</v>
      </c>
      <c r="N178" t="s">
        <v>201</v>
      </c>
      <c r="O178" t="str">
        <f t="shared" si="16"/>
        <v/>
      </c>
      <c r="P178" t="str">
        <f t="shared" si="17"/>
        <v/>
      </c>
      <c r="Q178" t="str">
        <f t="shared" si="18"/>
        <v/>
      </c>
      <c r="R178" s="33" t="str">
        <f t="shared" si="19"/>
        <v/>
      </c>
      <c r="S178" t="str">
        <f t="shared" si="20"/>
        <v/>
      </c>
      <c r="T178" s="33" t="str">
        <f t="shared" si="21"/>
        <v/>
      </c>
      <c r="U178" t="str">
        <f t="shared" si="22"/>
        <v/>
      </c>
      <c r="V178" s="33" t="str">
        <f t="shared" si="23"/>
        <v/>
      </c>
    </row>
    <row r="179" spans="1:22" x14ac:dyDescent="0.25">
      <c r="A179" t="s">
        <v>435</v>
      </c>
      <c r="B179" t="s">
        <v>436</v>
      </c>
      <c r="C179" t="s">
        <v>358</v>
      </c>
      <c r="D179" t="s">
        <v>378</v>
      </c>
      <c r="E179">
        <v>16</v>
      </c>
      <c r="F179">
        <v>0</v>
      </c>
      <c r="G179" s="33">
        <v>0</v>
      </c>
      <c r="H179">
        <v>970</v>
      </c>
      <c r="I179" s="33">
        <v>0.95189999999999997</v>
      </c>
      <c r="J179">
        <v>72</v>
      </c>
      <c r="K179" s="33">
        <v>0.16400000000000001</v>
      </c>
      <c r="N179" t="s">
        <v>435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s="33" t="str">
        <f t="shared" si="19"/>
        <v/>
      </c>
      <c r="S179" t="str">
        <f t="shared" si="20"/>
        <v/>
      </c>
      <c r="T179" s="33" t="str">
        <f t="shared" si="21"/>
        <v/>
      </c>
      <c r="U179" t="str">
        <f t="shared" si="22"/>
        <v/>
      </c>
      <c r="V179" s="33" t="str">
        <f t="shared" si="23"/>
        <v/>
      </c>
    </row>
    <row r="180" spans="1:22" x14ac:dyDescent="0.25">
      <c r="A180" t="s">
        <v>384</v>
      </c>
      <c r="B180" t="s">
        <v>436</v>
      </c>
      <c r="C180" t="s">
        <v>322</v>
      </c>
      <c r="D180" t="s">
        <v>541</v>
      </c>
      <c r="E180">
        <v>16</v>
      </c>
      <c r="F180">
        <v>0</v>
      </c>
      <c r="G180" s="33">
        <v>0</v>
      </c>
      <c r="H180">
        <v>622</v>
      </c>
      <c r="I180" s="33">
        <v>0.53990000000000005</v>
      </c>
      <c r="J180">
        <v>77</v>
      </c>
      <c r="K180" s="33">
        <v>0.1656</v>
      </c>
      <c r="N180" t="s">
        <v>384</v>
      </c>
      <c r="O180" t="str">
        <f t="shared" si="16"/>
        <v>CB</v>
      </c>
      <c r="P180">
        <f t="shared" si="17"/>
        <v>10</v>
      </c>
      <c r="Q180">
        <f t="shared" si="18"/>
        <v>0</v>
      </c>
      <c r="R180" s="33">
        <f t="shared" si="19"/>
        <v>0</v>
      </c>
      <c r="S180">
        <f t="shared" si="20"/>
        <v>227</v>
      </c>
      <c r="T180" s="33">
        <f t="shared" si="21"/>
        <v>0.21759999999999999</v>
      </c>
      <c r="U180">
        <f t="shared" si="22"/>
        <v>65</v>
      </c>
      <c r="V180" s="33">
        <f t="shared" si="23"/>
        <v>0.14510000000000001</v>
      </c>
    </row>
    <row r="181" spans="1:22" x14ac:dyDescent="0.25">
      <c r="A181" t="s">
        <v>387</v>
      </c>
      <c r="B181" t="s">
        <v>436</v>
      </c>
      <c r="C181" t="s">
        <v>420</v>
      </c>
      <c r="D181" t="s">
        <v>726</v>
      </c>
      <c r="E181">
        <v>11</v>
      </c>
      <c r="F181">
        <v>0</v>
      </c>
      <c r="G181" s="33">
        <v>0</v>
      </c>
      <c r="H181">
        <v>18</v>
      </c>
      <c r="I181" s="33">
        <v>1.7299999999999999E-2</v>
      </c>
      <c r="J181">
        <v>151</v>
      </c>
      <c r="K181" s="33">
        <v>0.33710000000000001</v>
      </c>
      <c r="N181" t="s">
        <v>387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s="33" t="str">
        <f t="shared" si="19"/>
        <v/>
      </c>
      <c r="S181" t="str">
        <f t="shared" si="20"/>
        <v/>
      </c>
      <c r="T181" s="33" t="str">
        <f t="shared" si="21"/>
        <v/>
      </c>
      <c r="U181" t="str">
        <f t="shared" si="22"/>
        <v/>
      </c>
      <c r="V181" s="33" t="str">
        <f t="shared" si="23"/>
        <v/>
      </c>
    </row>
    <row r="182" spans="1:22" x14ac:dyDescent="0.25">
      <c r="A182" t="s">
        <v>252</v>
      </c>
      <c r="B182" t="s">
        <v>279</v>
      </c>
      <c r="C182" t="s">
        <v>866</v>
      </c>
      <c r="D182" t="s">
        <v>378</v>
      </c>
      <c r="E182">
        <v>2</v>
      </c>
      <c r="F182">
        <v>0</v>
      </c>
      <c r="G182" s="33">
        <v>0</v>
      </c>
      <c r="H182">
        <v>0</v>
      </c>
      <c r="I182" s="33">
        <v>0</v>
      </c>
      <c r="J182">
        <v>33</v>
      </c>
      <c r="K182" s="33">
        <v>7.4499999999999997E-2</v>
      </c>
      <c r="N182" t="s">
        <v>252</v>
      </c>
      <c r="O182" t="str">
        <f t="shared" si="16"/>
        <v>WR</v>
      </c>
      <c r="P182">
        <f t="shared" si="17"/>
        <v>16</v>
      </c>
      <c r="Q182">
        <f t="shared" si="18"/>
        <v>291</v>
      </c>
      <c r="R182" s="33">
        <f t="shared" si="19"/>
        <v>0.28010000000000002</v>
      </c>
      <c r="S182">
        <f t="shared" si="20"/>
        <v>0</v>
      </c>
      <c r="T182" s="33">
        <f t="shared" si="21"/>
        <v>0</v>
      </c>
      <c r="U182">
        <f t="shared" si="22"/>
        <v>221</v>
      </c>
      <c r="V182" s="33">
        <f t="shared" si="23"/>
        <v>0.46529999999999999</v>
      </c>
    </row>
    <row r="183" spans="1:22" x14ac:dyDescent="0.25">
      <c r="A183" t="s">
        <v>231</v>
      </c>
      <c r="B183" t="s">
        <v>279</v>
      </c>
      <c r="C183" t="s">
        <v>866</v>
      </c>
      <c r="D183" t="s">
        <v>378</v>
      </c>
      <c r="E183">
        <v>7</v>
      </c>
      <c r="F183">
        <v>0</v>
      </c>
      <c r="G183" s="33">
        <v>0</v>
      </c>
      <c r="H183">
        <v>21</v>
      </c>
      <c r="I183" s="33">
        <v>1.9400000000000001E-2</v>
      </c>
      <c r="J183">
        <v>114</v>
      </c>
      <c r="K183" s="33">
        <v>0.25969999999999999</v>
      </c>
      <c r="N183" t="s">
        <v>231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s="33" t="str">
        <f t="shared" si="19"/>
        <v/>
      </c>
      <c r="S183" t="str">
        <f t="shared" si="20"/>
        <v/>
      </c>
      <c r="T183" s="33" t="str">
        <f t="shared" si="21"/>
        <v/>
      </c>
      <c r="U183" t="str">
        <f t="shared" si="22"/>
        <v/>
      </c>
      <c r="V183" s="33" t="str">
        <f t="shared" si="23"/>
        <v/>
      </c>
    </row>
    <row r="184" spans="1:22" x14ac:dyDescent="0.25">
      <c r="A184" t="s">
        <v>88</v>
      </c>
      <c r="B184" t="s">
        <v>95</v>
      </c>
      <c r="C184" t="s">
        <v>904</v>
      </c>
      <c r="D184" t="s">
        <v>279</v>
      </c>
      <c r="E184">
        <v>7</v>
      </c>
      <c r="F184">
        <v>134</v>
      </c>
      <c r="G184" s="33">
        <v>0.11849999999999999</v>
      </c>
      <c r="H184">
        <v>0</v>
      </c>
      <c r="I184" s="33">
        <v>0</v>
      </c>
      <c r="J184">
        <v>61</v>
      </c>
      <c r="K184" s="33">
        <v>0.13900000000000001</v>
      </c>
      <c r="N184" t="s">
        <v>88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s="33" t="str">
        <f t="shared" si="19"/>
        <v/>
      </c>
      <c r="S184" t="str">
        <f t="shared" si="20"/>
        <v/>
      </c>
      <c r="T184" s="33" t="str">
        <f t="shared" si="21"/>
        <v/>
      </c>
      <c r="U184" t="str">
        <f t="shared" si="22"/>
        <v/>
      </c>
      <c r="V184" s="33" t="str">
        <f t="shared" si="23"/>
        <v/>
      </c>
    </row>
    <row r="185" spans="1:22" x14ac:dyDescent="0.25">
      <c r="A185" t="s">
        <v>264</v>
      </c>
      <c r="B185" t="s">
        <v>279</v>
      </c>
      <c r="C185" t="s">
        <v>904</v>
      </c>
      <c r="D185" t="s">
        <v>279</v>
      </c>
      <c r="E185">
        <v>3</v>
      </c>
      <c r="F185">
        <v>37</v>
      </c>
      <c r="G185" s="33">
        <v>3.2599999999999997E-2</v>
      </c>
      <c r="H185">
        <v>0</v>
      </c>
      <c r="I185" s="33">
        <v>0</v>
      </c>
      <c r="J185">
        <v>13</v>
      </c>
      <c r="K185" s="33">
        <v>2.9600000000000001E-2</v>
      </c>
      <c r="N185" t="s">
        <v>264</v>
      </c>
      <c r="O185" t="str">
        <f t="shared" si="16"/>
        <v>WR</v>
      </c>
      <c r="P185">
        <f t="shared" si="17"/>
        <v>11</v>
      </c>
      <c r="Q185">
        <f t="shared" si="18"/>
        <v>272</v>
      </c>
      <c r="R185" s="33">
        <f t="shared" si="19"/>
        <v>0.2424</v>
      </c>
      <c r="S185">
        <f t="shared" si="20"/>
        <v>0</v>
      </c>
      <c r="T185" s="33">
        <f t="shared" si="21"/>
        <v>0</v>
      </c>
      <c r="U185">
        <f t="shared" si="22"/>
        <v>87</v>
      </c>
      <c r="V185" s="33">
        <f t="shared" si="23"/>
        <v>0.1946</v>
      </c>
    </row>
    <row r="186" spans="1:22" x14ac:dyDescent="0.25">
      <c r="A186" t="s">
        <v>228</v>
      </c>
      <c r="B186" t="s">
        <v>279</v>
      </c>
      <c r="C186" t="s">
        <v>819</v>
      </c>
      <c r="D186" t="s">
        <v>378</v>
      </c>
      <c r="E186">
        <v>1</v>
      </c>
      <c r="F186">
        <v>0</v>
      </c>
      <c r="G186" s="33">
        <v>0</v>
      </c>
      <c r="H186">
        <v>0</v>
      </c>
      <c r="I186" s="33">
        <v>0</v>
      </c>
      <c r="J186">
        <v>14</v>
      </c>
      <c r="K186" s="33">
        <v>2.9499999999999998E-2</v>
      </c>
      <c r="N186" t="s">
        <v>228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s="33" t="str">
        <f t="shared" si="19"/>
        <v/>
      </c>
      <c r="S186" t="str">
        <f t="shared" si="20"/>
        <v/>
      </c>
      <c r="T186" s="33" t="str">
        <f t="shared" si="21"/>
        <v/>
      </c>
      <c r="U186" t="str">
        <f t="shared" si="22"/>
        <v/>
      </c>
      <c r="V186" s="33" t="str">
        <f t="shared" si="23"/>
        <v/>
      </c>
    </row>
    <row r="187" spans="1:22" x14ac:dyDescent="0.25">
      <c r="A187" t="s">
        <v>64</v>
      </c>
      <c r="B187" t="s">
        <v>95</v>
      </c>
      <c r="C187" t="s">
        <v>819</v>
      </c>
      <c r="D187" t="s">
        <v>378</v>
      </c>
      <c r="E187">
        <v>4</v>
      </c>
      <c r="F187">
        <v>0</v>
      </c>
      <c r="G187" s="33">
        <v>0</v>
      </c>
      <c r="H187">
        <v>0</v>
      </c>
      <c r="I187" s="33">
        <v>0</v>
      </c>
      <c r="J187">
        <v>88</v>
      </c>
      <c r="K187" s="33">
        <v>0.20050000000000001</v>
      </c>
      <c r="N187" t="s">
        <v>64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s="33" t="str">
        <f t="shared" si="19"/>
        <v/>
      </c>
      <c r="S187" t="str">
        <f t="shared" si="20"/>
        <v/>
      </c>
      <c r="T187" s="33" t="str">
        <f t="shared" si="21"/>
        <v/>
      </c>
      <c r="U187" t="str">
        <f t="shared" si="22"/>
        <v/>
      </c>
      <c r="V187" s="33" t="str">
        <f t="shared" si="23"/>
        <v/>
      </c>
    </row>
    <row r="188" spans="1:22" x14ac:dyDescent="0.25">
      <c r="A188" t="s">
        <v>407</v>
      </c>
      <c r="B188" t="s">
        <v>436</v>
      </c>
      <c r="C188" t="s">
        <v>84</v>
      </c>
      <c r="D188" t="s">
        <v>470</v>
      </c>
      <c r="E188">
        <v>16</v>
      </c>
      <c r="F188">
        <v>0</v>
      </c>
      <c r="G188" s="33">
        <v>0</v>
      </c>
      <c r="H188">
        <v>2</v>
      </c>
      <c r="I188" s="33">
        <v>1.9E-3</v>
      </c>
      <c r="J188">
        <v>303</v>
      </c>
      <c r="K188" s="33">
        <v>0.69020000000000004</v>
      </c>
      <c r="N188" t="s">
        <v>407</v>
      </c>
      <c r="O188" t="str">
        <f t="shared" si="16"/>
        <v>CB</v>
      </c>
      <c r="P188">
        <f t="shared" si="17"/>
        <v>6</v>
      </c>
      <c r="Q188">
        <f t="shared" si="18"/>
        <v>0</v>
      </c>
      <c r="R188" s="33">
        <f t="shared" si="19"/>
        <v>0</v>
      </c>
      <c r="S188">
        <f t="shared" si="20"/>
        <v>289</v>
      </c>
      <c r="T188" s="33">
        <f t="shared" si="21"/>
        <v>0.28610000000000002</v>
      </c>
      <c r="U188">
        <f t="shared" si="22"/>
        <v>94</v>
      </c>
      <c r="V188" s="33">
        <f t="shared" si="23"/>
        <v>0.21029999999999999</v>
      </c>
    </row>
    <row r="189" spans="1:22" x14ac:dyDescent="0.25">
      <c r="A189" t="s">
        <v>277</v>
      </c>
      <c r="B189" t="s">
        <v>279</v>
      </c>
      <c r="C189" t="s">
        <v>424</v>
      </c>
      <c r="D189" t="s">
        <v>470</v>
      </c>
      <c r="E189">
        <v>16</v>
      </c>
      <c r="F189">
        <v>0</v>
      </c>
      <c r="G189" s="33">
        <v>0</v>
      </c>
      <c r="H189">
        <v>618</v>
      </c>
      <c r="I189" s="33">
        <v>0.56850000000000001</v>
      </c>
      <c r="J189">
        <v>219</v>
      </c>
      <c r="K189" s="33">
        <v>0.4955</v>
      </c>
      <c r="N189" t="s">
        <v>277</v>
      </c>
      <c r="O189" t="str">
        <f t="shared" si="16"/>
        <v>WR</v>
      </c>
      <c r="P189">
        <f t="shared" si="17"/>
        <v>4</v>
      </c>
      <c r="Q189">
        <f t="shared" si="18"/>
        <v>191</v>
      </c>
      <c r="R189" s="33">
        <f t="shared" si="19"/>
        <v>0.18909999999999999</v>
      </c>
      <c r="S189">
        <f t="shared" si="20"/>
        <v>0</v>
      </c>
      <c r="T189" s="33">
        <f t="shared" si="21"/>
        <v>0</v>
      </c>
      <c r="U189">
        <f t="shared" si="22"/>
        <v>0</v>
      </c>
      <c r="V189" s="33">
        <f t="shared" si="23"/>
        <v>0</v>
      </c>
    </row>
    <row r="190" spans="1:22" x14ac:dyDescent="0.25">
      <c r="A190" t="s">
        <v>277</v>
      </c>
      <c r="B190" t="s">
        <v>436</v>
      </c>
      <c r="C190" t="s">
        <v>384</v>
      </c>
      <c r="D190" t="s">
        <v>470</v>
      </c>
      <c r="E190">
        <v>10</v>
      </c>
      <c r="F190">
        <v>0</v>
      </c>
      <c r="G190" s="33">
        <v>0</v>
      </c>
      <c r="H190">
        <v>227</v>
      </c>
      <c r="I190" s="33">
        <v>0.21759999999999999</v>
      </c>
      <c r="J190">
        <v>65</v>
      </c>
      <c r="K190" s="33">
        <v>0.14510000000000001</v>
      </c>
      <c r="N190" t="s">
        <v>277</v>
      </c>
      <c r="R190" s="33"/>
      <c r="T190" s="33"/>
      <c r="V190" s="33"/>
    </row>
    <row r="191" spans="1:22" x14ac:dyDescent="0.25">
      <c r="A191" t="s">
        <v>391</v>
      </c>
      <c r="B191" t="s">
        <v>436</v>
      </c>
      <c r="C191" t="s">
        <v>825</v>
      </c>
      <c r="D191" t="s">
        <v>95</v>
      </c>
      <c r="E191">
        <v>3</v>
      </c>
      <c r="F191">
        <v>118</v>
      </c>
      <c r="G191" s="33">
        <v>0.1041</v>
      </c>
      <c r="H191">
        <v>0</v>
      </c>
      <c r="I191" s="33">
        <v>0</v>
      </c>
      <c r="J191">
        <v>0</v>
      </c>
      <c r="K191" s="33">
        <v>0</v>
      </c>
      <c r="N191" t="s">
        <v>391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s="33" t="str">
        <f t="shared" si="19"/>
        <v/>
      </c>
      <c r="S191" t="str">
        <f t="shared" si="20"/>
        <v/>
      </c>
      <c r="T191" s="33" t="str">
        <f t="shared" si="21"/>
        <v/>
      </c>
      <c r="U191" t="str">
        <f t="shared" si="22"/>
        <v/>
      </c>
      <c r="V191" s="33" t="str">
        <f t="shared" si="23"/>
        <v/>
      </c>
    </row>
    <row r="192" spans="1:22" x14ac:dyDescent="0.25">
      <c r="A192" t="s">
        <v>341</v>
      </c>
      <c r="B192" t="s">
        <v>378</v>
      </c>
      <c r="C192" t="s">
        <v>825</v>
      </c>
      <c r="D192" t="s">
        <v>95</v>
      </c>
      <c r="E192">
        <v>4</v>
      </c>
      <c r="F192">
        <v>119</v>
      </c>
      <c r="G192" s="33">
        <v>0.11070000000000001</v>
      </c>
      <c r="H192">
        <v>0</v>
      </c>
      <c r="I192" s="33">
        <v>0</v>
      </c>
      <c r="J192">
        <v>0</v>
      </c>
      <c r="K192" s="33">
        <v>0</v>
      </c>
      <c r="N192" t="s">
        <v>341</v>
      </c>
      <c r="O192" t="str">
        <f t="shared" si="16"/>
        <v>LB</v>
      </c>
      <c r="P192">
        <f t="shared" si="17"/>
        <v>16</v>
      </c>
      <c r="Q192">
        <f t="shared" si="18"/>
        <v>0</v>
      </c>
      <c r="R192" s="33">
        <f t="shared" si="19"/>
        <v>0</v>
      </c>
      <c r="S192">
        <f t="shared" si="20"/>
        <v>1023</v>
      </c>
      <c r="T192" s="33">
        <f t="shared" si="21"/>
        <v>0.96330000000000005</v>
      </c>
      <c r="U192">
        <f t="shared" si="22"/>
        <v>69</v>
      </c>
      <c r="V192" s="33">
        <f t="shared" si="23"/>
        <v>0.15720000000000001</v>
      </c>
    </row>
    <row r="193" spans="1:22" x14ac:dyDescent="0.25">
      <c r="A193" t="s">
        <v>299</v>
      </c>
      <c r="B193" t="s">
        <v>340</v>
      </c>
      <c r="C193" t="s">
        <v>825</v>
      </c>
      <c r="D193" t="s">
        <v>95</v>
      </c>
      <c r="E193">
        <v>2</v>
      </c>
      <c r="F193">
        <v>28</v>
      </c>
      <c r="G193" s="33">
        <v>2.7E-2</v>
      </c>
      <c r="H193">
        <v>0</v>
      </c>
      <c r="I193" s="33">
        <v>0</v>
      </c>
      <c r="J193">
        <v>0</v>
      </c>
      <c r="K193" s="33">
        <v>0</v>
      </c>
      <c r="N193" t="s">
        <v>299</v>
      </c>
      <c r="O193" t="str">
        <f t="shared" si="16"/>
        <v>LB</v>
      </c>
      <c r="P193">
        <f t="shared" si="17"/>
        <v>16</v>
      </c>
      <c r="Q193">
        <f t="shared" si="18"/>
        <v>0</v>
      </c>
      <c r="R193" s="33">
        <f t="shared" si="19"/>
        <v>0</v>
      </c>
      <c r="S193">
        <f t="shared" si="20"/>
        <v>545</v>
      </c>
      <c r="T193" s="33">
        <f t="shared" si="21"/>
        <v>0.50929999999999997</v>
      </c>
      <c r="U193">
        <f t="shared" si="22"/>
        <v>263</v>
      </c>
      <c r="V193" s="33">
        <f t="shared" si="23"/>
        <v>0.56200000000000006</v>
      </c>
    </row>
    <row r="194" spans="1:22" x14ac:dyDescent="0.25">
      <c r="A194" t="s">
        <v>405</v>
      </c>
      <c r="B194" t="s">
        <v>436</v>
      </c>
      <c r="C194" t="s">
        <v>252</v>
      </c>
      <c r="D194" t="s">
        <v>279</v>
      </c>
      <c r="E194">
        <v>16</v>
      </c>
      <c r="F194">
        <v>291</v>
      </c>
      <c r="G194" s="33">
        <v>0.28010000000000002</v>
      </c>
      <c r="H194">
        <v>0</v>
      </c>
      <c r="I194" s="33">
        <v>0</v>
      </c>
      <c r="J194">
        <v>221</v>
      </c>
      <c r="K194" s="33">
        <v>0.46529999999999999</v>
      </c>
      <c r="N194" t="s">
        <v>405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s="33" t="str">
        <f t="shared" si="19"/>
        <v/>
      </c>
      <c r="S194" t="str">
        <f t="shared" si="20"/>
        <v/>
      </c>
      <c r="T194" s="33" t="str">
        <f t="shared" si="21"/>
        <v/>
      </c>
      <c r="U194" t="str">
        <f t="shared" si="22"/>
        <v/>
      </c>
      <c r="V194" s="33" t="str">
        <f t="shared" si="23"/>
        <v/>
      </c>
    </row>
    <row r="195" spans="1:22" x14ac:dyDescent="0.25">
      <c r="A195" t="s">
        <v>337</v>
      </c>
      <c r="B195" t="s">
        <v>340</v>
      </c>
      <c r="C195" t="s">
        <v>828</v>
      </c>
      <c r="D195" t="s">
        <v>279</v>
      </c>
      <c r="E195">
        <v>12</v>
      </c>
      <c r="F195">
        <v>302</v>
      </c>
      <c r="G195" s="33">
        <v>0.2838</v>
      </c>
      <c r="H195">
        <v>0</v>
      </c>
      <c r="I195" s="33">
        <v>0</v>
      </c>
      <c r="J195">
        <v>4</v>
      </c>
      <c r="K195" s="33">
        <v>8.6E-3</v>
      </c>
      <c r="N195" t="s">
        <v>337</v>
      </c>
      <c r="O195" t="str">
        <f t="shared" si="16"/>
        <v/>
      </c>
      <c r="P195" t="str">
        <f t="shared" si="17"/>
        <v/>
      </c>
      <c r="Q195" t="str">
        <f t="shared" si="18"/>
        <v/>
      </c>
      <c r="R195" s="33" t="str">
        <f t="shared" si="19"/>
        <v/>
      </c>
      <c r="S195" t="str">
        <f t="shared" si="20"/>
        <v/>
      </c>
      <c r="T195" s="33" t="str">
        <f t="shared" si="21"/>
        <v/>
      </c>
      <c r="U195" t="str">
        <f t="shared" si="22"/>
        <v/>
      </c>
      <c r="V195" s="33" t="str">
        <f t="shared" si="23"/>
        <v/>
      </c>
    </row>
    <row r="196" spans="1:22" x14ac:dyDescent="0.25">
      <c r="A196" t="s">
        <v>400</v>
      </c>
      <c r="B196" t="s">
        <v>436</v>
      </c>
      <c r="C196" t="s">
        <v>828</v>
      </c>
      <c r="D196" t="s">
        <v>279</v>
      </c>
      <c r="E196">
        <v>1</v>
      </c>
      <c r="F196">
        <v>1</v>
      </c>
      <c r="G196" s="33">
        <v>1.1000000000000001E-3</v>
      </c>
      <c r="H196">
        <v>0</v>
      </c>
      <c r="I196" s="33">
        <v>0</v>
      </c>
      <c r="J196">
        <v>0</v>
      </c>
      <c r="K196" s="33">
        <v>0</v>
      </c>
      <c r="N196" t="s">
        <v>400</v>
      </c>
      <c r="O196" t="str">
        <f t="shared" si="16"/>
        <v>CB</v>
      </c>
      <c r="P196">
        <f t="shared" si="17"/>
        <v>16</v>
      </c>
      <c r="Q196">
        <f t="shared" si="18"/>
        <v>0</v>
      </c>
      <c r="R196" s="33">
        <f t="shared" si="19"/>
        <v>0</v>
      </c>
      <c r="S196">
        <f t="shared" si="20"/>
        <v>859</v>
      </c>
      <c r="T196" s="33">
        <f t="shared" si="21"/>
        <v>0.83479999999999999</v>
      </c>
      <c r="U196">
        <f t="shared" si="22"/>
        <v>117</v>
      </c>
      <c r="V196" s="33">
        <f t="shared" si="23"/>
        <v>0.2641</v>
      </c>
    </row>
    <row r="197" spans="1:22" x14ac:dyDescent="0.25">
      <c r="A197" t="s">
        <v>166</v>
      </c>
      <c r="B197" t="s">
        <v>224</v>
      </c>
      <c r="C197" t="s">
        <v>264</v>
      </c>
      <c r="D197" t="s">
        <v>279</v>
      </c>
      <c r="E197">
        <v>11</v>
      </c>
      <c r="F197">
        <v>272</v>
      </c>
      <c r="G197" s="33">
        <v>0.2424</v>
      </c>
      <c r="H197">
        <v>0</v>
      </c>
      <c r="I197" s="33">
        <v>0</v>
      </c>
      <c r="J197">
        <v>87</v>
      </c>
      <c r="K197" s="33">
        <v>0.1946</v>
      </c>
      <c r="N197" t="s">
        <v>166</v>
      </c>
      <c r="O197" t="str">
        <f t="shared" ref="O197:O260" si="24">IFERROR(VLOOKUP(A197,C$4:K$434,2,FALSE),"")</f>
        <v>G</v>
      </c>
      <c r="P197">
        <f t="shared" ref="P197:P260" si="25">IFERROR(VLOOKUP(A197,C$4:K$434,3,FALSE),"")</f>
        <v>3</v>
      </c>
      <c r="Q197">
        <f t="shared" ref="Q197:Q260" si="26">IFERROR(VLOOKUP(A197,C$4:K$434,4,FALSE),"")</f>
        <v>186</v>
      </c>
      <c r="R197" s="33">
        <f t="shared" ref="R197:R260" si="27">IFERROR(VLOOKUP(A197,C$4:K$434,5,FALSE),"")</f>
        <v>0.17580000000000001</v>
      </c>
      <c r="S197">
        <f t="shared" ref="S197:S260" si="28">IFERROR(VLOOKUP(A197,C$4:K$434,6,FALSE),"")</f>
        <v>0</v>
      </c>
      <c r="T197" s="33">
        <f t="shared" ref="T197:T260" si="29">IFERROR(VLOOKUP(A197,C$4:K$434,7,FALSE),"")</f>
        <v>0</v>
      </c>
      <c r="U197">
        <f t="shared" ref="U197:U260" si="30">IFERROR(VLOOKUP(A197,C$4:K$434,8,FALSE),"")</f>
        <v>15</v>
      </c>
      <c r="V197" s="33">
        <f t="shared" ref="V197:V260" si="31">IFERROR(VLOOKUP(A197,C$4:K$434,9,FALSE),"")</f>
        <v>3.4099999999999998E-2</v>
      </c>
    </row>
    <row r="198" spans="1:22" x14ac:dyDescent="0.25">
      <c r="A198" t="s">
        <v>221</v>
      </c>
      <c r="B198" t="s">
        <v>224</v>
      </c>
      <c r="C198" t="s">
        <v>878</v>
      </c>
      <c r="D198" t="s">
        <v>508</v>
      </c>
      <c r="E198">
        <v>10</v>
      </c>
      <c r="F198">
        <v>0</v>
      </c>
      <c r="G198" s="33">
        <v>0</v>
      </c>
      <c r="H198">
        <v>197</v>
      </c>
      <c r="I198" s="33">
        <v>0.1767</v>
      </c>
      <c r="J198">
        <v>31</v>
      </c>
      <c r="K198" s="33">
        <v>6.9199999999999998E-2</v>
      </c>
      <c r="N198" t="s">
        <v>221</v>
      </c>
      <c r="O198" t="str">
        <f t="shared" si="24"/>
        <v>G</v>
      </c>
      <c r="P198">
        <f t="shared" si="25"/>
        <v>16</v>
      </c>
      <c r="Q198">
        <f t="shared" si="26"/>
        <v>649</v>
      </c>
      <c r="R198" s="33">
        <f t="shared" si="27"/>
        <v>0.62580000000000002</v>
      </c>
      <c r="S198">
        <f t="shared" si="28"/>
        <v>0</v>
      </c>
      <c r="T198" s="33">
        <f t="shared" si="29"/>
        <v>0</v>
      </c>
      <c r="U198">
        <f t="shared" si="30"/>
        <v>69</v>
      </c>
      <c r="V198" s="33">
        <f t="shared" si="31"/>
        <v>0.16589999999999999</v>
      </c>
    </row>
    <row r="199" spans="1:22" x14ac:dyDescent="0.25">
      <c r="A199" t="s">
        <v>386</v>
      </c>
      <c r="B199" t="s">
        <v>436</v>
      </c>
      <c r="C199" t="s">
        <v>878</v>
      </c>
      <c r="D199" t="s">
        <v>508</v>
      </c>
      <c r="E199">
        <v>2</v>
      </c>
      <c r="F199">
        <v>0</v>
      </c>
      <c r="G199" s="33">
        <v>0</v>
      </c>
      <c r="H199">
        <v>37</v>
      </c>
      <c r="I199" s="33">
        <v>3.3700000000000001E-2</v>
      </c>
      <c r="J199">
        <v>6</v>
      </c>
      <c r="K199" s="33">
        <v>1.35E-2</v>
      </c>
      <c r="N199" t="s">
        <v>386</v>
      </c>
      <c r="O199" t="str">
        <f t="shared" si="24"/>
        <v>SS</v>
      </c>
      <c r="P199">
        <f t="shared" si="25"/>
        <v>16</v>
      </c>
      <c r="Q199">
        <f t="shared" si="26"/>
        <v>0</v>
      </c>
      <c r="R199" s="33">
        <f t="shared" si="27"/>
        <v>0</v>
      </c>
      <c r="S199">
        <f t="shared" si="28"/>
        <v>1105</v>
      </c>
      <c r="T199" s="33">
        <f t="shared" si="29"/>
        <v>0.99550000000000005</v>
      </c>
      <c r="U199">
        <f t="shared" si="30"/>
        <v>97</v>
      </c>
      <c r="V199" s="33">
        <f t="shared" si="31"/>
        <v>0.2127</v>
      </c>
    </row>
    <row r="200" spans="1:22" x14ac:dyDescent="0.25">
      <c r="A200" t="s">
        <v>184</v>
      </c>
      <c r="B200" t="s">
        <v>224</v>
      </c>
      <c r="C200" t="s">
        <v>407</v>
      </c>
      <c r="D200" t="s">
        <v>470</v>
      </c>
      <c r="E200">
        <v>6</v>
      </c>
      <c r="F200">
        <v>0</v>
      </c>
      <c r="G200" s="33">
        <v>0</v>
      </c>
      <c r="H200">
        <v>289</v>
      </c>
      <c r="I200" s="33">
        <v>0.28610000000000002</v>
      </c>
      <c r="J200">
        <v>94</v>
      </c>
      <c r="K200" s="33">
        <v>0.21029999999999999</v>
      </c>
      <c r="N200" t="s">
        <v>184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s="33" t="str">
        <f t="shared" si="27"/>
        <v/>
      </c>
      <c r="S200" t="str">
        <f t="shared" si="28"/>
        <v/>
      </c>
      <c r="T200" s="33" t="str">
        <f t="shared" si="29"/>
        <v/>
      </c>
      <c r="U200" t="str">
        <f t="shared" si="30"/>
        <v/>
      </c>
      <c r="V200" s="33" t="str">
        <f t="shared" si="31"/>
        <v/>
      </c>
    </row>
    <row r="201" spans="1:22" x14ac:dyDescent="0.25">
      <c r="A201" t="s">
        <v>319</v>
      </c>
      <c r="B201" t="s">
        <v>340</v>
      </c>
      <c r="C201" t="s">
        <v>277</v>
      </c>
      <c r="D201" t="s">
        <v>279</v>
      </c>
      <c r="E201">
        <v>4</v>
      </c>
      <c r="F201">
        <v>191</v>
      </c>
      <c r="G201" s="33">
        <v>0.18909999999999999</v>
      </c>
      <c r="H201">
        <v>0</v>
      </c>
      <c r="I201" s="33">
        <v>0</v>
      </c>
      <c r="J201">
        <v>0</v>
      </c>
      <c r="K201" s="33">
        <v>0</v>
      </c>
      <c r="N201" t="s">
        <v>319</v>
      </c>
      <c r="O201" t="str">
        <f t="shared" si="24"/>
        <v>DT</v>
      </c>
      <c r="P201">
        <f t="shared" si="25"/>
        <v>5</v>
      </c>
      <c r="Q201">
        <f t="shared" si="26"/>
        <v>0</v>
      </c>
      <c r="R201" s="33">
        <f t="shared" si="27"/>
        <v>0</v>
      </c>
      <c r="S201">
        <f t="shared" si="28"/>
        <v>35</v>
      </c>
      <c r="T201" s="33">
        <f t="shared" si="29"/>
        <v>3.04E-2</v>
      </c>
      <c r="U201">
        <f t="shared" si="30"/>
        <v>16</v>
      </c>
      <c r="V201" s="33">
        <f t="shared" si="31"/>
        <v>3.44E-2</v>
      </c>
    </row>
    <row r="202" spans="1:22" x14ac:dyDescent="0.25">
      <c r="A202" t="s">
        <v>338</v>
      </c>
      <c r="B202" t="s">
        <v>340</v>
      </c>
      <c r="C202" t="s">
        <v>867</v>
      </c>
      <c r="D202" t="s">
        <v>95</v>
      </c>
      <c r="E202">
        <v>2</v>
      </c>
      <c r="F202">
        <v>13</v>
      </c>
      <c r="G202" s="33">
        <v>1.2E-2</v>
      </c>
      <c r="H202">
        <v>0</v>
      </c>
      <c r="I202" s="33">
        <v>0</v>
      </c>
      <c r="J202">
        <v>3</v>
      </c>
      <c r="K202" s="33">
        <v>6.7999999999999996E-3</v>
      </c>
      <c r="N202" t="s">
        <v>338</v>
      </c>
      <c r="O202" t="str">
        <f t="shared" si="24"/>
        <v>DE</v>
      </c>
      <c r="P202">
        <f t="shared" si="25"/>
        <v>16</v>
      </c>
      <c r="Q202">
        <f t="shared" si="26"/>
        <v>0</v>
      </c>
      <c r="R202" s="33">
        <f t="shared" si="27"/>
        <v>0</v>
      </c>
      <c r="S202">
        <f t="shared" si="28"/>
        <v>896</v>
      </c>
      <c r="T202" s="33">
        <f t="shared" si="29"/>
        <v>0.8649</v>
      </c>
      <c r="U202">
        <f t="shared" si="30"/>
        <v>82</v>
      </c>
      <c r="V202" s="33">
        <f t="shared" si="31"/>
        <v>0.18429999999999999</v>
      </c>
    </row>
    <row r="203" spans="1:22" x14ac:dyDescent="0.25">
      <c r="A203" t="s">
        <v>390</v>
      </c>
      <c r="B203" t="s">
        <v>436</v>
      </c>
      <c r="C203" t="s">
        <v>867</v>
      </c>
      <c r="D203" t="s">
        <v>95</v>
      </c>
      <c r="E203">
        <v>9</v>
      </c>
      <c r="F203">
        <v>46</v>
      </c>
      <c r="G203" s="33">
        <v>4.4999999999999998E-2</v>
      </c>
      <c r="H203">
        <v>0</v>
      </c>
      <c r="I203" s="33">
        <v>0</v>
      </c>
      <c r="J203">
        <v>33</v>
      </c>
      <c r="K203" s="33">
        <v>7.3700000000000002E-2</v>
      </c>
      <c r="N203" t="s">
        <v>390</v>
      </c>
      <c r="O203" t="str">
        <f t="shared" si="24"/>
        <v>CB</v>
      </c>
      <c r="P203">
        <f t="shared" si="25"/>
        <v>6</v>
      </c>
      <c r="Q203">
        <f t="shared" si="26"/>
        <v>0</v>
      </c>
      <c r="R203" s="33">
        <f t="shared" si="27"/>
        <v>0</v>
      </c>
      <c r="S203">
        <f t="shared" si="28"/>
        <v>77</v>
      </c>
      <c r="T203" s="33">
        <f t="shared" si="29"/>
        <v>6.7100000000000007E-2</v>
      </c>
      <c r="U203">
        <f t="shared" si="30"/>
        <v>36</v>
      </c>
      <c r="V203" s="33">
        <f t="shared" si="31"/>
        <v>7.6799999999999993E-2</v>
      </c>
    </row>
    <row r="204" spans="1:22" x14ac:dyDescent="0.25">
      <c r="A204" t="s">
        <v>363</v>
      </c>
      <c r="B204" t="s">
        <v>378</v>
      </c>
      <c r="C204" t="s">
        <v>341</v>
      </c>
      <c r="D204" t="s">
        <v>378</v>
      </c>
      <c r="E204">
        <v>16</v>
      </c>
      <c r="F204">
        <v>0</v>
      </c>
      <c r="G204" s="33">
        <v>0</v>
      </c>
      <c r="H204">
        <v>1023</v>
      </c>
      <c r="I204" s="33">
        <v>0.96330000000000005</v>
      </c>
      <c r="J204">
        <v>69</v>
      </c>
      <c r="K204" s="33">
        <v>0.15720000000000001</v>
      </c>
      <c r="N204" t="s">
        <v>363</v>
      </c>
      <c r="O204" t="str">
        <f t="shared" si="24"/>
        <v>LB</v>
      </c>
      <c r="P204">
        <f t="shared" si="25"/>
        <v>11</v>
      </c>
      <c r="Q204">
        <f t="shared" si="26"/>
        <v>0</v>
      </c>
      <c r="R204" s="33">
        <f t="shared" si="27"/>
        <v>0</v>
      </c>
      <c r="S204">
        <f t="shared" si="28"/>
        <v>354</v>
      </c>
      <c r="T204" s="33">
        <f t="shared" si="29"/>
        <v>0.3417</v>
      </c>
      <c r="U204">
        <f t="shared" si="30"/>
        <v>6</v>
      </c>
      <c r="V204" s="33">
        <f t="shared" si="31"/>
        <v>1.35E-2</v>
      </c>
    </row>
    <row r="205" spans="1:22" x14ac:dyDescent="0.25">
      <c r="A205" t="s">
        <v>334</v>
      </c>
      <c r="B205" t="s">
        <v>340</v>
      </c>
      <c r="C205" t="s">
        <v>299</v>
      </c>
      <c r="D205" t="s">
        <v>378</v>
      </c>
      <c r="E205">
        <v>16</v>
      </c>
      <c r="F205">
        <v>0</v>
      </c>
      <c r="G205" s="33">
        <v>0</v>
      </c>
      <c r="H205">
        <v>545</v>
      </c>
      <c r="I205" s="33">
        <v>0.50929999999999997</v>
      </c>
      <c r="J205">
        <v>263</v>
      </c>
      <c r="K205" s="33">
        <v>0.56200000000000006</v>
      </c>
      <c r="N205" t="s">
        <v>334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s="33" t="str">
        <f t="shared" si="27"/>
        <v/>
      </c>
      <c r="S205" t="str">
        <f t="shared" si="28"/>
        <v/>
      </c>
      <c r="T205" s="33" t="str">
        <f t="shared" si="29"/>
        <v/>
      </c>
      <c r="U205" t="str">
        <f t="shared" si="30"/>
        <v/>
      </c>
      <c r="V205" s="33" t="str">
        <f t="shared" si="31"/>
        <v/>
      </c>
    </row>
    <row r="206" spans="1:22" x14ac:dyDescent="0.25">
      <c r="A206" t="s">
        <v>333</v>
      </c>
      <c r="B206" t="s">
        <v>340</v>
      </c>
      <c r="C206" t="s">
        <v>861</v>
      </c>
      <c r="D206" t="s">
        <v>378</v>
      </c>
      <c r="E206">
        <v>7</v>
      </c>
      <c r="F206">
        <v>0</v>
      </c>
      <c r="G206" s="33">
        <v>0</v>
      </c>
      <c r="H206">
        <v>274</v>
      </c>
      <c r="I206" s="33">
        <v>0.26679999999999998</v>
      </c>
      <c r="J206">
        <v>85</v>
      </c>
      <c r="K206" s="33">
        <v>0.20430000000000001</v>
      </c>
      <c r="N206" t="s">
        <v>333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s="33" t="str">
        <f t="shared" si="27"/>
        <v/>
      </c>
      <c r="S206" t="str">
        <f t="shared" si="28"/>
        <v/>
      </c>
      <c r="T206" s="33" t="str">
        <f t="shared" si="29"/>
        <v/>
      </c>
      <c r="U206" t="str">
        <f t="shared" si="30"/>
        <v/>
      </c>
      <c r="V206" s="33" t="str">
        <f t="shared" si="31"/>
        <v/>
      </c>
    </row>
    <row r="207" spans="1:22" x14ac:dyDescent="0.25">
      <c r="A207" t="s">
        <v>28</v>
      </c>
      <c r="B207" t="s">
        <v>95</v>
      </c>
      <c r="C207" t="s">
        <v>861</v>
      </c>
      <c r="D207" t="s">
        <v>378</v>
      </c>
      <c r="E207">
        <v>7</v>
      </c>
      <c r="F207">
        <v>0</v>
      </c>
      <c r="G207" s="33">
        <v>0</v>
      </c>
      <c r="H207">
        <v>249</v>
      </c>
      <c r="I207" s="33">
        <v>0.2387</v>
      </c>
      <c r="J207">
        <v>58</v>
      </c>
      <c r="K207" s="33">
        <v>0.1295</v>
      </c>
      <c r="N207" t="s">
        <v>28</v>
      </c>
      <c r="O207" t="str">
        <f t="shared" si="24"/>
        <v>RB</v>
      </c>
      <c r="P207">
        <f t="shared" si="25"/>
        <v>16</v>
      </c>
      <c r="Q207">
        <f t="shared" si="26"/>
        <v>65</v>
      </c>
      <c r="R207" s="33">
        <f t="shared" si="27"/>
        <v>6.4699999999999994E-2</v>
      </c>
      <c r="S207">
        <f t="shared" si="28"/>
        <v>0</v>
      </c>
      <c r="T207" s="33">
        <f t="shared" si="29"/>
        <v>0</v>
      </c>
      <c r="U207">
        <f t="shared" si="30"/>
        <v>169</v>
      </c>
      <c r="V207" s="33">
        <f t="shared" si="31"/>
        <v>0.37559999999999999</v>
      </c>
    </row>
    <row r="208" spans="1:22" x14ac:dyDescent="0.25">
      <c r="A208" t="s">
        <v>286</v>
      </c>
      <c r="B208" t="s">
        <v>340</v>
      </c>
      <c r="C208" t="s">
        <v>400</v>
      </c>
      <c r="D208" t="s">
        <v>470</v>
      </c>
      <c r="E208">
        <v>16</v>
      </c>
      <c r="F208">
        <v>0</v>
      </c>
      <c r="G208" s="33">
        <v>0</v>
      </c>
      <c r="H208">
        <v>859</v>
      </c>
      <c r="I208" s="33">
        <v>0.83479999999999999</v>
      </c>
      <c r="J208">
        <v>117</v>
      </c>
      <c r="K208" s="33">
        <v>0.2641</v>
      </c>
      <c r="N208" t="s">
        <v>286</v>
      </c>
      <c r="O208" t="str">
        <f t="shared" si="24"/>
        <v>DT</v>
      </c>
      <c r="P208">
        <f t="shared" si="25"/>
        <v>16</v>
      </c>
      <c r="Q208">
        <f t="shared" si="26"/>
        <v>0</v>
      </c>
      <c r="R208" s="33">
        <f t="shared" si="27"/>
        <v>0</v>
      </c>
      <c r="S208">
        <f t="shared" si="28"/>
        <v>596</v>
      </c>
      <c r="T208" s="33">
        <f t="shared" si="29"/>
        <v>0.57140000000000002</v>
      </c>
      <c r="U208">
        <f t="shared" si="30"/>
        <v>65</v>
      </c>
      <c r="V208" s="33">
        <f t="shared" si="31"/>
        <v>0.14510000000000001</v>
      </c>
    </row>
    <row r="209" spans="1:22" x14ac:dyDescent="0.25">
      <c r="A209" t="s">
        <v>305</v>
      </c>
      <c r="B209" t="s">
        <v>340</v>
      </c>
      <c r="C209" t="s">
        <v>166</v>
      </c>
      <c r="D209" t="s">
        <v>806</v>
      </c>
      <c r="E209">
        <v>3</v>
      </c>
      <c r="F209">
        <v>186</v>
      </c>
      <c r="G209" s="33">
        <v>0.17580000000000001</v>
      </c>
      <c r="H209">
        <v>0</v>
      </c>
      <c r="I209" s="33">
        <v>0</v>
      </c>
      <c r="J209">
        <v>15</v>
      </c>
      <c r="K209" s="33">
        <v>3.4099999999999998E-2</v>
      </c>
      <c r="N209" t="s">
        <v>305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s="33" t="str">
        <f t="shared" si="27"/>
        <v/>
      </c>
      <c r="S209" t="str">
        <f t="shared" si="28"/>
        <v/>
      </c>
      <c r="T209" s="33" t="str">
        <f t="shared" si="29"/>
        <v/>
      </c>
      <c r="U209" t="str">
        <f t="shared" si="30"/>
        <v/>
      </c>
      <c r="V209" s="33" t="str">
        <f t="shared" si="31"/>
        <v/>
      </c>
    </row>
    <row r="210" spans="1:22" x14ac:dyDescent="0.25">
      <c r="A210" t="s">
        <v>116</v>
      </c>
      <c r="B210" t="s">
        <v>125</v>
      </c>
      <c r="C210" t="s">
        <v>221</v>
      </c>
      <c r="D210" t="s">
        <v>806</v>
      </c>
      <c r="E210">
        <v>16</v>
      </c>
      <c r="F210">
        <v>649</v>
      </c>
      <c r="G210" s="33">
        <v>0.62580000000000002</v>
      </c>
      <c r="H210">
        <v>0</v>
      </c>
      <c r="I210" s="33">
        <v>0</v>
      </c>
      <c r="J210">
        <v>69</v>
      </c>
      <c r="K210" s="33">
        <v>0.16589999999999999</v>
      </c>
      <c r="N210" t="s">
        <v>116</v>
      </c>
      <c r="O210" t="str">
        <f t="shared" si="24"/>
        <v>QB</v>
      </c>
      <c r="P210">
        <f t="shared" si="25"/>
        <v>15</v>
      </c>
      <c r="Q210">
        <f t="shared" si="26"/>
        <v>964</v>
      </c>
      <c r="R210" s="33">
        <f t="shared" si="27"/>
        <v>0.90600000000000003</v>
      </c>
      <c r="S210">
        <f t="shared" si="28"/>
        <v>0</v>
      </c>
      <c r="T210" s="33">
        <f t="shared" si="29"/>
        <v>0</v>
      </c>
      <c r="U210">
        <f t="shared" si="30"/>
        <v>0</v>
      </c>
      <c r="V210" s="33">
        <f t="shared" si="31"/>
        <v>0</v>
      </c>
    </row>
    <row r="211" spans="1:22" x14ac:dyDescent="0.25">
      <c r="A211" t="s">
        <v>80</v>
      </c>
      <c r="B211" t="s">
        <v>95</v>
      </c>
      <c r="C211" t="s">
        <v>386</v>
      </c>
      <c r="D211" t="s">
        <v>726</v>
      </c>
      <c r="E211">
        <v>16</v>
      </c>
      <c r="F211">
        <v>0</v>
      </c>
      <c r="G211" s="33">
        <v>0</v>
      </c>
      <c r="H211">
        <v>1105</v>
      </c>
      <c r="I211" s="33">
        <v>0.99550000000000005</v>
      </c>
      <c r="J211">
        <v>97</v>
      </c>
      <c r="K211" s="33">
        <v>0.2127</v>
      </c>
      <c r="N211" t="s">
        <v>80</v>
      </c>
      <c r="O211" t="str">
        <f t="shared" si="24"/>
        <v>RB</v>
      </c>
      <c r="P211">
        <f t="shared" si="25"/>
        <v>3</v>
      </c>
      <c r="Q211">
        <f t="shared" si="26"/>
        <v>1</v>
      </c>
      <c r="R211" s="33">
        <f t="shared" si="27"/>
        <v>8.9999999999999998E-4</v>
      </c>
      <c r="S211">
        <f t="shared" si="28"/>
        <v>0</v>
      </c>
      <c r="T211" s="33">
        <f t="shared" si="29"/>
        <v>0</v>
      </c>
      <c r="U211">
        <f t="shared" si="30"/>
        <v>29</v>
      </c>
      <c r="V211" s="33">
        <f t="shared" si="31"/>
        <v>6.08E-2</v>
      </c>
    </row>
    <row r="212" spans="1:22" x14ac:dyDescent="0.25">
      <c r="A212" t="s">
        <v>417</v>
      </c>
      <c r="B212" t="s">
        <v>436</v>
      </c>
      <c r="C212" t="s">
        <v>833</v>
      </c>
      <c r="D212" t="s">
        <v>508</v>
      </c>
      <c r="E212">
        <v>5</v>
      </c>
      <c r="F212">
        <v>0</v>
      </c>
      <c r="G212" s="33">
        <v>0</v>
      </c>
      <c r="H212">
        <v>114</v>
      </c>
      <c r="I212" s="33">
        <v>0.1065</v>
      </c>
      <c r="J212">
        <v>1</v>
      </c>
      <c r="K212" s="33">
        <v>2.0999999999999999E-3</v>
      </c>
      <c r="N212" t="s">
        <v>417</v>
      </c>
      <c r="O212" t="str">
        <f t="shared" si="24"/>
        <v>CB</v>
      </c>
      <c r="P212">
        <f t="shared" si="25"/>
        <v>15</v>
      </c>
      <c r="Q212">
        <f t="shared" si="26"/>
        <v>0</v>
      </c>
      <c r="R212" s="33">
        <f t="shared" si="27"/>
        <v>0</v>
      </c>
      <c r="S212">
        <f t="shared" si="28"/>
        <v>1007</v>
      </c>
      <c r="T212" s="33">
        <f t="shared" si="29"/>
        <v>0.90310000000000001</v>
      </c>
      <c r="U212">
        <f t="shared" si="30"/>
        <v>6</v>
      </c>
      <c r="V212" s="33">
        <f t="shared" si="31"/>
        <v>1.34E-2</v>
      </c>
    </row>
    <row r="213" spans="1:22" x14ac:dyDescent="0.25">
      <c r="A213" t="s">
        <v>226</v>
      </c>
      <c r="B213" t="s">
        <v>279</v>
      </c>
      <c r="C213" t="s">
        <v>833</v>
      </c>
      <c r="D213" t="s">
        <v>508</v>
      </c>
      <c r="E213">
        <v>5</v>
      </c>
      <c r="F213">
        <v>0</v>
      </c>
      <c r="G213" s="33">
        <v>0</v>
      </c>
      <c r="H213">
        <v>82</v>
      </c>
      <c r="I213" s="33">
        <v>7.6200000000000004E-2</v>
      </c>
      <c r="J213">
        <v>26</v>
      </c>
      <c r="K213" s="33">
        <v>5.5800000000000002E-2</v>
      </c>
      <c r="N213" t="s">
        <v>226</v>
      </c>
      <c r="O213" t="str">
        <f t="shared" si="24"/>
        <v>WR</v>
      </c>
      <c r="P213">
        <f t="shared" si="25"/>
        <v>3</v>
      </c>
      <c r="Q213">
        <f t="shared" si="26"/>
        <v>0</v>
      </c>
      <c r="R213" s="33">
        <f t="shared" si="27"/>
        <v>0</v>
      </c>
      <c r="S213">
        <f t="shared" si="28"/>
        <v>0</v>
      </c>
      <c r="T213" s="33">
        <f t="shared" si="29"/>
        <v>0</v>
      </c>
      <c r="U213">
        <f t="shared" si="30"/>
        <v>32</v>
      </c>
      <c r="V213" s="33">
        <f t="shared" si="31"/>
        <v>7.1900000000000006E-2</v>
      </c>
    </row>
    <row r="214" spans="1:22" x14ac:dyDescent="0.25">
      <c r="A214" t="s">
        <v>298</v>
      </c>
      <c r="B214" t="s">
        <v>340</v>
      </c>
      <c r="C214" t="s">
        <v>319</v>
      </c>
      <c r="D214" t="s">
        <v>541</v>
      </c>
      <c r="E214">
        <v>5</v>
      </c>
      <c r="F214">
        <v>0</v>
      </c>
      <c r="G214" s="33">
        <v>0</v>
      </c>
      <c r="H214">
        <v>35</v>
      </c>
      <c r="I214" s="33">
        <v>3.04E-2</v>
      </c>
      <c r="J214">
        <v>16</v>
      </c>
      <c r="K214" s="33">
        <v>3.44E-2</v>
      </c>
      <c r="N214" t="s">
        <v>298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s="33" t="str">
        <f t="shared" si="27"/>
        <v/>
      </c>
      <c r="S214" t="str">
        <f t="shared" si="28"/>
        <v/>
      </c>
      <c r="T214" s="33" t="str">
        <f t="shared" si="29"/>
        <v/>
      </c>
      <c r="U214" t="str">
        <f t="shared" si="30"/>
        <v/>
      </c>
      <c r="V214" s="33" t="str">
        <f t="shared" si="31"/>
        <v/>
      </c>
    </row>
    <row r="215" spans="1:22" x14ac:dyDescent="0.25">
      <c r="A215" t="s">
        <v>185</v>
      </c>
      <c r="B215" t="s">
        <v>224</v>
      </c>
      <c r="C215" t="s">
        <v>338</v>
      </c>
      <c r="D215" t="s">
        <v>508</v>
      </c>
      <c r="E215">
        <v>16</v>
      </c>
      <c r="F215">
        <v>0</v>
      </c>
      <c r="G215" s="33">
        <v>0</v>
      </c>
      <c r="H215">
        <v>896</v>
      </c>
      <c r="I215" s="33">
        <v>0.8649</v>
      </c>
      <c r="J215">
        <v>82</v>
      </c>
      <c r="K215" s="33">
        <v>0.18429999999999999</v>
      </c>
      <c r="N215" t="s">
        <v>185</v>
      </c>
      <c r="O215" t="str">
        <f t="shared" si="24"/>
        <v>G</v>
      </c>
      <c r="P215">
        <f t="shared" si="25"/>
        <v>16</v>
      </c>
      <c r="Q215">
        <f t="shared" si="26"/>
        <v>1059</v>
      </c>
      <c r="R215" s="33">
        <f t="shared" si="27"/>
        <v>1</v>
      </c>
      <c r="S215">
        <f t="shared" si="28"/>
        <v>0</v>
      </c>
      <c r="T215" s="33">
        <f t="shared" si="29"/>
        <v>0</v>
      </c>
      <c r="U215">
        <f t="shared" si="30"/>
        <v>126</v>
      </c>
      <c r="V215" s="33">
        <f t="shared" si="31"/>
        <v>0.28699999999999998</v>
      </c>
    </row>
    <row r="216" spans="1:22" x14ac:dyDescent="0.25">
      <c r="A216" t="s">
        <v>365</v>
      </c>
      <c r="B216" t="s">
        <v>378</v>
      </c>
      <c r="C216" t="s">
        <v>390</v>
      </c>
      <c r="D216" t="s">
        <v>470</v>
      </c>
      <c r="E216">
        <v>6</v>
      </c>
      <c r="F216">
        <v>0</v>
      </c>
      <c r="G216" s="33">
        <v>0</v>
      </c>
      <c r="H216">
        <v>77</v>
      </c>
      <c r="I216" s="33">
        <v>6.7100000000000007E-2</v>
      </c>
      <c r="J216">
        <v>36</v>
      </c>
      <c r="K216" s="33">
        <v>7.6799999999999993E-2</v>
      </c>
      <c r="N216" t="s">
        <v>365</v>
      </c>
      <c r="O216" t="str">
        <f t="shared" si="24"/>
        <v>LB</v>
      </c>
      <c r="P216">
        <f t="shared" si="25"/>
        <v>5</v>
      </c>
      <c r="Q216">
        <f t="shared" si="26"/>
        <v>0</v>
      </c>
      <c r="R216" s="33">
        <f t="shared" si="27"/>
        <v>0</v>
      </c>
      <c r="S216">
        <f t="shared" si="28"/>
        <v>16</v>
      </c>
      <c r="T216" s="33">
        <f t="shared" si="29"/>
        <v>1.52E-2</v>
      </c>
      <c r="U216">
        <f t="shared" si="30"/>
        <v>35</v>
      </c>
      <c r="V216" s="33">
        <f t="shared" si="31"/>
        <v>7.9500000000000001E-2</v>
      </c>
    </row>
    <row r="217" spans="1:22" x14ac:dyDescent="0.25">
      <c r="A217" t="s">
        <v>302</v>
      </c>
      <c r="B217" t="s">
        <v>340</v>
      </c>
      <c r="C217" t="s">
        <v>363</v>
      </c>
      <c r="D217" t="s">
        <v>378</v>
      </c>
      <c r="E217">
        <v>11</v>
      </c>
      <c r="F217">
        <v>0</v>
      </c>
      <c r="G217" s="33">
        <v>0</v>
      </c>
      <c r="H217">
        <v>354</v>
      </c>
      <c r="I217" s="33">
        <v>0.3417</v>
      </c>
      <c r="J217">
        <v>6</v>
      </c>
      <c r="K217" s="33">
        <v>1.35E-2</v>
      </c>
      <c r="N217" t="s">
        <v>302</v>
      </c>
      <c r="O217" t="str">
        <f t="shared" si="24"/>
        <v>LB</v>
      </c>
      <c r="P217">
        <f t="shared" si="25"/>
        <v>16</v>
      </c>
      <c r="Q217">
        <f t="shared" si="26"/>
        <v>0</v>
      </c>
      <c r="R217" s="33">
        <f t="shared" si="27"/>
        <v>0</v>
      </c>
      <c r="S217">
        <f t="shared" si="28"/>
        <v>761</v>
      </c>
      <c r="T217" s="33">
        <f t="shared" si="29"/>
        <v>0.70789999999999997</v>
      </c>
      <c r="U217">
        <f t="shared" si="30"/>
        <v>17</v>
      </c>
      <c r="V217" s="33">
        <f t="shared" si="31"/>
        <v>3.56E-2</v>
      </c>
    </row>
    <row r="218" spans="1:22" x14ac:dyDescent="0.25">
      <c r="A218" t="s">
        <v>309</v>
      </c>
      <c r="B218" t="s">
        <v>340</v>
      </c>
      <c r="C218" t="s">
        <v>28</v>
      </c>
      <c r="D218" t="s">
        <v>95</v>
      </c>
      <c r="E218">
        <v>16</v>
      </c>
      <c r="F218">
        <v>65</v>
      </c>
      <c r="G218" s="33">
        <v>6.4699999999999994E-2</v>
      </c>
      <c r="H218">
        <v>0</v>
      </c>
      <c r="I218" s="33">
        <v>0</v>
      </c>
      <c r="J218">
        <v>169</v>
      </c>
      <c r="K218" s="33">
        <v>0.37559999999999999</v>
      </c>
      <c r="N218" t="s">
        <v>309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s="33" t="str">
        <f t="shared" si="27"/>
        <v/>
      </c>
      <c r="S218" t="str">
        <f t="shared" si="28"/>
        <v/>
      </c>
      <c r="T218" s="33" t="str">
        <f t="shared" si="29"/>
        <v/>
      </c>
      <c r="U218" t="str">
        <f t="shared" si="30"/>
        <v/>
      </c>
      <c r="V218" s="33" t="str">
        <f t="shared" si="31"/>
        <v/>
      </c>
    </row>
    <row r="219" spans="1:22" x14ac:dyDescent="0.25">
      <c r="A219" t="s">
        <v>371</v>
      </c>
      <c r="B219" t="s">
        <v>378</v>
      </c>
      <c r="C219" t="s">
        <v>286</v>
      </c>
      <c r="D219" t="s">
        <v>541</v>
      </c>
      <c r="E219">
        <v>16</v>
      </c>
      <c r="F219">
        <v>0</v>
      </c>
      <c r="G219" s="33">
        <v>0</v>
      </c>
      <c r="H219">
        <v>596</v>
      </c>
      <c r="I219" s="33">
        <v>0.57140000000000002</v>
      </c>
      <c r="J219">
        <v>65</v>
      </c>
      <c r="K219" s="33">
        <v>0.14510000000000001</v>
      </c>
      <c r="N219" t="s">
        <v>371</v>
      </c>
      <c r="O219" t="str">
        <f t="shared" si="24"/>
        <v>LB</v>
      </c>
      <c r="P219">
        <f t="shared" si="25"/>
        <v>14</v>
      </c>
      <c r="Q219">
        <f t="shared" si="26"/>
        <v>0</v>
      </c>
      <c r="R219" s="33">
        <f t="shared" si="27"/>
        <v>0</v>
      </c>
      <c r="S219">
        <f t="shared" si="28"/>
        <v>148</v>
      </c>
      <c r="T219" s="33">
        <f t="shared" si="29"/>
        <v>0.1348</v>
      </c>
      <c r="U219">
        <f t="shared" si="30"/>
        <v>220</v>
      </c>
      <c r="V219" s="33">
        <f t="shared" si="31"/>
        <v>0.4955</v>
      </c>
    </row>
    <row r="220" spans="1:22" x14ac:dyDescent="0.25">
      <c r="A220" t="s">
        <v>75</v>
      </c>
      <c r="B220" t="s">
        <v>95</v>
      </c>
      <c r="C220" t="s">
        <v>820</v>
      </c>
      <c r="D220" t="s">
        <v>508</v>
      </c>
      <c r="E220">
        <v>2</v>
      </c>
      <c r="F220">
        <v>0</v>
      </c>
      <c r="G220" s="33">
        <v>0</v>
      </c>
      <c r="H220">
        <v>27</v>
      </c>
      <c r="I220" s="33">
        <v>2.4299999999999999E-2</v>
      </c>
      <c r="J220">
        <v>7</v>
      </c>
      <c r="K220" s="33">
        <v>1.47E-2</v>
      </c>
      <c r="N220" t="s">
        <v>75</v>
      </c>
      <c r="O220" t="str">
        <f t="shared" si="24"/>
        <v>RB</v>
      </c>
      <c r="P220">
        <f t="shared" si="25"/>
        <v>7</v>
      </c>
      <c r="Q220">
        <f t="shared" si="26"/>
        <v>221</v>
      </c>
      <c r="R220" s="33">
        <f t="shared" si="27"/>
        <v>0.20849999999999999</v>
      </c>
      <c r="S220">
        <f t="shared" si="28"/>
        <v>0</v>
      </c>
      <c r="T220" s="33">
        <f t="shared" si="29"/>
        <v>0</v>
      </c>
      <c r="U220">
        <f t="shared" si="30"/>
        <v>0</v>
      </c>
      <c r="V220" s="33">
        <f t="shared" si="31"/>
        <v>0</v>
      </c>
    </row>
    <row r="221" spans="1:22" x14ac:dyDescent="0.25">
      <c r="A221" t="s">
        <v>183</v>
      </c>
      <c r="B221" t="s">
        <v>224</v>
      </c>
      <c r="C221" t="s">
        <v>820</v>
      </c>
      <c r="D221" t="s">
        <v>508</v>
      </c>
      <c r="E221">
        <v>1</v>
      </c>
      <c r="F221">
        <v>0</v>
      </c>
      <c r="G221" s="33">
        <v>0</v>
      </c>
      <c r="H221">
        <v>13</v>
      </c>
      <c r="I221" s="33">
        <v>1.2E-2</v>
      </c>
      <c r="J221">
        <v>0</v>
      </c>
      <c r="K221" s="33">
        <v>0</v>
      </c>
      <c r="N221" t="s">
        <v>183</v>
      </c>
      <c r="O221" t="str">
        <f t="shared" si="24"/>
        <v>G</v>
      </c>
      <c r="P221">
        <f t="shared" si="25"/>
        <v>16</v>
      </c>
      <c r="Q221">
        <f t="shared" si="26"/>
        <v>1075</v>
      </c>
      <c r="R221" s="33">
        <f t="shared" si="27"/>
        <v>1</v>
      </c>
      <c r="S221">
        <f t="shared" si="28"/>
        <v>0</v>
      </c>
      <c r="T221" s="33">
        <f t="shared" si="29"/>
        <v>0</v>
      </c>
      <c r="U221">
        <f t="shared" si="30"/>
        <v>69</v>
      </c>
      <c r="V221" s="33">
        <f t="shared" si="31"/>
        <v>0.14710000000000001</v>
      </c>
    </row>
    <row r="222" spans="1:22" x14ac:dyDescent="0.25">
      <c r="A222" t="s">
        <v>374</v>
      </c>
      <c r="B222" t="s">
        <v>378</v>
      </c>
      <c r="C222" t="s">
        <v>834</v>
      </c>
      <c r="D222" t="s">
        <v>726</v>
      </c>
      <c r="E222">
        <v>1</v>
      </c>
      <c r="F222">
        <v>0</v>
      </c>
      <c r="G222" s="33">
        <v>0</v>
      </c>
      <c r="H222">
        <v>0</v>
      </c>
      <c r="I222" s="33">
        <v>0</v>
      </c>
      <c r="J222">
        <v>20</v>
      </c>
      <c r="K222" s="33">
        <v>4.1700000000000001E-2</v>
      </c>
      <c r="N222" t="s">
        <v>374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s="33" t="str">
        <f t="shared" si="27"/>
        <v/>
      </c>
      <c r="S222" t="str">
        <f t="shared" si="28"/>
        <v/>
      </c>
      <c r="T222" s="33" t="str">
        <f t="shared" si="29"/>
        <v/>
      </c>
      <c r="U222" t="str">
        <f t="shared" si="30"/>
        <v/>
      </c>
      <c r="V222" s="33" t="str">
        <f t="shared" si="31"/>
        <v/>
      </c>
    </row>
    <row r="223" spans="1:22" x14ac:dyDescent="0.25">
      <c r="A223" t="s">
        <v>149</v>
      </c>
      <c r="B223" t="s">
        <v>150</v>
      </c>
      <c r="C223" t="s">
        <v>834</v>
      </c>
      <c r="D223" t="s">
        <v>726</v>
      </c>
      <c r="E223">
        <v>5</v>
      </c>
      <c r="F223">
        <v>0</v>
      </c>
      <c r="G223" s="33">
        <v>0</v>
      </c>
      <c r="H223">
        <v>1</v>
      </c>
      <c r="I223" s="33">
        <v>8.9999999999999998E-4</v>
      </c>
      <c r="J223">
        <v>101</v>
      </c>
      <c r="K223" s="33">
        <v>0.20449999999999999</v>
      </c>
      <c r="N223" t="s">
        <v>149</v>
      </c>
      <c r="O223" t="str">
        <f t="shared" si="24"/>
        <v>TE</v>
      </c>
      <c r="P223">
        <f t="shared" si="25"/>
        <v>4</v>
      </c>
      <c r="Q223">
        <f t="shared" si="26"/>
        <v>54</v>
      </c>
      <c r="R223" s="33">
        <f t="shared" si="27"/>
        <v>4.7600000000000003E-2</v>
      </c>
      <c r="S223">
        <f t="shared" si="28"/>
        <v>0</v>
      </c>
      <c r="T223" s="33">
        <f t="shared" si="29"/>
        <v>0</v>
      </c>
      <c r="U223">
        <f t="shared" si="30"/>
        <v>49</v>
      </c>
      <c r="V223" s="33">
        <f t="shared" si="31"/>
        <v>0.10630000000000001</v>
      </c>
    </row>
    <row r="224" spans="1:22" x14ac:dyDescent="0.25">
      <c r="A224" t="s">
        <v>55</v>
      </c>
      <c r="B224" t="s">
        <v>95</v>
      </c>
      <c r="C224" t="s">
        <v>116</v>
      </c>
      <c r="D224" t="s">
        <v>125</v>
      </c>
      <c r="E224">
        <v>15</v>
      </c>
      <c r="F224">
        <v>964</v>
      </c>
      <c r="G224" s="33">
        <v>0.90600000000000003</v>
      </c>
      <c r="H224">
        <v>0</v>
      </c>
      <c r="I224" s="33">
        <v>0</v>
      </c>
      <c r="J224">
        <v>0</v>
      </c>
      <c r="K224" s="33">
        <v>0</v>
      </c>
      <c r="N224" t="s">
        <v>55</v>
      </c>
      <c r="O224" t="str">
        <f t="shared" si="24"/>
        <v>RB</v>
      </c>
      <c r="P224">
        <f t="shared" si="25"/>
        <v>13</v>
      </c>
      <c r="Q224">
        <f t="shared" si="26"/>
        <v>658</v>
      </c>
      <c r="R224" s="33">
        <f t="shared" si="27"/>
        <v>0.61780000000000002</v>
      </c>
      <c r="S224">
        <f t="shared" si="28"/>
        <v>0</v>
      </c>
      <c r="T224" s="33">
        <f t="shared" si="29"/>
        <v>0</v>
      </c>
      <c r="U224">
        <f t="shared" si="30"/>
        <v>0</v>
      </c>
      <c r="V224" s="33">
        <f t="shared" si="31"/>
        <v>0</v>
      </c>
    </row>
    <row r="225" spans="1:30" x14ac:dyDescent="0.25">
      <c r="A225" t="s">
        <v>284</v>
      </c>
      <c r="B225" t="s">
        <v>340</v>
      </c>
      <c r="C225" t="s">
        <v>80</v>
      </c>
      <c r="D225" t="s">
        <v>95</v>
      </c>
      <c r="E225">
        <v>3</v>
      </c>
      <c r="F225">
        <v>1</v>
      </c>
      <c r="G225" s="33">
        <v>8.9999999999999998E-4</v>
      </c>
      <c r="H225">
        <v>0</v>
      </c>
      <c r="I225" s="33">
        <v>0</v>
      </c>
      <c r="J225">
        <v>29</v>
      </c>
      <c r="K225" s="33">
        <v>6.08E-2</v>
      </c>
      <c r="N225" t="s">
        <v>284</v>
      </c>
      <c r="O225" t="str">
        <f t="shared" si="24"/>
        <v>DE</v>
      </c>
      <c r="P225">
        <f t="shared" si="25"/>
        <v>11</v>
      </c>
      <c r="Q225">
        <f t="shared" si="26"/>
        <v>0</v>
      </c>
      <c r="R225" s="33">
        <f t="shared" si="27"/>
        <v>0</v>
      </c>
      <c r="S225">
        <f t="shared" si="28"/>
        <v>565</v>
      </c>
      <c r="T225" s="33">
        <f t="shared" si="29"/>
        <v>0.52310000000000001</v>
      </c>
      <c r="U225">
        <f t="shared" si="30"/>
        <v>7</v>
      </c>
      <c r="V225" s="33">
        <f t="shared" si="31"/>
        <v>1.5900000000000001E-2</v>
      </c>
    </row>
    <row r="226" spans="1:30" x14ac:dyDescent="0.25">
      <c r="A226" t="s">
        <v>32</v>
      </c>
      <c r="B226" t="s">
        <v>95</v>
      </c>
      <c r="C226" t="s">
        <v>417</v>
      </c>
      <c r="D226" t="s">
        <v>470</v>
      </c>
      <c r="E226">
        <v>15</v>
      </c>
      <c r="F226">
        <v>0</v>
      </c>
      <c r="G226" s="33">
        <v>0</v>
      </c>
      <c r="H226">
        <v>1007</v>
      </c>
      <c r="I226" s="33">
        <v>0.90310000000000001</v>
      </c>
      <c r="J226">
        <v>6</v>
      </c>
      <c r="K226" s="33">
        <v>1.34E-2</v>
      </c>
      <c r="N226" t="s">
        <v>32</v>
      </c>
      <c r="O226" t="str">
        <f t="shared" si="24"/>
        <v>FB</v>
      </c>
      <c r="P226">
        <f t="shared" si="25"/>
        <v>15</v>
      </c>
      <c r="Q226">
        <f t="shared" si="26"/>
        <v>95</v>
      </c>
      <c r="R226" s="33">
        <f t="shared" si="27"/>
        <v>9.1600000000000001E-2</v>
      </c>
      <c r="S226">
        <f t="shared" si="28"/>
        <v>0</v>
      </c>
      <c r="T226" s="33">
        <f t="shared" si="29"/>
        <v>0</v>
      </c>
      <c r="U226">
        <f t="shared" si="30"/>
        <v>115</v>
      </c>
      <c r="V226" s="33">
        <f t="shared" si="31"/>
        <v>0.27639999999999998</v>
      </c>
    </row>
    <row r="227" spans="1:30" x14ac:dyDescent="0.25">
      <c r="A227" t="s">
        <v>49</v>
      </c>
      <c r="B227" t="s">
        <v>95</v>
      </c>
      <c r="C227" t="s">
        <v>226</v>
      </c>
      <c r="D227" t="s">
        <v>279</v>
      </c>
      <c r="E227">
        <v>3</v>
      </c>
      <c r="F227">
        <v>0</v>
      </c>
      <c r="G227" s="33">
        <v>0</v>
      </c>
      <c r="H227">
        <v>0</v>
      </c>
      <c r="I227" s="33">
        <v>0</v>
      </c>
      <c r="J227">
        <v>32</v>
      </c>
      <c r="K227" s="33">
        <v>7.1900000000000006E-2</v>
      </c>
      <c r="N227" t="s">
        <v>49</v>
      </c>
      <c r="O227" t="str">
        <f t="shared" si="24"/>
        <v/>
      </c>
      <c r="P227" t="str">
        <f t="shared" si="25"/>
        <v/>
      </c>
      <c r="Q227" t="str">
        <f t="shared" si="26"/>
        <v/>
      </c>
      <c r="R227" s="33" t="str">
        <f t="shared" si="27"/>
        <v/>
      </c>
      <c r="S227" t="str">
        <f t="shared" si="28"/>
        <v/>
      </c>
      <c r="T227" s="33" t="str">
        <f t="shared" si="29"/>
        <v/>
      </c>
      <c r="U227" t="str">
        <f t="shared" si="30"/>
        <v/>
      </c>
      <c r="V227" s="33" t="str">
        <f t="shared" si="31"/>
        <v/>
      </c>
    </row>
    <row r="228" spans="1:30" x14ac:dyDescent="0.25">
      <c r="A228" t="s">
        <v>46</v>
      </c>
      <c r="B228" t="s">
        <v>95</v>
      </c>
      <c r="C228" t="s">
        <v>185</v>
      </c>
      <c r="D228" t="s">
        <v>806</v>
      </c>
      <c r="E228">
        <v>16</v>
      </c>
      <c r="F228">
        <v>1059</v>
      </c>
      <c r="G228" s="33">
        <v>1</v>
      </c>
      <c r="H228">
        <v>0</v>
      </c>
      <c r="I228" s="33">
        <v>0</v>
      </c>
      <c r="J228">
        <v>126</v>
      </c>
      <c r="K228" s="33">
        <v>0.28699999999999998</v>
      </c>
      <c r="N228" t="s">
        <v>46</v>
      </c>
      <c r="O228" t="str">
        <f t="shared" si="24"/>
        <v>RB</v>
      </c>
      <c r="P228">
        <f t="shared" si="25"/>
        <v>8</v>
      </c>
      <c r="Q228">
        <f t="shared" si="26"/>
        <v>66</v>
      </c>
      <c r="R228" s="33">
        <f t="shared" si="27"/>
        <v>6.3700000000000007E-2</v>
      </c>
      <c r="S228">
        <f t="shared" si="28"/>
        <v>0</v>
      </c>
      <c r="T228" s="33">
        <f t="shared" si="29"/>
        <v>0</v>
      </c>
      <c r="U228">
        <f t="shared" si="30"/>
        <v>63</v>
      </c>
      <c r="V228" s="33">
        <f t="shared" si="31"/>
        <v>0.1275</v>
      </c>
    </row>
    <row r="229" spans="1:30" x14ac:dyDescent="0.25">
      <c r="A229" t="s">
        <v>359</v>
      </c>
      <c r="B229" t="s">
        <v>378</v>
      </c>
      <c r="C229" t="s">
        <v>365</v>
      </c>
      <c r="D229" t="s">
        <v>378</v>
      </c>
      <c r="E229">
        <v>5</v>
      </c>
      <c r="F229">
        <v>0</v>
      </c>
      <c r="G229" s="33">
        <v>0</v>
      </c>
      <c r="H229">
        <v>16</v>
      </c>
      <c r="I229" s="33">
        <v>1.52E-2</v>
      </c>
      <c r="J229">
        <v>35</v>
      </c>
      <c r="K229" s="33">
        <v>7.9500000000000001E-2</v>
      </c>
      <c r="N229" t="s">
        <v>359</v>
      </c>
      <c r="O229" t="str">
        <f t="shared" si="24"/>
        <v>LB</v>
      </c>
      <c r="P229">
        <f t="shared" si="25"/>
        <v>16</v>
      </c>
      <c r="Q229">
        <f t="shared" si="26"/>
        <v>0</v>
      </c>
      <c r="R229" s="33">
        <f t="shared" si="27"/>
        <v>0</v>
      </c>
      <c r="S229">
        <f t="shared" si="28"/>
        <v>111</v>
      </c>
      <c r="T229" s="33">
        <f t="shared" si="29"/>
        <v>9.64E-2</v>
      </c>
      <c r="U229">
        <f t="shared" si="30"/>
        <v>290</v>
      </c>
      <c r="V229" s="33">
        <f t="shared" si="31"/>
        <v>0.62370000000000003</v>
      </c>
    </row>
    <row r="230" spans="1:30" x14ac:dyDescent="0.25">
      <c r="A230" t="s">
        <v>206</v>
      </c>
      <c r="B230" t="s">
        <v>224</v>
      </c>
      <c r="C230" t="s">
        <v>302</v>
      </c>
      <c r="D230" t="s">
        <v>378</v>
      </c>
      <c r="E230">
        <v>16</v>
      </c>
      <c r="F230">
        <v>0</v>
      </c>
      <c r="G230" s="33">
        <v>0</v>
      </c>
      <c r="H230">
        <v>761</v>
      </c>
      <c r="I230" s="33">
        <v>0.70789999999999997</v>
      </c>
      <c r="J230">
        <v>17</v>
      </c>
      <c r="K230" s="33">
        <v>3.56E-2</v>
      </c>
      <c r="N230" t="s">
        <v>206</v>
      </c>
      <c r="O230" t="str">
        <f t="shared" si="24"/>
        <v>C</v>
      </c>
      <c r="P230">
        <f t="shared" si="25"/>
        <v>16</v>
      </c>
      <c r="Q230">
        <f t="shared" si="26"/>
        <v>1019</v>
      </c>
      <c r="R230" s="33">
        <f t="shared" si="27"/>
        <v>0.99709999999999999</v>
      </c>
      <c r="S230">
        <f t="shared" si="28"/>
        <v>0</v>
      </c>
      <c r="T230" s="33">
        <f t="shared" si="29"/>
        <v>0</v>
      </c>
      <c r="U230">
        <f t="shared" si="30"/>
        <v>75</v>
      </c>
      <c r="V230" s="33">
        <f t="shared" si="31"/>
        <v>0.16739999999999999</v>
      </c>
    </row>
    <row r="231" spans="1:30" x14ac:dyDescent="0.25">
      <c r="A231" t="s">
        <v>142</v>
      </c>
      <c r="B231" t="s">
        <v>150</v>
      </c>
      <c r="C231" t="s">
        <v>371</v>
      </c>
      <c r="D231" t="s">
        <v>378</v>
      </c>
      <c r="E231">
        <v>14</v>
      </c>
      <c r="F231">
        <v>0</v>
      </c>
      <c r="G231" s="33">
        <v>0</v>
      </c>
      <c r="H231">
        <v>148</v>
      </c>
      <c r="I231" s="33">
        <v>0.1348</v>
      </c>
      <c r="J231">
        <v>220</v>
      </c>
      <c r="K231" s="33">
        <v>0.4955</v>
      </c>
      <c r="N231" s="34" t="s">
        <v>142</v>
      </c>
      <c r="O231" s="34" t="str">
        <f t="shared" si="24"/>
        <v>TE</v>
      </c>
      <c r="P231" s="34">
        <f t="shared" si="25"/>
        <v>2</v>
      </c>
      <c r="Q231" s="34">
        <f t="shared" si="26"/>
        <v>18</v>
      </c>
      <c r="R231" s="35">
        <f t="shared" si="27"/>
        <v>1.78E-2</v>
      </c>
      <c r="S231" s="34">
        <f t="shared" si="28"/>
        <v>0</v>
      </c>
      <c r="T231" s="35">
        <f t="shared" si="29"/>
        <v>0</v>
      </c>
      <c r="U231" s="34">
        <f t="shared" si="30"/>
        <v>10</v>
      </c>
      <c r="V231" s="35">
        <f t="shared" si="31"/>
        <v>2.3400000000000001E-2</v>
      </c>
      <c r="W231" s="34" t="s">
        <v>150</v>
      </c>
      <c r="X231" s="34">
        <v>2</v>
      </c>
      <c r="Y231" s="34">
        <v>23</v>
      </c>
      <c r="Z231" s="35">
        <v>2.18E-2</v>
      </c>
      <c r="AA231" s="34">
        <v>0</v>
      </c>
      <c r="AB231" s="35">
        <v>0</v>
      </c>
      <c r="AC231" s="34">
        <v>9</v>
      </c>
      <c r="AD231" s="35">
        <v>2.1000000000000001E-2</v>
      </c>
    </row>
    <row r="232" spans="1:30" x14ac:dyDescent="0.25">
      <c r="A232" t="s">
        <v>318</v>
      </c>
      <c r="B232" t="s">
        <v>340</v>
      </c>
      <c r="C232" t="s">
        <v>75</v>
      </c>
      <c r="D232" t="s">
        <v>95</v>
      </c>
      <c r="E232">
        <v>7</v>
      </c>
      <c r="F232">
        <v>221</v>
      </c>
      <c r="G232" s="33">
        <v>0.20849999999999999</v>
      </c>
      <c r="H232">
        <v>0</v>
      </c>
      <c r="I232" s="33">
        <v>0</v>
      </c>
      <c r="J232">
        <v>0</v>
      </c>
      <c r="K232" s="33">
        <v>0</v>
      </c>
      <c r="N232" t="s">
        <v>318</v>
      </c>
      <c r="O232" t="str">
        <f t="shared" si="24"/>
        <v>LB</v>
      </c>
      <c r="P232">
        <f t="shared" si="25"/>
        <v>3</v>
      </c>
      <c r="Q232">
        <f t="shared" si="26"/>
        <v>0</v>
      </c>
      <c r="R232" s="33">
        <f t="shared" si="27"/>
        <v>0</v>
      </c>
      <c r="S232">
        <f t="shared" si="28"/>
        <v>88</v>
      </c>
      <c r="T232" s="33">
        <f t="shared" si="29"/>
        <v>7.9100000000000004E-2</v>
      </c>
      <c r="U232">
        <f t="shared" si="30"/>
        <v>12</v>
      </c>
      <c r="V232" s="33">
        <f t="shared" si="31"/>
        <v>2.7E-2</v>
      </c>
    </row>
    <row r="233" spans="1:30" x14ac:dyDescent="0.25">
      <c r="A233" t="s">
        <v>343</v>
      </c>
      <c r="B233" t="s">
        <v>378</v>
      </c>
      <c r="C233" t="s">
        <v>841</v>
      </c>
      <c r="D233" t="s">
        <v>808</v>
      </c>
      <c r="E233">
        <v>2</v>
      </c>
      <c r="F233">
        <v>2</v>
      </c>
      <c r="G233" s="33">
        <v>2E-3</v>
      </c>
      <c r="H233">
        <v>0</v>
      </c>
      <c r="I233" s="33">
        <v>0</v>
      </c>
      <c r="J233">
        <v>6</v>
      </c>
      <c r="K233" s="33">
        <v>1.4E-2</v>
      </c>
      <c r="N233" t="s">
        <v>343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s="33" t="str">
        <f t="shared" si="27"/>
        <v/>
      </c>
      <c r="S233" t="str">
        <f t="shared" si="28"/>
        <v/>
      </c>
      <c r="T233" s="33" t="str">
        <f t="shared" si="29"/>
        <v/>
      </c>
      <c r="U233" t="str">
        <f t="shared" si="30"/>
        <v/>
      </c>
      <c r="V233" s="33" t="str">
        <f t="shared" si="31"/>
        <v/>
      </c>
    </row>
    <row r="234" spans="1:30" x14ac:dyDescent="0.25">
      <c r="A234" t="s">
        <v>225</v>
      </c>
      <c r="B234" t="s">
        <v>279</v>
      </c>
      <c r="C234" t="s">
        <v>841</v>
      </c>
      <c r="D234" t="s">
        <v>808</v>
      </c>
      <c r="E234">
        <v>2</v>
      </c>
      <c r="F234">
        <v>37</v>
      </c>
      <c r="G234" s="33">
        <v>3.3099999999999997E-2</v>
      </c>
      <c r="H234">
        <v>0</v>
      </c>
      <c r="I234" s="33">
        <v>0</v>
      </c>
      <c r="J234">
        <v>9</v>
      </c>
      <c r="K234" s="33">
        <v>1.9E-2</v>
      </c>
      <c r="N234" t="s">
        <v>225</v>
      </c>
      <c r="O234" t="str">
        <f t="shared" si="24"/>
        <v>WR</v>
      </c>
      <c r="P234">
        <f t="shared" si="25"/>
        <v>15</v>
      </c>
      <c r="Q234">
        <f t="shared" si="26"/>
        <v>882</v>
      </c>
      <c r="R234" s="33">
        <f t="shared" si="27"/>
        <v>0.77980000000000005</v>
      </c>
      <c r="S234">
        <f t="shared" si="28"/>
        <v>0</v>
      </c>
      <c r="T234" s="33">
        <f t="shared" si="29"/>
        <v>0</v>
      </c>
      <c r="U234">
        <f t="shared" si="30"/>
        <v>20</v>
      </c>
      <c r="V234" s="33">
        <f t="shared" si="31"/>
        <v>4.5600000000000002E-2</v>
      </c>
    </row>
    <row r="235" spans="1:30" x14ac:dyDescent="0.25">
      <c r="A235" t="s">
        <v>130</v>
      </c>
      <c r="B235" t="s">
        <v>150</v>
      </c>
      <c r="C235" t="s">
        <v>811</v>
      </c>
      <c r="D235" t="s">
        <v>809</v>
      </c>
      <c r="E235">
        <v>3</v>
      </c>
      <c r="F235">
        <v>0</v>
      </c>
      <c r="G235" s="33">
        <v>0</v>
      </c>
      <c r="H235">
        <v>0</v>
      </c>
      <c r="I235" s="33">
        <v>0</v>
      </c>
      <c r="J235">
        <v>34</v>
      </c>
      <c r="K235" s="33">
        <v>7.1099999999999997E-2</v>
      </c>
      <c r="N235" t="s">
        <v>130</v>
      </c>
      <c r="O235" t="str">
        <f t="shared" si="24"/>
        <v>TE</v>
      </c>
      <c r="P235">
        <f t="shared" si="25"/>
        <v>6</v>
      </c>
      <c r="Q235">
        <f t="shared" si="26"/>
        <v>114</v>
      </c>
      <c r="R235" s="33">
        <f t="shared" si="27"/>
        <v>0.10050000000000001</v>
      </c>
      <c r="S235">
        <f t="shared" si="28"/>
        <v>0</v>
      </c>
      <c r="T235" s="33">
        <f t="shared" si="29"/>
        <v>0</v>
      </c>
      <c r="U235">
        <f t="shared" si="30"/>
        <v>88</v>
      </c>
      <c r="V235" s="33">
        <f t="shared" si="31"/>
        <v>0.19089999999999999</v>
      </c>
    </row>
    <row r="236" spans="1:30" x14ac:dyDescent="0.25">
      <c r="A236" t="s">
        <v>117</v>
      </c>
      <c r="B236" t="s">
        <v>125</v>
      </c>
      <c r="C236" t="s">
        <v>811</v>
      </c>
      <c r="D236" t="s">
        <v>809</v>
      </c>
      <c r="E236">
        <v>1</v>
      </c>
      <c r="F236">
        <v>0</v>
      </c>
      <c r="G236" s="33">
        <v>0</v>
      </c>
      <c r="H236">
        <v>0</v>
      </c>
      <c r="I236" s="33">
        <v>0</v>
      </c>
      <c r="J236">
        <v>10</v>
      </c>
      <c r="K236" s="33">
        <v>2.1100000000000001E-2</v>
      </c>
      <c r="N236" t="s">
        <v>117</v>
      </c>
      <c r="O236" t="str">
        <f t="shared" si="24"/>
        <v>CB</v>
      </c>
      <c r="P236">
        <f t="shared" si="25"/>
        <v>8</v>
      </c>
      <c r="Q236">
        <f t="shared" si="26"/>
        <v>0</v>
      </c>
      <c r="R236" s="33">
        <f t="shared" si="27"/>
        <v>0</v>
      </c>
      <c r="S236">
        <f t="shared" si="28"/>
        <v>0</v>
      </c>
      <c r="T236" s="33">
        <f t="shared" si="29"/>
        <v>0</v>
      </c>
      <c r="U236">
        <f t="shared" si="30"/>
        <v>106</v>
      </c>
      <c r="V236" s="33">
        <f t="shared" si="31"/>
        <v>0.2382</v>
      </c>
    </row>
    <row r="237" spans="1:30" x14ac:dyDescent="0.25">
      <c r="A237" t="s">
        <v>141</v>
      </c>
      <c r="B237" t="s">
        <v>150</v>
      </c>
      <c r="C237" t="s">
        <v>183</v>
      </c>
      <c r="D237" t="s">
        <v>806</v>
      </c>
      <c r="E237">
        <v>16</v>
      </c>
      <c r="F237">
        <v>1075</v>
      </c>
      <c r="G237" s="33">
        <v>1</v>
      </c>
      <c r="H237">
        <v>0</v>
      </c>
      <c r="I237" s="33">
        <v>0</v>
      </c>
      <c r="J237">
        <v>69</v>
      </c>
      <c r="K237" s="33">
        <v>0.14710000000000001</v>
      </c>
      <c r="N237" t="s">
        <v>141</v>
      </c>
      <c r="O237" t="str">
        <f t="shared" si="24"/>
        <v>TE</v>
      </c>
      <c r="P237">
        <f t="shared" si="25"/>
        <v>16</v>
      </c>
      <c r="Q237">
        <f t="shared" si="26"/>
        <v>373</v>
      </c>
      <c r="R237" s="33">
        <f t="shared" si="27"/>
        <v>0.35060000000000002</v>
      </c>
      <c r="S237">
        <f t="shared" si="28"/>
        <v>0</v>
      </c>
      <c r="T237" s="33">
        <f t="shared" si="29"/>
        <v>0</v>
      </c>
      <c r="U237">
        <f t="shared" si="30"/>
        <v>183</v>
      </c>
      <c r="V237" s="33">
        <f t="shared" si="31"/>
        <v>0.39439999999999997</v>
      </c>
    </row>
    <row r="238" spans="1:30" x14ac:dyDescent="0.25">
      <c r="A238" t="s">
        <v>443</v>
      </c>
      <c r="B238" t="s">
        <v>378</v>
      </c>
      <c r="C238" t="s">
        <v>149</v>
      </c>
      <c r="D238" t="s">
        <v>150</v>
      </c>
      <c r="E238">
        <v>4</v>
      </c>
      <c r="F238">
        <v>54</v>
      </c>
      <c r="G238" s="33">
        <v>4.7600000000000003E-2</v>
      </c>
      <c r="H238">
        <v>0</v>
      </c>
      <c r="I238" s="33">
        <v>0</v>
      </c>
      <c r="J238">
        <v>49</v>
      </c>
      <c r="K238" s="33">
        <v>0.10630000000000001</v>
      </c>
      <c r="N238" t="s">
        <v>443</v>
      </c>
      <c r="O238" t="str">
        <f t="shared" si="24"/>
        <v>DE</v>
      </c>
      <c r="P238">
        <f t="shared" si="25"/>
        <v>1</v>
      </c>
      <c r="Q238">
        <f t="shared" si="26"/>
        <v>0</v>
      </c>
      <c r="R238" s="33">
        <f t="shared" si="27"/>
        <v>0</v>
      </c>
      <c r="S238">
        <f t="shared" si="28"/>
        <v>0</v>
      </c>
      <c r="T238" s="33">
        <f t="shared" si="29"/>
        <v>0</v>
      </c>
      <c r="U238">
        <f t="shared" si="30"/>
        <v>7</v>
      </c>
      <c r="V238" s="33">
        <f t="shared" si="31"/>
        <v>1.47E-2</v>
      </c>
    </row>
    <row r="239" spans="1:30" x14ac:dyDescent="0.25">
      <c r="A239" t="s">
        <v>317</v>
      </c>
      <c r="B239" t="s">
        <v>340</v>
      </c>
      <c r="C239" t="s">
        <v>55</v>
      </c>
      <c r="D239" t="s">
        <v>95</v>
      </c>
      <c r="E239">
        <v>13</v>
      </c>
      <c r="F239">
        <v>658</v>
      </c>
      <c r="G239" s="33">
        <v>0.61780000000000002</v>
      </c>
      <c r="H239">
        <v>0</v>
      </c>
      <c r="I239" s="33">
        <v>0</v>
      </c>
      <c r="J239">
        <v>0</v>
      </c>
      <c r="K239" s="33">
        <v>0</v>
      </c>
      <c r="N239" t="s">
        <v>317</v>
      </c>
      <c r="O239" t="str">
        <f t="shared" si="24"/>
        <v/>
      </c>
      <c r="P239" t="str">
        <f t="shared" si="25"/>
        <v/>
      </c>
      <c r="Q239" t="str">
        <f t="shared" si="26"/>
        <v/>
      </c>
      <c r="R239" s="33" t="str">
        <f t="shared" si="27"/>
        <v/>
      </c>
      <c r="S239" t="str">
        <f t="shared" si="28"/>
        <v/>
      </c>
      <c r="T239" s="33" t="str">
        <f t="shared" si="29"/>
        <v/>
      </c>
      <c r="U239" t="str">
        <f t="shared" si="30"/>
        <v/>
      </c>
      <c r="V239" s="33" t="str">
        <f t="shared" si="31"/>
        <v/>
      </c>
    </row>
    <row r="240" spans="1:30" x14ac:dyDescent="0.25">
      <c r="A240" t="s">
        <v>434</v>
      </c>
      <c r="B240" t="s">
        <v>436</v>
      </c>
      <c r="C240" t="s">
        <v>284</v>
      </c>
      <c r="D240" t="s">
        <v>508</v>
      </c>
      <c r="E240">
        <v>11</v>
      </c>
      <c r="F240">
        <v>0</v>
      </c>
      <c r="G240" s="33">
        <v>0</v>
      </c>
      <c r="H240">
        <v>565</v>
      </c>
      <c r="I240" s="33">
        <v>0.52310000000000001</v>
      </c>
      <c r="J240">
        <v>7</v>
      </c>
      <c r="K240" s="33">
        <v>1.5900000000000001E-2</v>
      </c>
      <c r="N240" t="s">
        <v>434</v>
      </c>
      <c r="O240" t="str">
        <f t="shared" si="24"/>
        <v>CB</v>
      </c>
      <c r="P240">
        <f t="shared" si="25"/>
        <v>2</v>
      </c>
      <c r="Q240">
        <f t="shared" si="26"/>
        <v>0</v>
      </c>
      <c r="R240" s="33">
        <f t="shared" si="27"/>
        <v>0</v>
      </c>
      <c r="S240">
        <f t="shared" si="28"/>
        <v>82</v>
      </c>
      <c r="T240" s="33">
        <f t="shared" si="29"/>
        <v>7.8200000000000006E-2</v>
      </c>
      <c r="U240">
        <f t="shared" si="30"/>
        <v>0</v>
      </c>
      <c r="V240" s="33">
        <f t="shared" si="31"/>
        <v>0</v>
      </c>
    </row>
    <row r="241" spans="1:22" x14ac:dyDescent="0.25">
      <c r="A241" t="s">
        <v>347</v>
      </c>
      <c r="B241" t="s">
        <v>378</v>
      </c>
      <c r="C241" t="s">
        <v>32</v>
      </c>
      <c r="D241" t="s">
        <v>572</v>
      </c>
      <c r="E241">
        <v>15</v>
      </c>
      <c r="F241">
        <v>95</v>
      </c>
      <c r="G241" s="33">
        <v>9.1600000000000001E-2</v>
      </c>
      <c r="H241">
        <v>0</v>
      </c>
      <c r="I241" s="33">
        <v>0</v>
      </c>
      <c r="J241">
        <v>115</v>
      </c>
      <c r="K241" s="33">
        <v>0.27639999999999998</v>
      </c>
      <c r="N241" t="s">
        <v>347</v>
      </c>
      <c r="O241" t="str">
        <f t="shared" si="24"/>
        <v>LB</v>
      </c>
      <c r="P241">
        <f t="shared" si="25"/>
        <v>2</v>
      </c>
      <c r="Q241">
        <f t="shared" si="26"/>
        <v>0</v>
      </c>
      <c r="R241" s="33">
        <f t="shared" si="27"/>
        <v>0</v>
      </c>
      <c r="S241">
        <f t="shared" si="28"/>
        <v>0</v>
      </c>
      <c r="T241" s="33">
        <f t="shared" si="29"/>
        <v>0</v>
      </c>
      <c r="U241">
        <f t="shared" si="30"/>
        <v>32</v>
      </c>
      <c r="V241" s="33">
        <f t="shared" si="31"/>
        <v>7.2400000000000006E-2</v>
      </c>
    </row>
    <row r="242" spans="1:22" x14ac:dyDescent="0.25">
      <c r="A242" t="s">
        <v>245</v>
      </c>
      <c r="B242" t="s">
        <v>279</v>
      </c>
      <c r="C242" t="s">
        <v>812</v>
      </c>
      <c r="D242" t="s">
        <v>279</v>
      </c>
      <c r="E242">
        <v>13</v>
      </c>
      <c r="F242">
        <v>679</v>
      </c>
      <c r="G242" s="33">
        <v>0.58989999999999998</v>
      </c>
      <c r="H242">
        <v>0</v>
      </c>
      <c r="I242" s="33">
        <v>0</v>
      </c>
      <c r="J242">
        <v>2</v>
      </c>
      <c r="K242" s="33">
        <v>4.1999999999999997E-3</v>
      </c>
      <c r="N242" t="s">
        <v>245</v>
      </c>
      <c r="O242" t="str">
        <f t="shared" si="24"/>
        <v>WR</v>
      </c>
      <c r="P242">
        <f t="shared" si="25"/>
        <v>15</v>
      </c>
      <c r="Q242">
        <f t="shared" si="26"/>
        <v>795</v>
      </c>
      <c r="R242" s="33">
        <f t="shared" si="27"/>
        <v>0.72540000000000004</v>
      </c>
      <c r="S242">
        <f t="shared" si="28"/>
        <v>0</v>
      </c>
      <c r="T242" s="33">
        <f t="shared" si="29"/>
        <v>0</v>
      </c>
      <c r="U242">
        <f t="shared" si="30"/>
        <v>3</v>
      </c>
      <c r="V242" s="33">
        <f t="shared" si="31"/>
        <v>6.4000000000000003E-3</v>
      </c>
    </row>
    <row r="243" spans="1:22" x14ac:dyDescent="0.25">
      <c r="A243" t="s">
        <v>330</v>
      </c>
      <c r="B243" t="s">
        <v>340</v>
      </c>
      <c r="C243" t="s">
        <v>812</v>
      </c>
      <c r="D243" t="s">
        <v>279</v>
      </c>
      <c r="E243">
        <v>2</v>
      </c>
      <c r="F243">
        <v>66</v>
      </c>
      <c r="G243" s="33">
        <v>5.8999999999999997E-2</v>
      </c>
      <c r="H243">
        <v>0</v>
      </c>
      <c r="I243" s="33">
        <v>0</v>
      </c>
      <c r="J243">
        <v>0</v>
      </c>
      <c r="K243" s="33">
        <v>0</v>
      </c>
      <c r="N243" t="s">
        <v>330</v>
      </c>
      <c r="O243" t="str">
        <f t="shared" si="24"/>
        <v>LB</v>
      </c>
      <c r="P243">
        <f t="shared" si="25"/>
        <v>16</v>
      </c>
      <c r="Q243">
        <f t="shared" si="26"/>
        <v>0</v>
      </c>
      <c r="R243" s="33">
        <f t="shared" si="27"/>
        <v>0</v>
      </c>
      <c r="S243">
        <f t="shared" si="28"/>
        <v>768</v>
      </c>
      <c r="T243" s="33">
        <f t="shared" si="29"/>
        <v>0.69950000000000001</v>
      </c>
      <c r="U243">
        <f t="shared" si="30"/>
        <v>87</v>
      </c>
      <c r="V243" s="33">
        <f t="shared" si="31"/>
        <v>0.19589999999999999</v>
      </c>
    </row>
    <row r="244" spans="1:22" x14ac:dyDescent="0.25">
      <c r="A244" t="s">
        <v>389</v>
      </c>
      <c r="B244" t="s">
        <v>436</v>
      </c>
      <c r="C244" t="s">
        <v>793</v>
      </c>
      <c r="D244" t="s">
        <v>817</v>
      </c>
      <c r="E244">
        <v>16</v>
      </c>
      <c r="F244">
        <v>0</v>
      </c>
      <c r="G244" s="33">
        <v>0</v>
      </c>
      <c r="H244">
        <v>571</v>
      </c>
      <c r="I244" s="33">
        <v>0.49569999999999997</v>
      </c>
      <c r="J244">
        <v>371</v>
      </c>
      <c r="K244" s="33">
        <v>0.79779999999999995</v>
      </c>
      <c r="N244" t="s">
        <v>389</v>
      </c>
      <c r="O244" t="str">
        <f t="shared" si="24"/>
        <v>CB</v>
      </c>
      <c r="P244">
        <f t="shared" si="25"/>
        <v>12</v>
      </c>
      <c r="Q244">
        <f t="shared" si="26"/>
        <v>0</v>
      </c>
      <c r="R244" s="33">
        <f t="shared" si="27"/>
        <v>0</v>
      </c>
      <c r="S244">
        <f t="shared" si="28"/>
        <v>421</v>
      </c>
      <c r="T244" s="33">
        <f t="shared" si="29"/>
        <v>0.40989999999999999</v>
      </c>
      <c r="U244">
        <f t="shared" si="30"/>
        <v>84</v>
      </c>
      <c r="V244" s="33">
        <f t="shared" si="31"/>
        <v>0.2019</v>
      </c>
    </row>
    <row r="245" spans="1:22" x14ac:dyDescent="0.25">
      <c r="A245" t="s">
        <v>421</v>
      </c>
      <c r="B245" t="s">
        <v>436</v>
      </c>
      <c r="C245" t="s">
        <v>793</v>
      </c>
      <c r="D245" t="s">
        <v>279</v>
      </c>
      <c r="E245">
        <v>15</v>
      </c>
      <c r="F245">
        <v>867</v>
      </c>
      <c r="G245" s="33">
        <v>0.75129999999999997</v>
      </c>
      <c r="H245">
        <v>0</v>
      </c>
      <c r="I245" s="33">
        <v>0</v>
      </c>
      <c r="J245">
        <v>5</v>
      </c>
      <c r="K245" s="33">
        <v>1.0500000000000001E-2</v>
      </c>
      <c r="N245" t="s">
        <v>421</v>
      </c>
      <c r="O245" t="str">
        <f t="shared" si="24"/>
        <v>CB</v>
      </c>
      <c r="P245">
        <f t="shared" si="25"/>
        <v>13</v>
      </c>
      <c r="Q245">
        <f t="shared" si="26"/>
        <v>0</v>
      </c>
      <c r="R245" s="33">
        <f t="shared" si="27"/>
        <v>0</v>
      </c>
      <c r="S245">
        <f t="shared" si="28"/>
        <v>702</v>
      </c>
      <c r="T245" s="33">
        <f t="shared" si="29"/>
        <v>0.68220000000000003</v>
      </c>
      <c r="U245">
        <f t="shared" si="30"/>
        <v>56</v>
      </c>
      <c r="V245" s="33">
        <f t="shared" si="31"/>
        <v>0.12640000000000001</v>
      </c>
    </row>
    <row r="246" spans="1:22" x14ac:dyDescent="0.25">
      <c r="A246" t="s">
        <v>316</v>
      </c>
      <c r="B246" t="s">
        <v>340</v>
      </c>
      <c r="C246" t="s">
        <v>842</v>
      </c>
      <c r="D246" t="s">
        <v>808</v>
      </c>
      <c r="E246">
        <v>12</v>
      </c>
      <c r="F246">
        <v>96</v>
      </c>
      <c r="G246" s="33">
        <v>9.5000000000000001E-2</v>
      </c>
      <c r="H246">
        <v>0</v>
      </c>
      <c r="I246" s="33">
        <v>0</v>
      </c>
      <c r="J246">
        <v>42</v>
      </c>
      <c r="K246" s="33">
        <v>9.8100000000000007E-2</v>
      </c>
      <c r="N246" t="s">
        <v>316</v>
      </c>
      <c r="O246" t="str">
        <f t="shared" si="24"/>
        <v>NT</v>
      </c>
      <c r="P246">
        <f t="shared" si="25"/>
        <v>11</v>
      </c>
      <c r="Q246">
        <f t="shared" si="26"/>
        <v>0</v>
      </c>
      <c r="R246" s="33">
        <f t="shared" si="27"/>
        <v>0</v>
      </c>
      <c r="S246">
        <f t="shared" si="28"/>
        <v>282</v>
      </c>
      <c r="T246" s="33">
        <f t="shared" si="29"/>
        <v>0.25290000000000001</v>
      </c>
      <c r="U246">
        <f t="shared" si="30"/>
        <v>42</v>
      </c>
      <c r="V246" s="33">
        <f t="shared" si="31"/>
        <v>9.3799999999999994E-2</v>
      </c>
    </row>
    <row r="247" spans="1:22" x14ac:dyDescent="0.25">
      <c r="A247" t="s">
        <v>377</v>
      </c>
      <c r="B247" t="s">
        <v>378</v>
      </c>
      <c r="C247" t="s">
        <v>842</v>
      </c>
      <c r="D247" t="s">
        <v>726</v>
      </c>
      <c r="E247">
        <v>15</v>
      </c>
      <c r="F247">
        <v>0</v>
      </c>
      <c r="G247" s="33">
        <v>0</v>
      </c>
      <c r="H247">
        <v>996</v>
      </c>
      <c r="I247" s="33">
        <v>0.92569999999999997</v>
      </c>
      <c r="J247">
        <v>96</v>
      </c>
      <c r="K247" s="33">
        <v>0.20599999999999999</v>
      </c>
      <c r="N247" t="s">
        <v>377</v>
      </c>
      <c r="O247" t="str">
        <f t="shared" si="24"/>
        <v>LB</v>
      </c>
      <c r="P247">
        <f t="shared" si="25"/>
        <v>11</v>
      </c>
      <c r="Q247">
        <f t="shared" si="26"/>
        <v>0</v>
      </c>
      <c r="R247" s="33">
        <f t="shared" si="27"/>
        <v>0</v>
      </c>
      <c r="S247">
        <f t="shared" si="28"/>
        <v>523</v>
      </c>
      <c r="T247" s="33">
        <f t="shared" si="29"/>
        <v>0.46910000000000002</v>
      </c>
      <c r="U247">
        <f t="shared" si="30"/>
        <v>47</v>
      </c>
      <c r="V247" s="33">
        <f t="shared" si="31"/>
        <v>0.10489999999999999</v>
      </c>
    </row>
    <row r="248" spans="1:22" x14ac:dyDescent="0.25">
      <c r="A248" t="s">
        <v>146</v>
      </c>
      <c r="B248" t="s">
        <v>150</v>
      </c>
      <c r="C248" t="s">
        <v>46</v>
      </c>
      <c r="D248" t="s">
        <v>95</v>
      </c>
      <c r="E248">
        <v>8</v>
      </c>
      <c r="F248">
        <v>66</v>
      </c>
      <c r="G248" s="33">
        <v>6.3700000000000007E-2</v>
      </c>
      <c r="H248">
        <v>0</v>
      </c>
      <c r="I248" s="33">
        <v>0</v>
      </c>
      <c r="J248">
        <v>63</v>
      </c>
      <c r="K248" s="33">
        <v>0.1275</v>
      </c>
      <c r="N248" t="s">
        <v>146</v>
      </c>
      <c r="O248" t="str">
        <f t="shared" si="24"/>
        <v>TE</v>
      </c>
      <c r="P248">
        <f t="shared" si="25"/>
        <v>14</v>
      </c>
      <c r="Q248">
        <f t="shared" si="26"/>
        <v>223</v>
      </c>
      <c r="R248" s="33">
        <f t="shared" si="27"/>
        <v>0.2165</v>
      </c>
      <c r="S248">
        <f t="shared" si="28"/>
        <v>0</v>
      </c>
      <c r="T248" s="33">
        <f t="shared" si="29"/>
        <v>0</v>
      </c>
      <c r="U248">
        <f t="shared" si="30"/>
        <v>16</v>
      </c>
      <c r="V248" s="33">
        <f t="shared" si="31"/>
        <v>3.5999999999999997E-2</v>
      </c>
    </row>
    <row r="249" spans="1:22" x14ac:dyDescent="0.25">
      <c r="A249" t="s">
        <v>304</v>
      </c>
      <c r="B249" t="s">
        <v>340</v>
      </c>
      <c r="C249" t="s">
        <v>359</v>
      </c>
      <c r="D249" t="s">
        <v>378</v>
      </c>
      <c r="E249">
        <v>16</v>
      </c>
      <c r="F249">
        <v>0</v>
      </c>
      <c r="G249" s="33">
        <v>0</v>
      </c>
      <c r="H249">
        <v>111</v>
      </c>
      <c r="I249" s="33">
        <v>9.64E-2</v>
      </c>
      <c r="J249">
        <v>290</v>
      </c>
      <c r="K249" s="33">
        <v>0.62370000000000003</v>
      </c>
      <c r="N249" t="s">
        <v>304</v>
      </c>
      <c r="O249" t="str">
        <f t="shared" si="24"/>
        <v>DE</v>
      </c>
      <c r="P249">
        <f t="shared" si="25"/>
        <v>2</v>
      </c>
      <c r="Q249">
        <f t="shared" si="26"/>
        <v>0</v>
      </c>
      <c r="R249" s="33">
        <f t="shared" si="27"/>
        <v>0</v>
      </c>
      <c r="S249">
        <f t="shared" si="28"/>
        <v>66</v>
      </c>
      <c r="T249" s="33">
        <f t="shared" si="29"/>
        <v>6.2700000000000006E-2</v>
      </c>
      <c r="U249">
        <f t="shared" si="30"/>
        <v>1</v>
      </c>
      <c r="V249" s="33">
        <f t="shared" si="31"/>
        <v>2.3E-3</v>
      </c>
    </row>
    <row r="250" spans="1:22" x14ac:dyDescent="0.25">
      <c r="A250" t="s">
        <v>250</v>
      </c>
      <c r="B250" t="s">
        <v>279</v>
      </c>
      <c r="C250" t="s">
        <v>206</v>
      </c>
      <c r="D250" t="s">
        <v>802</v>
      </c>
      <c r="E250">
        <v>16</v>
      </c>
      <c r="F250">
        <v>1019</v>
      </c>
      <c r="G250" s="33">
        <v>0.99709999999999999</v>
      </c>
      <c r="H250">
        <v>0</v>
      </c>
      <c r="I250" s="33">
        <v>0</v>
      </c>
      <c r="J250">
        <v>75</v>
      </c>
      <c r="K250" s="33">
        <v>0.16739999999999999</v>
      </c>
      <c r="N250" t="s">
        <v>250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s="33" t="str">
        <f t="shared" si="27"/>
        <v/>
      </c>
      <c r="S250" t="str">
        <f t="shared" si="28"/>
        <v/>
      </c>
      <c r="T250" s="33" t="str">
        <f t="shared" si="29"/>
        <v/>
      </c>
      <c r="U250" t="str">
        <f t="shared" si="30"/>
        <v/>
      </c>
      <c r="V250" s="33" t="str">
        <f t="shared" si="31"/>
        <v/>
      </c>
    </row>
    <row r="251" spans="1:22" x14ac:dyDescent="0.25">
      <c r="A251" t="s">
        <v>249</v>
      </c>
      <c r="B251" t="s">
        <v>279</v>
      </c>
      <c r="C251" t="s">
        <v>843</v>
      </c>
      <c r="D251" t="s">
        <v>150</v>
      </c>
      <c r="E251">
        <v>2</v>
      </c>
      <c r="F251">
        <v>18</v>
      </c>
      <c r="G251" s="33">
        <v>1.78E-2</v>
      </c>
      <c r="H251">
        <v>0</v>
      </c>
      <c r="I251" s="33">
        <v>0</v>
      </c>
      <c r="J251">
        <v>10</v>
      </c>
      <c r="K251" s="33">
        <v>2.3400000000000001E-2</v>
      </c>
      <c r="N251" t="s">
        <v>249</v>
      </c>
      <c r="O251" t="str">
        <f t="shared" si="24"/>
        <v>WR</v>
      </c>
      <c r="P251">
        <f t="shared" si="25"/>
        <v>8</v>
      </c>
      <c r="Q251">
        <f t="shared" si="26"/>
        <v>63</v>
      </c>
      <c r="R251" s="33">
        <f t="shared" si="27"/>
        <v>5.6599999999999998E-2</v>
      </c>
      <c r="S251">
        <f t="shared" si="28"/>
        <v>0</v>
      </c>
      <c r="T251" s="33">
        <f t="shared" si="29"/>
        <v>0</v>
      </c>
      <c r="U251">
        <f t="shared" si="30"/>
        <v>36</v>
      </c>
      <c r="V251" s="33">
        <f t="shared" si="31"/>
        <v>7.3899999999999993E-2</v>
      </c>
    </row>
    <row r="252" spans="1:22" x14ac:dyDescent="0.25">
      <c r="A252" t="s">
        <v>169</v>
      </c>
      <c r="B252" t="s">
        <v>224</v>
      </c>
      <c r="C252" t="s">
        <v>843</v>
      </c>
      <c r="D252" t="s">
        <v>150</v>
      </c>
      <c r="E252">
        <v>2</v>
      </c>
      <c r="F252">
        <v>23</v>
      </c>
      <c r="G252" s="33">
        <v>2.18E-2</v>
      </c>
      <c r="H252">
        <v>0</v>
      </c>
      <c r="I252" s="33">
        <v>0</v>
      </c>
      <c r="J252">
        <v>9</v>
      </c>
      <c r="K252" s="33">
        <v>2.1000000000000001E-2</v>
      </c>
      <c r="N252" t="s">
        <v>169</v>
      </c>
      <c r="O252" t="str">
        <f t="shared" si="24"/>
        <v/>
      </c>
      <c r="P252" t="str">
        <f t="shared" si="25"/>
        <v/>
      </c>
      <c r="Q252" t="str">
        <f t="shared" si="26"/>
        <v/>
      </c>
      <c r="R252" s="33" t="str">
        <f t="shared" si="27"/>
        <v/>
      </c>
      <c r="S252" t="str">
        <f t="shared" si="28"/>
        <v/>
      </c>
      <c r="T252" s="33" t="str">
        <f t="shared" si="29"/>
        <v/>
      </c>
      <c r="U252" t="str">
        <f t="shared" si="30"/>
        <v/>
      </c>
      <c r="V252" s="33" t="str">
        <f t="shared" si="31"/>
        <v/>
      </c>
    </row>
    <row r="253" spans="1:22" x14ac:dyDescent="0.25">
      <c r="A253" t="s">
        <v>167</v>
      </c>
      <c r="B253" t="s">
        <v>224</v>
      </c>
      <c r="C253" t="s">
        <v>318</v>
      </c>
      <c r="D253" t="s">
        <v>378</v>
      </c>
      <c r="E253">
        <v>3</v>
      </c>
      <c r="F253">
        <v>0</v>
      </c>
      <c r="G253" s="33">
        <v>0</v>
      </c>
      <c r="H253">
        <v>88</v>
      </c>
      <c r="I253" s="33">
        <v>7.9100000000000004E-2</v>
      </c>
      <c r="J253">
        <v>12</v>
      </c>
      <c r="K253" s="33">
        <v>2.7E-2</v>
      </c>
      <c r="N253" t="s">
        <v>167</v>
      </c>
      <c r="O253" t="str">
        <f t="shared" si="24"/>
        <v/>
      </c>
      <c r="P253" t="str">
        <f t="shared" si="25"/>
        <v/>
      </c>
      <c r="Q253" t="str">
        <f t="shared" si="26"/>
        <v/>
      </c>
      <c r="R253" s="33" t="str">
        <f t="shared" si="27"/>
        <v/>
      </c>
      <c r="S253" t="str">
        <f t="shared" si="28"/>
        <v/>
      </c>
      <c r="T253" s="33" t="str">
        <f t="shared" si="29"/>
        <v/>
      </c>
      <c r="U253" t="str">
        <f t="shared" si="30"/>
        <v/>
      </c>
      <c r="V253" s="33" t="str">
        <f t="shared" si="31"/>
        <v/>
      </c>
    </row>
    <row r="254" spans="1:22" x14ac:dyDescent="0.25">
      <c r="A254" t="s">
        <v>193</v>
      </c>
      <c r="B254" t="s">
        <v>224</v>
      </c>
      <c r="C254" t="s">
        <v>225</v>
      </c>
      <c r="D254" t="s">
        <v>279</v>
      </c>
      <c r="E254">
        <v>15</v>
      </c>
      <c r="F254">
        <v>882</v>
      </c>
      <c r="G254" s="33">
        <v>0.77980000000000005</v>
      </c>
      <c r="H254">
        <v>0</v>
      </c>
      <c r="I254" s="33">
        <v>0</v>
      </c>
      <c r="J254">
        <v>20</v>
      </c>
      <c r="K254" s="33">
        <v>4.5600000000000002E-2</v>
      </c>
      <c r="N254" t="s">
        <v>193</v>
      </c>
      <c r="O254" t="str">
        <f t="shared" si="24"/>
        <v>T</v>
      </c>
      <c r="P254">
        <f t="shared" si="25"/>
        <v>15</v>
      </c>
      <c r="Q254">
        <f t="shared" si="26"/>
        <v>934</v>
      </c>
      <c r="R254" s="33">
        <f t="shared" si="27"/>
        <v>0.93030000000000002</v>
      </c>
      <c r="S254">
        <f t="shared" si="28"/>
        <v>0</v>
      </c>
      <c r="T254" s="33">
        <f t="shared" si="29"/>
        <v>0</v>
      </c>
      <c r="U254">
        <f t="shared" si="30"/>
        <v>34</v>
      </c>
      <c r="V254" s="33">
        <f t="shared" si="31"/>
        <v>7.5600000000000001E-2</v>
      </c>
    </row>
    <row r="255" spans="1:22" x14ac:dyDescent="0.25">
      <c r="A255" t="s">
        <v>207</v>
      </c>
      <c r="B255" t="s">
        <v>224</v>
      </c>
      <c r="C255" t="s">
        <v>879</v>
      </c>
      <c r="D255" t="s">
        <v>508</v>
      </c>
      <c r="E255">
        <v>5</v>
      </c>
      <c r="F255">
        <v>0</v>
      </c>
      <c r="G255" s="33">
        <v>0</v>
      </c>
      <c r="H255">
        <v>39</v>
      </c>
      <c r="I255" s="33">
        <v>3.5000000000000003E-2</v>
      </c>
      <c r="J255">
        <v>4</v>
      </c>
      <c r="K255" s="33">
        <v>8.8999999999999999E-3</v>
      </c>
      <c r="N255" t="s">
        <v>207</v>
      </c>
      <c r="O255" t="str">
        <f t="shared" si="24"/>
        <v/>
      </c>
      <c r="P255" t="str">
        <f t="shared" si="25"/>
        <v/>
      </c>
      <c r="Q255" t="str">
        <f t="shared" si="26"/>
        <v/>
      </c>
      <c r="R255" s="33" t="str">
        <f t="shared" si="27"/>
        <v/>
      </c>
      <c r="S255" t="str">
        <f t="shared" si="28"/>
        <v/>
      </c>
      <c r="T255" s="33" t="str">
        <f t="shared" si="29"/>
        <v/>
      </c>
      <c r="U255" t="str">
        <f t="shared" si="30"/>
        <v/>
      </c>
      <c r="V255" s="33" t="str">
        <f t="shared" si="31"/>
        <v/>
      </c>
    </row>
    <row r="256" spans="1:22" x14ac:dyDescent="0.25">
      <c r="A256" t="s">
        <v>388</v>
      </c>
      <c r="B256" t="s">
        <v>436</v>
      </c>
      <c r="C256" t="s">
        <v>879</v>
      </c>
      <c r="D256" t="s">
        <v>508</v>
      </c>
      <c r="E256">
        <v>5</v>
      </c>
      <c r="F256">
        <v>0</v>
      </c>
      <c r="G256" s="33">
        <v>0</v>
      </c>
      <c r="H256">
        <v>46</v>
      </c>
      <c r="I256" s="33">
        <v>3.9899999999999998E-2</v>
      </c>
      <c r="J256">
        <v>8</v>
      </c>
      <c r="K256" s="33">
        <v>1.72E-2</v>
      </c>
      <c r="N256" t="s">
        <v>388</v>
      </c>
      <c r="O256" t="str">
        <f t="shared" si="24"/>
        <v>CB</v>
      </c>
      <c r="P256">
        <f t="shared" si="25"/>
        <v>14</v>
      </c>
      <c r="Q256">
        <f t="shared" si="26"/>
        <v>0</v>
      </c>
      <c r="R256" s="33">
        <f t="shared" si="27"/>
        <v>0</v>
      </c>
      <c r="S256">
        <f t="shared" si="28"/>
        <v>821</v>
      </c>
      <c r="T256" s="33">
        <f t="shared" si="29"/>
        <v>0.76659999999999995</v>
      </c>
      <c r="U256">
        <f t="shared" si="30"/>
        <v>92</v>
      </c>
      <c r="V256" s="33">
        <f t="shared" si="31"/>
        <v>0.1983</v>
      </c>
    </row>
    <row r="257" spans="1:22" x14ac:dyDescent="0.25">
      <c r="A257" t="s">
        <v>126</v>
      </c>
      <c r="B257" t="s">
        <v>150</v>
      </c>
      <c r="C257" t="s">
        <v>130</v>
      </c>
      <c r="D257" t="s">
        <v>150</v>
      </c>
      <c r="E257">
        <v>6</v>
      </c>
      <c r="F257">
        <v>114</v>
      </c>
      <c r="G257" s="33">
        <v>0.10050000000000001</v>
      </c>
      <c r="H257">
        <v>0</v>
      </c>
      <c r="I257" s="33">
        <v>0</v>
      </c>
      <c r="J257">
        <v>88</v>
      </c>
      <c r="K257" s="33">
        <v>0.19089999999999999</v>
      </c>
      <c r="N257" t="s">
        <v>126</v>
      </c>
      <c r="O257" t="str">
        <f t="shared" si="24"/>
        <v/>
      </c>
      <c r="P257" t="str">
        <f t="shared" si="25"/>
        <v/>
      </c>
      <c r="Q257" t="str">
        <f t="shared" si="26"/>
        <v/>
      </c>
      <c r="R257" s="33" t="str">
        <f t="shared" si="27"/>
        <v/>
      </c>
      <c r="S257" t="str">
        <f t="shared" si="28"/>
        <v/>
      </c>
      <c r="T257" s="33" t="str">
        <f t="shared" si="29"/>
        <v/>
      </c>
      <c r="U257" t="str">
        <f t="shared" si="30"/>
        <v/>
      </c>
      <c r="V257" s="33" t="str">
        <f t="shared" si="31"/>
        <v/>
      </c>
    </row>
    <row r="258" spans="1:22" x14ac:dyDescent="0.25">
      <c r="A258" t="s">
        <v>86</v>
      </c>
      <c r="B258" t="s">
        <v>95</v>
      </c>
      <c r="C258" t="s">
        <v>117</v>
      </c>
      <c r="D258" t="s">
        <v>470</v>
      </c>
      <c r="E258">
        <v>8</v>
      </c>
      <c r="F258">
        <v>0</v>
      </c>
      <c r="G258" s="33">
        <v>0</v>
      </c>
      <c r="H258">
        <v>0</v>
      </c>
      <c r="I258" s="33">
        <v>0</v>
      </c>
      <c r="J258">
        <v>106</v>
      </c>
      <c r="K258" s="33">
        <v>0.2382</v>
      </c>
      <c r="N258" t="s">
        <v>86</v>
      </c>
      <c r="O258" t="str">
        <f t="shared" si="24"/>
        <v/>
      </c>
      <c r="P258" t="str">
        <f t="shared" si="25"/>
        <v/>
      </c>
      <c r="Q258" t="str">
        <f t="shared" si="26"/>
        <v/>
      </c>
      <c r="R258" s="33" t="str">
        <f t="shared" si="27"/>
        <v/>
      </c>
      <c r="S258" t="str">
        <f t="shared" si="28"/>
        <v/>
      </c>
      <c r="T258" s="33" t="str">
        <f t="shared" si="29"/>
        <v/>
      </c>
      <c r="U258" t="str">
        <f t="shared" si="30"/>
        <v/>
      </c>
      <c r="V258" s="33" t="str">
        <f t="shared" si="31"/>
        <v/>
      </c>
    </row>
    <row r="259" spans="1:22" x14ac:dyDescent="0.25">
      <c r="A259" t="s">
        <v>295</v>
      </c>
      <c r="B259" t="s">
        <v>340</v>
      </c>
      <c r="C259" t="s">
        <v>141</v>
      </c>
      <c r="D259" t="s">
        <v>150</v>
      </c>
      <c r="E259">
        <v>16</v>
      </c>
      <c r="F259">
        <v>373</v>
      </c>
      <c r="G259" s="33">
        <v>0.35060000000000002</v>
      </c>
      <c r="H259">
        <v>0</v>
      </c>
      <c r="I259" s="33">
        <v>0</v>
      </c>
      <c r="J259">
        <v>183</v>
      </c>
      <c r="K259" s="33">
        <v>0.39439999999999997</v>
      </c>
      <c r="N259" t="s">
        <v>295</v>
      </c>
      <c r="O259" t="str">
        <f t="shared" si="24"/>
        <v>DE</v>
      </c>
      <c r="P259">
        <f t="shared" si="25"/>
        <v>6</v>
      </c>
      <c r="Q259">
        <f t="shared" si="26"/>
        <v>0</v>
      </c>
      <c r="R259" s="33">
        <f t="shared" si="27"/>
        <v>0</v>
      </c>
      <c r="S259">
        <f t="shared" si="28"/>
        <v>139</v>
      </c>
      <c r="T259" s="33">
        <f t="shared" si="29"/>
        <v>0.12989999999999999</v>
      </c>
      <c r="U259">
        <f t="shared" si="30"/>
        <v>7</v>
      </c>
      <c r="V259" s="33">
        <f t="shared" si="31"/>
        <v>1.46E-2</v>
      </c>
    </row>
    <row r="260" spans="1:22" x14ac:dyDescent="0.25">
      <c r="A260" t="s">
        <v>327</v>
      </c>
      <c r="B260" t="s">
        <v>340</v>
      </c>
      <c r="C260" t="s">
        <v>443</v>
      </c>
      <c r="D260" t="s">
        <v>508</v>
      </c>
      <c r="E260">
        <v>1</v>
      </c>
      <c r="F260">
        <v>0</v>
      </c>
      <c r="G260" s="33">
        <v>0</v>
      </c>
      <c r="H260">
        <v>0</v>
      </c>
      <c r="I260" s="33">
        <v>0</v>
      </c>
      <c r="J260">
        <v>7</v>
      </c>
      <c r="K260" s="33">
        <v>1.47E-2</v>
      </c>
      <c r="N260" t="s">
        <v>327</v>
      </c>
      <c r="O260" t="str">
        <f t="shared" si="24"/>
        <v>DE</v>
      </c>
      <c r="P260">
        <f t="shared" si="25"/>
        <v>8</v>
      </c>
      <c r="Q260">
        <f t="shared" si="26"/>
        <v>0</v>
      </c>
      <c r="R260" s="33">
        <f t="shared" si="27"/>
        <v>0</v>
      </c>
      <c r="S260">
        <f t="shared" si="28"/>
        <v>174</v>
      </c>
      <c r="T260" s="33">
        <f t="shared" si="29"/>
        <v>0.1638</v>
      </c>
      <c r="U260">
        <f t="shared" si="30"/>
        <v>72</v>
      </c>
      <c r="V260" s="33">
        <f t="shared" si="31"/>
        <v>0.16400000000000001</v>
      </c>
    </row>
    <row r="261" spans="1:22" x14ac:dyDescent="0.25">
      <c r="A261" t="s">
        <v>232</v>
      </c>
      <c r="B261" t="s">
        <v>279</v>
      </c>
      <c r="C261" t="s">
        <v>434</v>
      </c>
      <c r="D261" t="s">
        <v>470</v>
      </c>
      <c r="E261">
        <v>2</v>
      </c>
      <c r="F261">
        <v>0</v>
      </c>
      <c r="G261" s="33">
        <v>0</v>
      </c>
      <c r="H261">
        <v>82</v>
      </c>
      <c r="I261" s="33">
        <v>7.8200000000000006E-2</v>
      </c>
      <c r="J261">
        <v>0</v>
      </c>
      <c r="K261" s="33">
        <v>0</v>
      </c>
      <c r="N261" t="s">
        <v>232</v>
      </c>
      <c r="O261" t="str">
        <f t="shared" ref="O261:O312" si="32">IFERROR(VLOOKUP(A261,C$4:K$434,2,FALSE),"")</f>
        <v>WR</v>
      </c>
      <c r="P261">
        <f t="shared" ref="P261:P312" si="33">IFERROR(VLOOKUP(A261,C$4:K$434,3,FALSE),"")</f>
        <v>14</v>
      </c>
      <c r="Q261">
        <f t="shared" ref="Q261:Q312" si="34">IFERROR(VLOOKUP(A261,C$4:K$434,4,FALSE),"")</f>
        <v>313</v>
      </c>
      <c r="R261" s="33">
        <f t="shared" ref="R261:R312" si="35">IFERROR(VLOOKUP(A261,C$4:K$434,5,FALSE),"")</f>
        <v>0.28899999999999998</v>
      </c>
      <c r="S261">
        <f t="shared" ref="S261:S312" si="36">IFERROR(VLOOKUP(A261,C$4:K$434,6,FALSE),"")</f>
        <v>0</v>
      </c>
      <c r="T261" s="33">
        <f t="shared" ref="T261:T312" si="37">IFERROR(VLOOKUP(A261,C$4:K$434,7,FALSE),"")</f>
        <v>0</v>
      </c>
      <c r="U261">
        <f t="shared" ref="U261:U312" si="38">IFERROR(VLOOKUP(A261,C$4:K$434,8,FALSE),"")</f>
        <v>191</v>
      </c>
      <c r="V261" s="33">
        <f t="shared" ref="V261:V312" si="39">IFERROR(VLOOKUP(A261,C$4:K$434,9,FALSE),"")</f>
        <v>0.42920000000000003</v>
      </c>
    </row>
    <row r="262" spans="1:22" x14ac:dyDescent="0.25">
      <c r="A262" t="s">
        <v>194</v>
      </c>
      <c r="B262" t="s">
        <v>224</v>
      </c>
      <c r="C262" t="s">
        <v>347</v>
      </c>
      <c r="D262" t="s">
        <v>378</v>
      </c>
      <c r="E262">
        <v>2</v>
      </c>
      <c r="F262">
        <v>0</v>
      </c>
      <c r="G262" s="33">
        <v>0</v>
      </c>
      <c r="H262">
        <v>0</v>
      </c>
      <c r="I262" s="33">
        <v>0</v>
      </c>
      <c r="J262">
        <v>32</v>
      </c>
      <c r="K262" s="33">
        <v>7.2400000000000006E-2</v>
      </c>
      <c r="N262" t="s">
        <v>194</v>
      </c>
      <c r="O262" t="str">
        <f t="shared" si="32"/>
        <v/>
      </c>
      <c r="P262" t="str">
        <f t="shared" si="33"/>
        <v/>
      </c>
      <c r="Q262" t="str">
        <f t="shared" si="34"/>
        <v/>
      </c>
      <c r="R262" s="33" t="str">
        <f t="shared" si="35"/>
        <v/>
      </c>
      <c r="S262" t="str">
        <f t="shared" si="36"/>
        <v/>
      </c>
      <c r="T262" s="33" t="str">
        <f t="shared" si="37"/>
        <v/>
      </c>
      <c r="U262" t="str">
        <f t="shared" si="38"/>
        <v/>
      </c>
      <c r="V262" s="33" t="str">
        <f t="shared" si="39"/>
        <v/>
      </c>
    </row>
    <row r="263" spans="1:22" x14ac:dyDescent="0.25">
      <c r="A263" t="s">
        <v>112</v>
      </c>
      <c r="B263" t="s">
        <v>125</v>
      </c>
      <c r="C263" t="s">
        <v>245</v>
      </c>
      <c r="D263" t="s">
        <v>279</v>
      </c>
      <c r="E263">
        <v>15</v>
      </c>
      <c r="F263">
        <v>795</v>
      </c>
      <c r="G263" s="33">
        <v>0.72540000000000004</v>
      </c>
      <c r="H263">
        <v>0</v>
      </c>
      <c r="I263" s="33">
        <v>0</v>
      </c>
      <c r="J263">
        <v>3</v>
      </c>
      <c r="K263" s="33">
        <v>6.4000000000000003E-3</v>
      </c>
      <c r="N263" t="s">
        <v>112</v>
      </c>
      <c r="O263" t="str">
        <f t="shared" si="32"/>
        <v>QB</v>
      </c>
      <c r="P263">
        <f t="shared" si="33"/>
        <v>1</v>
      </c>
      <c r="Q263">
        <f t="shared" si="34"/>
        <v>16</v>
      </c>
      <c r="R263" s="33">
        <f t="shared" si="35"/>
        <v>1.5900000000000001E-2</v>
      </c>
      <c r="S263">
        <f t="shared" si="36"/>
        <v>0</v>
      </c>
      <c r="T263" s="33">
        <f t="shared" si="37"/>
        <v>0</v>
      </c>
      <c r="U263">
        <f t="shared" si="38"/>
        <v>0</v>
      </c>
      <c r="V263" s="33">
        <f t="shared" si="39"/>
        <v>0</v>
      </c>
    </row>
    <row r="264" spans="1:22" x14ac:dyDescent="0.25">
      <c r="A264" t="s">
        <v>398</v>
      </c>
      <c r="B264" t="s">
        <v>436</v>
      </c>
      <c r="C264" t="s">
        <v>330</v>
      </c>
      <c r="D264" t="s">
        <v>378</v>
      </c>
      <c r="E264">
        <v>16</v>
      </c>
      <c r="F264">
        <v>0</v>
      </c>
      <c r="G264" s="33">
        <v>0</v>
      </c>
      <c r="H264">
        <v>768</v>
      </c>
      <c r="I264" s="33">
        <v>0.69950000000000001</v>
      </c>
      <c r="J264">
        <v>87</v>
      </c>
      <c r="K264" s="33">
        <v>0.19589999999999999</v>
      </c>
      <c r="N264" t="s">
        <v>398</v>
      </c>
      <c r="O264" t="str">
        <f t="shared" si="32"/>
        <v/>
      </c>
      <c r="P264" t="str">
        <f t="shared" si="33"/>
        <v/>
      </c>
      <c r="Q264" t="str">
        <f t="shared" si="34"/>
        <v/>
      </c>
      <c r="R264" s="33" t="str">
        <f t="shared" si="35"/>
        <v/>
      </c>
      <c r="S264" t="str">
        <f t="shared" si="36"/>
        <v/>
      </c>
      <c r="T264" s="33" t="str">
        <f t="shared" si="37"/>
        <v/>
      </c>
      <c r="U264" t="str">
        <f t="shared" si="38"/>
        <v/>
      </c>
      <c r="V264" s="33" t="str">
        <f t="shared" si="39"/>
        <v/>
      </c>
    </row>
    <row r="265" spans="1:22" x14ac:dyDescent="0.25">
      <c r="A265" t="s">
        <v>102</v>
      </c>
      <c r="B265" t="s">
        <v>125</v>
      </c>
      <c r="C265" t="s">
        <v>389</v>
      </c>
      <c r="D265" t="s">
        <v>470</v>
      </c>
      <c r="E265">
        <v>12</v>
      </c>
      <c r="F265">
        <v>0</v>
      </c>
      <c r="G265" s="33">
        <v>0</v>
      </c>
      <c r="H265">
        <v>421</v>
      </c>
      <c r="I265" s="33">
        <v>0.40989999999999999</v>
      </c>
      <c r="J265">
        <v>84</v>
      </c>
      <c r="K265" s="33">
        <v>0.2019</v>
      </c>
      <c r="N265" t="s">
        <v>102</v>
      </c>
      <c r="O265" t="str">
        <f t="shared" si="32"/>
        <v/>
      </c>
      <c r="P265" t="str">
        <f t="shared" si="33"/>
        <v/>
      </c>
      <c r="Q265" t="str">
        <f t="shared" si="34"/>
        <v/>
      </c>
      <c r="R265" s="33" t="str">
        <f t="shared" si="35"/>
        <v/>
      </c>
      <c r="S265" t="str">
        <f t="shared" si="36"/>
        <v/>
      </c>
      <c r="T265" s="33" t="str">
        <f t="shared" si="37"/>
        <v/>
      </c>
      <c r="U265" t="str">
        <f t="shared" si="38"/>
        <v/>
      </c>
      <c r="V265" s="33" t="str">
        <f t="shared" si="39"/>
        <v/>
      </c>
    </row>
    <row r="266" spans="1:22" x14ac:dyDescent="0.25">
      <c r="A266" t="s">
        <v>324</v>
      </c>
      <c r="B266" t="s">
        <v>340</v>
      </c>
      <c r="C266" t="s">
        <v>421</v>
      </c>
      <c r="D266" t="s">
        <v>470</v>
      </c>
      <c r="E266">
        <v>13</v>
      </c>
      <c r="F266">
        <v>0</v>
      </c>
      <c r="G266" s="33">
        <v>0</v>
      </c>
      <c r="H266">
        <v>702</v>
      </c>
      <c r="I266" s="33">
        <v>0.68220000000000003</v>
      </c>
      <c r="J266">
        <v>56</v>
      </c>
      <c r="K266" s="33">
        <v>0.12640000000000001</v>
      </c>
      <c r="N266" t="s">
        <v>324</v>
      </c>
      <c r="O266" t="str">
        <f t="shared" si="32"/>
        <v>LB</v>
      </c>
      <c r="P266">
        <f t="shared" si="33"/>
        <v>16</v>
      </c>
      <c r="Q266">
        <f t="shared" si="34"/>
        <v>0</v>
      </c>
      <c r="R266" s="33">
        <f t="shared" si="35"/>
        <v>0</v>
      </c>
      <c r="S266">
        <f t="shared" si="36"/>
        <v>666</v>
      </c>
      <c r="T266" s="33">
        <f t="shared" si="37"/>
        <v>0.58009999999999995</v>
      </c>
      <c r="U266">
        <f t="shared" si="38"/>
        <v>2</v>
      </c>
      <c r="V266" s="33">
        <f t="shared" si="39"/>
        <v>4.3E-3</v>
      </c>
    </row>
    <row r="267" spans="1:22" x14ac:dyDescent="0.25">
      <c r="A267" t="s">
        <v>373</v>
      </c>
      <c r="B267" t="s">
        <v>378</v>
      </c>
      <c r="C267" t="s">
        <v>844</v>
      </c>
      <c r="D267" t="s">
        <v>95</v>
      </c>
      <c r="E267">
        <v>2</v>
      </c>
      <c r="F267">
        <v>0</v>
      </c>
      <c r="G267" s="33">
        <v>0</v>
      </c>
      <c r="H267">
        <v>0</v>
      </c>
      <c r="I267" s="33">
        <v>0</v>
      </c>
      <c r="J267">
        <v>17</v>
      </c>
      <c r="K267" s="33">
        <v>3.9699999999999999E-2</v>
      </c>
      <c r="N267" t="s">
        <v>373</v>
      </c>
      <c r="O267" t="str">
        <f t="shared" si="32"/>
        <v>LB</v>
      </c>
      <c r="P267">
        <f t="shared" si="33"/>
        <v>14</v>
      </c>
      <c r="Q267">
        <f t="shared" si="34"/>
        <v>0</v>
      </c>
      <c r="R267" s="33">
        <f t="shared" si="35"/>
        <v>0</v>
      </c>
      <c r="S267">
        <f t="shared" si="36"/>
        <v>534</v>
      </c>
      <c r="T267" s="33">
        <f t="shared" si="37"/>
        <v>0.49909999999999999</v>
      </c>
      <c r="U267">
        <f t="shared" si="38"/>
        <v>148</v>
      </c>
      <c r="V267" s="33">
        <f t="shared" si="39"/>
        <v>0.30830000000000002</v>
      </c>
    </row>
    <row r="268" spans="1:22" x14ac:dyDescent="0.25">
      <c r="A268" t="s">
        <v>244</v>
      </c>
      <c r="B268" t="s">
        <v>279</v>
      </c>
      <c r="C268" t="s">
        <v>844</v>
      </c>
      <c r="D268" t="s">
        <v>95</v>
      </c>
      <c r="E268">
        <v>1</v>
      </c>
      <c r="F268">
        <v>4</v>
      </c>
      <c r="G268" s="33">
        <v>3.8999999999999998E-3</v>
      </c>
      <c r="H268">
        <v>0</v>
      </c>
      <c r="I268" s="33">
        <v>0</v>
      </c>
      <c r="J268">
        <v>23</v>
      </c>
      <c r="K268" s="33">
        <v>4.6600000000000003E-2</v>
      </c>
      <c r="N268" t="s">
        <v>244</v>
      </c>
      <c r="O268" t="str">
        <f t="shared" si="32"/>
        <v>WR</v>
      </c>
      <c r="P268">
        <f t="shared" si="33"/>
        <v>13</v>
      </c>
      <c r="Q268">
        <f t="shared" si="34"/>
        <v>694</v>
      </c>
      <c r="R268" s="33">
        <f t="shared" si="35"/>
        <v>0.65910000000000002</v>
      </c>
      <c r="S268">
        <f t="shared" si="36"/>
        <v>0</v>
      </c>
      <c r="T268" s="33">
        <f t="shared" si="37"/>
        <v>0</v>
      </c>
      <c r="U268">
        <f t="shared" si="38"/>
        <v>8</v>
      </c>
      <c r="V268" s="33">
        <f t="shared" si="39"/>
        <v>1.8599999999999998E-2</v>
      </c>
    </row>
    <row r="269" spans="1:22" x14ac:dyDescent="0.25">
      <c r="A269" t="s">
        <v>342</v>
      </c>
      <c r="B269" t="s">
        <v>378</v>
      </c>
      <c r="C269" t="s">
        <v>316</v>
      </c>
      <c r="D269" t="s">
        <v>807</v>
      </c>
      <c r="E269">
        <v>11</v>
      </c>
      <c r="F269">
        <v>0</v>
      </c>
      <c r="G269" s="33">
        <v>0</v>
      </c>
      <c r="H269">
        <v>282</v>
      </c>
      <c r="I269" s="33">
        <v>0.25290000000000001</v>
      </c>
      <c r="J269">
        <v>42</v>
      </c>
      <c r="K269" s="33">
        <v>9.3799999999999994E-2</v>
      </c>
      <c r="N269" t="s">
        <v>342</v>
      </c>
      <c r="O269" t="str">
        <f t="shared" si="32"/>
        <v>LB</v>
      </c>
      <c r="P269">
        <f t="shared" si="33"/>
        <v>10</v>
      </c>
      <c r="Q269">
        <f t="shared" si="34"/>
        <v>0</v>
      </c>
      <c r="R269" s="33">
        <f t="shared" si="35"/>
        <v>0</v>
      </c>
      <c r="S269">
        <f t="shared" si="36"/>
        <v>133</v>
      </c>
      <c r="T269" s="33">
        <f t="shared" si="37"/>
        <v>0.1268</v>
      </c>
      <c r="U269">
        <f t="shared" si="38"/>
        <v>136</v>
      </c>
      <c r="V269" s="33">
        <f t="shared" si="39"/>
        <v>0.28510000000000002</v>
      </c>
    </row>
    <row r="270" spans="1:22" x14ac:dyDescent="0.25">
      <c r="A270" t="s">
        <v>415</v>
      </c>
      <c r="B270" t="s">
        <v>436</v>
      </c>
      <c r="C270" t="s">
        <v>377</v>
      </c>
      <c r="D270" t="s">
        <v>378</v>
      </c>
      <c r="E270">
        <v>11</v>
      </c>
      <c r="F270">
        <v>0</v>
      </c>
      <c r="G270" s="33">
        <v>0</v>
      </c>
      <c r="H270">
        <v>523</v>
      </c>
      <c r="I270" s="33">
        <v>0.46910000000000002</v>
      </c>
      <c r="J270">
        <v>47</v>
      </c>
      <c r="K270" s="33">
        <v>0.10489999999999999</v>
      </c>
      <c r="N270" t="s">
        <v>415</v>
      </c>
      <c r="O270" t="str">
        <f t="shared" si="32"/>
        <v>CB</v>
      </c>
      <c r="P270">
        <f t="shared" si="33"/>
        <v>15</v>
      </c>
      <c r="Q270">
        <f t="shared" si="34"/>
        <v>0</v>
      </c>
      <c r="R270" s="33">
        <f t="shared" si="35"/>
        <v>0</v>
      </c>
      <c r="S270">
        <f t="shared" si="36"/>
        <v>1013</v>
      </c>
      <c r="T270" s="33">
        <f t="shared" si="37"/>
        <v>0.90849999999999997</v>
      </c>
      <c r="U270">
        <f t="shared" si="38"/>
        <v>117</v>
      </c>
      <c r="V270" s="33">
        <f t="shared" si="39"/>
        <v>0.26119999999999999</v>
      </c>
    </row>
    <row r="271" spans="1:22" x14ac:dyDescent="0.25">
      <c r="A271" t="s">
        <v>161</v>
      </c>
      <c r="B271" t="s">
        <v>224</v>
      </c>
      <c r="C271" t="s">
        <v>146</v>
      </c>
      <c r="D271" t="s">
        <v>150</v>
      </c>
      <c r="E271">
        <v>14</v>
      </c>
      <c r="F271">
        <v>223</v>
      </c>
      <c r="G271" s="33">
        <v>0.2165</v>
      </c>
      <c r="H271">
        <v>0</v>
      </c>
      <c r="I271" s="33">
        <v>0</v>
      </c>
      <c r="J271">
        <v>16</v>
      </c>
      <c r="K271" s="33">
        <v>3.5999999999999997E-2</v>
      </c>
      <c r="N271" t="s">
        <v>161</v>
      </c>
      <c r="O271" t="str">
        <f t="shared" si="32"/>
        <v>T</v>
      </c>
      <c r="P271">
        <f t="shared" si="33"/>
        <v>15</v>
      </c>
      <c r="Q271">
        <f t="shared" si="34"/>
        <v>883</v>
      </c>
      <c r="R271" s="33">
        <f t="shared" si="35"/>
        <v>0.83860000000000001</v>
      </c>
      <c r="S271">
        <f t="shared" si="36"/>
        <v>0</v>
      </c>
      <c r="T271" s="33">
        <f t="shared" si="37"/>
        <v>0</v>
      </c>
      <c r="U271">
        <f t="shared" si="38"/>
        <v>51</v>
      </c>
      <c r="V271" s="33">
        <f t="shared" si="39"/>
        <v>0.11890000000000001</v>
      </c>
    </row>
    <row r="272" spans="1:22" x14ac:dyDescent="0.25">
      <c r="A272" t="s">
        <v>91</v>
      </c>
      <c r="B272" t="s">
        <v>95</v>
      </c>
      <c r="C272" t="s">
        <v>846</v>
      </c>
      <c r="D272" t="s">
        <v>805</v>
      </c>
      <c r="E272">
        <v>3</v>
      </c>
      <c r="F272">
        <v>0</v>
      </c>
      <c r="G272" s="33">
        <v>0</v>
      </c>
      <c r="H272">
        <v>0</v>
      </c>
      <c r="I272" s="33">
        <v>0</v>
      </c>
      <c r="J272">
        <v>25</v>
      </c>
      <c r="K272" s="33">
        <v>5.6599999999999998E-2</v>
      </c>
      <c r="N272" t="s">
        <v>91</v>
      </c>
      <c r="O272" t="str">
        <f t="shared" si="32"/>
        <v>RB</v>
      </c>
      <c r="P272">
        <f t="shared" si="33"/>
        <v>15</v>
      </c>
      <c r="Q272">
        <f t="shared" si="34"/>
        <v>577</v>
      </c>
      <c r="R272" s="33">
        <f t="shared" si="35"/>
        <v>0.51839999999999997</v>
      </c>
      <c r="S272">
        <f t="shared" si="36"/>
        <v>0</v>
      </c>
      <c r="T272" s="33">
        <f t="shared" si="37"/>
        <v>0</v>
      </c>
      <c r="U272">
        <f t="shared" si="38"/>
        <v>0</v>
      </c>
      <c r="V272" s="33">
        <f t="shared" si="39"/>
        <v>0</v>
      </c>
    </row>
    <row r="273" spans="1:30" x14ac:dyDescent="0.25">
      <c r="A273" t="s">
        <v>360</v>
      </c>
      <c r="B273" t="s">
        <v>378</v>
      </c>
      <c r="C273" t="s">
        <v>846</v>
      </c>
      <c r="D273" t="s">
        <v>805</v>
      </c>
      <c r="E273">
        <v>1</v>
      </c>
      <c r="F273">
        <v>0</v>
      </c>
      <c r="G273" s="33">
        <v>0</v>
      </c>
      <c r="H273">
        <v>0</v>
      </c>
      <c r="I273" s="33">
        <v>0</v>
      </c>
      <c r="J273">
        <v>7</v>
      </c>
      <c r="K273" s="33">
        <v>1.54E-2</v>
      </c>
      <c r="N273" s="34" t="s">
        <v>360</v>
      </c>
      <c r="O273" s="34" t="str">
        <f t="shared" si="32"/>
        <v>LB</v>
      </c>
      <c r="P273" s="34">
        <f t="shared" si="33"/>
        <v>3</v>
      </c>
      <c r="Q273" s="34">
        <f t="shared" si="34"/>
        <v>0</v>
      </c>
      <c r="R273" s="35">
        <f t="shared" si="35"/>
        <v>0</v>
      </c>
      <c r="S273" s="34">
        <f t="shared" si="36"/>
        <v>0</v>
      </c>
      <c r="T273" s="35">
        <f t="shared" si="37"/>
        <v>0</v>
      </c>
      <c r="U273" s="34">
        <f t="shared" si="38"/>
        <v>59</v>
      </c>
      <c r="V273" s="35">
        <f t="shared" si="39"/>
        <v>0.1326</v>
      </c>
      <c r="W273" s="34" t="s">
        <v>95</v>
      </c>
      <c r="X273" s="34">
        <v>13</v>
      </c>
      <c r="Y273" s="34">
        <v>17</v>
      </c>
      <c r="Z273" s="35">
        <v>1.52E-2</v>
      </c>
      <c r="AA273" s="34">
        <v>0</v>
      </c>
      <c r="AB273" s="35">
        <v>0</v>
      </c>
      <c r="AC273" s="34">
        <v>241</v>
      </c>
      <c r="AD273" s="35">
        <v>0.50949999999999995</v>
      </c>
    </row>
    <row r="274" spans="1:30" x14ac:dyDescent="0.25">
      <c r="A274" t="s">
        <v>163</v>
      </c>
      <c r="B274" t="s">
        <v>224</v>
      </c>
      <c r="C274" t="s">
        <v>846</v>
      </c>
      <c r="D274" t="s">
        <v>805</v>
      </c>
      <c r="E274">
        <v>1</v>
      </c>
      <c r="F274">
        <v>0</v>
      </c>
      <c r="G274" s="33">
        <v>0</v>
      </c>
      <c r="H274">
        <v>0</v>
      </c>
      <c r="I274" s="33">
        <v>0</v>
      </c>
      <c r="J274">
        <v>10</v>
      </c>
      <c r="K274" s="33">
        <v>2.2499999999999999E-2</v>
      </c>
      <c r="N274" t="s">
        <v>163</v>
      </c>
      <c r="O274" t="str">
        <f t="shared" si="32"/>
        <v/>
      </c>
      <c r="P274" t="str">
        <f t="shared" si="33"/>
        <v/>
      </c>
      <c r="Q274" t="str">
        <f t="shared" si="34"/>
        <v/>
      </c>
      <c r="R274" s="33" t="str">
        <f t="shared" si="35"/>
        <v/>
      </c>
      <c r="S274" t="str">
        <f t="shared" si="36"/>
        <v/>
      </c>
      <c r="T274" s="33" t="str">
        <f t="shared" si="37"/>
        <v/>
      </c>
      <c r="U274" t="str">
        <f t="shared" si="38"/>
        <v/>
      </c>
      <c r="V274" s="33" t="str">
        <f t="shared" si="39"/>
        <v/>
      </c>
    </row>
    <row r="275" spans="1:30" x14ac:dyDescent="0.25">
      <c r="A275" t="s">
        <v>282</v>
      </c>
      <c r="B275" t="s">
        <v>340</v>
      </c>
      <c r="C275" t="s">
        <v>304</v>
      </c>
      <c r="D275" t="s">
        <v>508</v>
      </c>
      <c r="E275">
        <v>2</v>
      </c>
      <c r="F275">
        <v>0</v>
      </c>
      <c r="G275" s="33">
        <v>0</v>
      </c>
      <c r="H275">
        <v>66</v>
      </c>
      <c r="I275" s="33">
        <v>6.2700000000000006E-2</v>
      </c>
      <c r="J275">
        <v>1</v>
      </c>
      <c r="K275" s="33">
        <v>2.3E-3</v>
      </c>
      <c r="N275" t="s">
        <v>282</v>
      </c>
      <c r="O275" t="str">
        <f t="shared" si="32"/>
        <v/>
      </c>
      <c r="P275" t="str">
        <f t="shared" si="33"/>
        <v/>
      </c>
      <c r="Q275" t="str">
        <f t="shared" si="34"/>
        <v/>
      </c>
      <c r="R275" s="33" t="str">
        <f t="shared" si="35"/>
        <v/>
      </c>
      <c r="S275" t="str">
        <f t="shared" si="36"/>
        <v/>
      </c>
      <c r="T275" s="33" t="str">
        <f t="shared" si="37"/>
        <v/>
      </c>
      <c r="U275" t="str">
        <f t="shared" si="38"/>
        <v/>
      </c>
      <c r="V275" s="33" t="str">
        <f t="shared" si="39"/>
        <v/>
      </c>
    </row>
    <row r="276" spans="1:30" x14ac:dyDescent="0.25">
      <c r="A276" t="s">
        <v>175</v>
      </c>
      <c r="B276" t="s">
        <v>224</v>
      </c>
      <c r="C276" t="s">
        <v>249</v>
      </c>
      <c r="D276" t="s">
        <v>279</v>
      </c>
      <c r="E276">
        <v>8</v>
      </c>
      <c r="F276">
        <v>63</v>
      </c>
      <c r="G276" s="33">
        <v>5.6599999999999998E-2</v>
      </c>
      <c r="H276">
        <v>0</v>
      </c>
      <c r="I276" s="33">
        <v>0</v>
      </c>
      <c r="J276">
        <v>36</v>
      </c>
      <c r="K276" s="33">
        <v>7.3899999999999993E-2</v>
      </c>
      <c r="N276" t="s">
        <v>175</v>
      </c>
      <c r="O276" t="str">
        <f t="shared" si="32"/>
        <v/>
      </c>
      <c r="P276" t="str">
        <f t="shared" si="33"/>
        <v/>
      </c>
      <c r="Q276" t="str">
        <f t="shared" si="34"/>
        <v/>
      </c>
      <c r="R276" s="33" t="str">
        <f t="shared" si="35"/>
        <v/>
      </c>
      <c r="S276" t="str">
        <f t="shared" si="36"/>
        <v/>
      </c>
      <c r="T276" s="33" t="str">
        <f t="shared" si="37"/>
        <v/>
      </c>
      <c r="U276" t="str">
        <f t="shared" si="38"/>
        <v/>
      </c>
      <c r="V276" s="33" t="str">
        <f t="shared" si="39"/>
        <v/>
      </c>
    </row>
    <row r="277" spans="1:30" x14ac:dyDescent="0.25">
      <c r="A277" t="s">
        <v>259</v>
      </c>
      <c r="B277" t="s">
        <v>279</v>
      </c>
      <c r="C277" t="s">
        <v>853</v>
      </c>
      <c r="D277" t="s">
        <v>508</v>
      </c>
      <c r="E277">
        <v>1</v>
      </c>
      <c r="F277">
        <v>0</v>
      </c>
      <c r="G277" s="33">
        <v>0</v>
      </c>
      <c r="H277">
        <v>30</v>
      </c>
      <c r="I277" s="33">
        <v>2.8500000000000001E-2</v>
      </c>
      <c r="J277">
        <v>1</v>
      </c>
      <c r="K277" s="33">
        <v>2.3E-3</v>
      </c>
      <c r="N277" t="s">
        <v>259</v>
      </c>
      <c r="O277" t="str">
        <f t="shared" si="32"/>
        <v/>
      </c>
      <c r="P277" t="str">
        <f t="shared" si="33"/>
        <v/>
      </c>
      <c r="Q277" t="str">
        <f t="shared" si="34"/>
        <v/>
      </c>
      <c r="R277" s="33" t="str">
        <f t="shared" si="35"/>
        <v/>
      </c>
      <c r="S277" t="str">
        <f t="shared" si="36"/>
        <v/>
      </c>
      <c r="T277" s="33" t="str">
        <f t="shared" si="37"/>
        <v/>
      </c>
      <c r="U277" t="str">
        <f t="shared" si="38"/>
        <v/>
      </c>
      <c r="V277" s="33" t="str">
        <f t="shared" si="39"/>
        <v/>
      </c>
    </row>
    <row r="278" spans="1:30" x14ac:dyDescent="0.25">
      <c r="A278" t="s">
        <v>78</v>
      </c>
      <c r="B278" t="s">
        <v>95</v>
      </c>
      <c r="C278" t="s">
        <v>853</v>
      </c>
      <c r="D278" t="s">
        <v>541</v>
      </c>
      <c r="E278">
        <v>1</v>
      </c>
      <c r="F278">
        <v>0</v>
      </c>
      <c r="G278" s="33">
        <v>0</v>
      </c>
      <c r="H278">
        <v>19</v>
      </c>
      <c r="I278" s="33">
        <v>1.77E-2</v>
      </c>
      <c r="J278">
        <v>0</v>
      </c>
      <c r="K278" s="33">
        <v>0</v>
      </c>
      <c r="N278" t="s">
        <v>78</v>
      </c>
      <c r="O278" t="str">
        <f t="shared" si="32"/>
        <v>RB</v>
      </c>
      <c r="P278">
        <f t="shared" si="33"/>
        <v>2</v>
      </c>
      <c r="Q278">
        <f t="shared" si="34"/>
        <v>6</v>
      </c>
      <c r="R278" s="33">
        <f t="shared" si="35"/>
        <v>5.7000000000000002E-3</v>
      </c>
      <c r="S278">
        <f t="shared" si="36"/>
        <v>0</v>
      </c>
      <c r="T278" s="33">
        <f t="shared" si="37"/>
        <v>0</v>
      </c>
      <c r="U278">
        <f t="shared" si="38"/>
        <v>0</v>
      </c>
      <c r="V278" s="33">
        <f t="shared" si="39"/>
        <v>0</v>
      </c>
    </row>
    <row r="279" spans="1:30" x14ac:dyDescent="0.25">
      <c r="A279" t="s">
        <v>211</v>
      </c>
      <c r="B279" t="s">
        <v>224</v>
      </c>
      <c r="C279" t="s">
        <v>905</v>
      </c>
      <c r="D279" t="s">
        <v>803</v>
      </c>
      <c r="E279">
        <v>3</v>
      </c>
      <c r="F279">
        <v>0</v>
      </c>
      <c r="G279" s="33">
        <v>0</v>
      </c>
      <c r="H279">
        <v>0</v>
      </c>
      <c r="I279" s="33">
        <v>0</v>
      </c>
      <c r="J279">
        <v>25</v>
      </c>
      <c r="K279" s="33">
        <v>5.6899999999999999E-2</v>
      </c>
      <c r="N279" t="s">
        <v>211</v>
      </c>
      <c r="O279" t="str">
        <f t="shared" si="32"/>
        <v/>
      </c>
      <c r="P279" t="str">
        <f t="shared" si="33"/>
        <v/>
      </c>
      <c r="Q279" t="str">
        <f t="shared" si="34"/>
        <v/>
      </c>
      <c r="R279" s="33" t="str">
        <f t="shared" si="35"/>
        <v/>
      </c>
      <c r="S279" t="str">
        <f t="shared" si="36"/>
        <v/>
      </c>
      <c r="T279" s="33" t="str">
        <f t="shared" si="37"/>
        <v/>
      </c>
      <c r="U279" t="str">
        <f t="shared" si="38"/>
        <v/>
      </c>
      <c r="V279" s="33" t="str">
        <f t="shared" si="39"/>
        <v/>
      </c>
    </row>
    <row r="280" spans="1:30" x14ac:dyDescent="0.25">
      <c r="A280" t="s">
        <v>42</v>
      </c>
      <c r="B280" t="s">
        <v>95</v>
      </c>
      <c r="C280" t="s">
        <v>905</v>
      </c>
      <c r="D280" t="s">
        <v>803</v>
      </c>
      <c r="E280">
        <v>2</v>
      </c>
      <c r="F280">
        <v>0</v>
      </c>
      <c r="G280" s="33">
        <v>0</v>
      </c>
      <c r="H280">
        <v>0</v>
      </c>
      <c r="I280" s="33">
        <v>0</v>
      </c>
      <c r="J280">
        <v>15</v>
      </c>
      <c r="K280" s="33">
        <v>3.3799999999999997E-2</v>
      </c>
      <c r="N280" t="s">
        <v>42</v>
      </c>
      <c r="O280" t="str">
        <f t="shared" si="32"/>
        <v>RB</v>
      </c>
      <c r="P280">
        <f t="shared" si="33"/>
        <v>13</v>
      </c>
      <c r="Q280">
        <f t="shared" si="34"/>
        <v>353</v>
      </c>
      <c r="R280" s="33">
        <f t="shared" si="35"/>
        <v>0.3397</v>
      </c>
      <c r="S280">
        <f t="shared" si="36"/>
        <v>0</v>
      </c>
      <c r="T280" s="33">
        <f t="shared" si="37"/>
        <v>0</v>
      </c>
      <c r="U280">
        <f t="shared" si="38"/>
        <v>0</v>
      </c>
      <c r="V280" s="33">
        <f t="shared" si="39"/>
        <v>0</v>
      </c>
    </row>
    <row r="281" spans="1:30" x14ac:dyDescent="0.25">
      <c r="A281" t="s">
        <v>414</v>
      </c>
      <c r="B281" t="s">
        <v>436</v>
      </c>
      <c r="C281" t="s">
        <v>193</v>
      </c>
      <c r="D281" t="s">
        <v>808</v>
      </c>
      <c r="E281">
        <v>15</v>
      </c>
      <c r="F281">
        <v>934</v>
      </c>
      <c r="G281" s="33">
        <v>0.93030000000000002</v>
      </c>
      <c r="H281">
        <v>0</v>
      </c>
      <c r="I281" s="33">
        <v>0</v>
      </c>
      <c r="J281">
        <v>34</v>
      </c>
      <c r="K281" s="33">
        <v>7.5600000000000001E-2</v>
      </c>
      <c r="N281" t="s">
        <v>414</v>
      </c>
      <c r="O281" t="str">
        <f t="shared" si="32"/>
        <v/>
      </c>
      <c r="P281" t="str">
        <f t="shared" si="33"/>
        <v/>
      </c>
      <c r="Q281" t="str">
        <f t="shared" si="34"/>
        <v/>
      </c>
      <c r="R281" s="33" t="str">
        <f t="shared" si="35"/>
        <v/>
      </c>
      <c r="S281" t="str">
        <f t="shared" si="36"/>
        <v/>
      </c>
      <c r="T281" s="33" t="str">
        <f t="shared" si="37"/>
        <v/>
      </c>
      <c r="U281" t="str">
        <f t="shared" si="38"/>
        <v/>
      </c>
      <c r="V281" s="33" t="str">
        <f t="shared" si="39"/>
        <v/>
      </c>
    </row>
    <row r="282" spans="1:30" x14ac:dyDescent="0.25">
      <c r="A282" t="s">
        <v>83</v>
      </c>
      <c r="B282" t="s">
        <v>95</v>
      </c>
      <c r="C282" t="s">
        <v>835</v>
      </c>
      <c r="D282" t="s">
        <v>470</v>
      </c>
      <c r="E282">
        <v>11</v>
      </c>
      <c r="F282">
        <v>0</v>
      </c>
      <c r="G282" s="33">
        <v>0</v>
      </c>
      <c r="H282">
        <v>313</v>
      </c>
      <c r="I282" s="33">
        <v>0.29249999999999998</v>
      </c>
      <c r="J282">
        <v>88</v>
      </c>
      <c r="K282" s="33">
        <v>0.18329999999999999</v>
      </c>
      <c r="N282" t="s">
        <v>83</v>
      </c>
      <c r="O282" t="str">
        <f t="shared" si="32"/>
        <v>RB</v>
      </c>
      <c r="P282">
        <f t="shared" si="33"/>
        <v>9</v>
      </c>
      <c r="Q282">
        <f t="shared" si="34"/>
        <v>303</v>
      </c>
      <c r="R282" s="33">
        <f t="shared" si="35"/>
        <v>0.28610000000000002</v>
      </c>
      <c r="S282">
        <f t="shared" si="36"/>
        <v>0</v>
      </c>
      <c r="T282" s="33">
        <f t="shared" si="37"/>
        <v>0</v>
      </c>
      <c r="U282">
        <f t="shared" si="38"/>
        <v>0</v>
      </c>
      <c r="V282" s="33">
        <f t="shared" si="39"/>
        <v>0</v>
      </c>
    </row>
    <row r="283" spans="1:30" x14ac:dyDescent="0.25">
      <c r="A283" t="s">
        <v>243</v>
      </c>
      <c r="B283" t="s">
        <v>279</v>
      </c>
      <c r="C283" t="s">
        <v>835</v>
      </c>
      <c r="D283" t="s">
        <v>470</v>
      </c>
      <c r="E283">
        <v>3</v>
      </c>
      <c r="F283">
        <v>0</v>
      </c>
      <c r="G283" s="33">
        <v>0</v>
      </c>
      <c r="H283">
        <v>14</v>
      </c>
      <c r="I283" s="33">
        <v>1.3100000000000001E-2</v>
      </c>
      <c r="J283">
        <v>42</v>
      </c>
      <c r="K283" s="33">
        <v>8.9700000000000002E-2</v>
      </c>
      <c r="N283" t="s">
        <v>243</v>
      </c>
      <c r="O283" t="str">
        <f t="shared" si="32"/>
        <v/>
      </c>
      <c r="P283" t="str">
        <f t="shared" si="33"/>
        <v/>
      </c>
      <c r="Q283" t="str">
        <f t="shared" si="34"/>
        <v/>
      </c>
      <c r="R283" s="33" t="str">
        <f t="shared" si="35"/>
        <v/>
      </c>
      <c r="S283" t="str">
        <f t="shared" si="36"/>
        <v/>
      </c>
      <c r="T283" s="33" t="str">
        <f t="shared" si="37"/>
        <v/>
      </c>
      <c r="U283" t="str">
        <f t="shared" si="38"/>
        <v/>
      </c>
      <c r="V283" s="33" t="str">
        <f t="shared" si="39"/>
        <v/>
      </c>
    </row>
    <row r="284" spans="1:30" x14ac:dyDescent="0.25">
      <c r="A284" t="s">
        <v>59</v>
      </c>
      <c r="B284" t="s">
        <v>95</v>
      </c>
      <c r="C284" t="s">
        <v>388</v>
      </c>
      <c r="D284" t="s">
        <v>470</v>
      </c>
      <c r="E284">
        <v>14</v>
      </c>
      <c r="F284">
        <v>0</v>
      </c>
      <c r="G284" s="33">
        <v>0</v>
      </c>
      <c r="H284">
        <v>821</v>
      </c>
      <c r="I284" s="33">
        <v>0.76659999999999995</v>
      </c>
      <c r="J284">
        <v>92</v>
      </c>
      <c r="K284" s="33">
        <v>0.1983</v>
      </c>
      <c r="N284" t="s">
        <v>59</v>
      </c>
      <c r="O284" t="str">
        <f t="shared" si="32"/>
        <v>RB</v>
      </c>
      <c r="P284">
        <f t="shared" si="33"/>
        <v>16</v>
      </c>
      <c r="Q284">
        <f t="shared" si="34"/>
        <v>742</v>
      </c>
      <c r="R284" s="33">
        <f t="shared" si="35"/>
        <v>0.73899999999999999</v>
      </c>
      <c r="S284">
        <f t="shared" si="36"/>
        <v>0</v>
      </c>
      <c r="T284" s="33">
        <f t="shared" si="37"/>
        <v>0</v>
      </c>
      <c r="U284">
        <f t="shared" si="38"/>
        <v>0</v>
      </c>
      <c r="V284" s="33">
        <f t="shared" si="39"/>
        <v>0</v>
      </c>
    </row>
    <row r="285" spans="1:30" x14ac:dyDescent="0.25">
      <c r="A285" t="s">
        <v>256</v>
      </c>
      <c r="B285" t="s">
        <v>279</v>
      </c>
      <c r="C285" t="s">
        <v>884</v>
      </c>
      <c r="D285" t="s">
        <v>95</v>
      </c>
      <c r="E285">
        <v>3</v>
      </c>
      <c r="F285">
        <v>77</v>
      </c>
      <c r="G285" s="33">
        <v>7.2300000000000003E-2</v>
      </c>
      <c r="H285">
        <v>0</v>
      </c>
      <c r="I285" s="33">
        <v>0</v>
      </c>
      <c r="J285">
        <v>0</v>
      </c>
      <c r="K285" s="33">
        <v>0</v>
      </c>
      <c r="N285" t="s">
        <v>256</v>
      </c>
      <c r="O285" t="str">
        <f t="shared" si="32"/>
        <v>CB</v>
      </c>
      <c r="P285">
        <f t="shared" si="33"/>
        <v>16</v>
      </c>
      <c r="Q285">
        <f t="shared" si="34"/>
        <v>0</v>
      </c>
      <c r="R285" s="33">
        <f t="shared" si="35"/>
        <v>0</v>
      </c>
      <c r="S285">
        <f t="shared" si="36"/>
        <v>862</v>
      </c>
      <c r="T285" s="33">
        <f t="shared" si="37"/>
        <v>0.74829999999999997</v>
      </c>
      <c r="U285">
        <f t="shared" si="38"/>
        <v>166</v>
      </c>
      <c r="V285" s="33">
        <f t="shared" si="39"/>
        <v>0.35699999999999998</v>
      </c>
    </row>
    <row r="286" spans="1:30" x14ac:dyDescent="0.25">
      <c r="A286" t="s">
        <v>375</v>
      </c>
      <c r="B286" t="s">
        <v>378</v>
      </c>
      <c r="C286" t="s">
        <v>884</v>
      </c>
      <c r="D286" t="s">
        <v>95</v>
      </c>
      <c r="E286">
        <v>5</v>
      </c>
      <c r="F286">
        <v>57</v>
      </c>
      <c r="G286" s="33">
        <v>5.4100000000000002E-2</v>
      </c>
      <c r="H286">
        <v>0</v>
      </c>
      <c r="I286" s="33">
        <v>0</v>
      </c>
      <c r="J286">
        <v>0</v>
      </c>
      <c r="K286" s="33">
        <v>0</v>
      </c>
      <c r="N286" t="s">
        <v>375</v>
      </c>
      <c r="O286" t="str">
        <f t="shared" si="32"/>
        <v>WR</v>
      </c>
      <c r="P286">
        <f t="shared" si="33"/>
        <v>2</v>
      </c>
      <c r="Q286">
        <f t="shared" si="34"/>
        <v>27</v>
      </c>
      <c r="R286" s="33">
        <f t="shared" si="35"/>
        <v>2.4299999999999999E-2</v>
      </c>
      <c r="S286">
        <f t="shared" si="36"/>
        <v>0</v>
      </c>
      <c r="T286" s="33">
        <f t="shared" si="37"/>
        <v>0</v>
      </c>
      <c r="U286">
        <f t="shared" si="38"/>
        <v>17</v>
      </c>
      <c r="V286" s="33">
        <f t="shared" si="39"/>
        <v>3.49E-2</v>
      </c>
    </row>
    <row r="287" spans="1:30" x14ac:dyDescent="0.25">
      <c r="A287" t="s">
        <v>431</v>
      </c>
      <c r="B287" t="s">
        <v>436</v>
      </c>
      <c r="C287" t="s">
        <v>295</v>
      </c>
      <c r="D287" t="s">
        <v>508</v>
      </c>
      <c r="E287">
        <v>6</v>
      </c>
      <c r="F287">
        <v>0</v>
      </c>
      <c r="G287" s="33">
        <v>0</v>
      </c>
      <c r="H287">
        <v>139</v>
      </c>
      <c r="I287" s="33">
        <v>0.12989999999999999</v>
      </c>
      <c r="J287">
        <v>7</v>
      </c>
      <c r="K287" s="33">
        <v>1.46E-2</v>
      </c>
      <c r="N287" t="s">
        <v>431</v>
      </c>
      <c r="O287" t="str">
        <f t="shared" si="32"/>
        <v>CB</v>
      </c>
      <c r="P287">
        <f t="shared" si="33"/>
        <v>15</v>
      </c>
      <c r="Q287">
        <f t="shared" si="34"/>
        <v>0</v>
      </c>
      <c r="R287" s="33">
        <f t="shared" si="35"/>
        <v>0</v>
      </c>
      <c r="S287">
        <f t="shared" si="36"/>
        <v>579</v>
      </c>
      <c r="T287" s="33">
        <f t="shared" si="37"/>
        <v>0.55940000000000001</v>
      </c>
      <c r="U287">
        <f t="shared" si="38"/>
        <v>167</v>
      </c>
      <c r="V287" s="33">
        <f t="shared" si="39"/>
        <v>0.38929999999999998</v>
      </c>
    </row>
    <row r="288" spans="1:30" x14ac:dyDescent="0.25">
      <c r="A288" t="s">
        <v>196</v>
      </c>
      <c r="B288" t="s">
        <v>224</v>
      </c>
      <c r="C288" t="s">
        <v>327</v>
      </c>
      <c r="D288" t="s">
        <v>508</v>
      </c>
      <c r="E288">
        <v>8</v>
      </c>
      <c r="F288">
        <v>0</v>
      </c>
      <c r="G288" s="33">
        <v>0</v>
      </c>
      <c r="H288">
        <v>174</v>
      </c>
      <c r="I288" s="33">
        <v>0.1638</v>
      </c>
      <c r="J288">
        <v>72</v>
      </c>
      <c r="K288" s="33">
        <v>0.16400000000000001</v>
      </c>
      <c r="N288" t="s">
        <v>196</v>
      </c>
      <c r="O288" t="str">
        <f t="shared" si="32"/>
        <v/>
      </c>
      <c r="P288" t="str">
        <f t="shared" si="33"/>
        <v/>
      </c>
      <c r="Q288" t="str">
        <f t="shared" si="34"/>
        <v/>
      </c>
      <c r="R288" s="33" t="str">
        <f t="shared" si="35"/>
        <v/>
      </c>
      <c r="S288" t="str">
        <f t="shared" si="36"/>
        <v/>
      </c>
      <c r="T288" s="33" t="str">
        <f t="shared" si="37"/>
        <v/>
      </c>
      <c r="U288" t="str">
        <f t="shared" si="38"/>
        <v/>
      </c>
      <c r="V288" s="33" t="str">
        <f t="shared" si="39"/>
        <v/>
      </c>
    </row>
    <row r="289" spans="1:22" x14ac:dyDescent="0.25">
      <c r="A289" t="s">
        <v>261</v>
      </c>
      <c r="B289" t="s">
        <v>279</v>
      </c>
      <c r="C289" t="s">
        <v>881</v>
      </c>
      <c r="D289" t="s">
        <v>378</v>
      </c>
      <c r="E289">
        <v>2</v>
      </c>
      <c r="F289">
        <v>0</v>
      </c>
      <c r="G289" s="33">
        <v>0</v>
      </c>
      <c r="H289">
        <v>0</v>
      </c>
      <c r="I289" s="33">
        <v>0</v>
      </c>
      <c r="J289">
        <v>16</v>
      </c>
      <c r="K289" s="33">
        <v>3.5700000000000003E-2</v>
      </c>
      <c r="N289" t="s">
        <v>261</v>
      </c>
      <c r="O289" t="str">
        <f t="shared" si="32"/>
        <v>WR</v>
      </c>
      <c r="P289">
        <f t="shared" si="33"/>
        <v>2</v>
      </c>
      <c r="Q289">
        <f t="shared" si="34"/>
        <v>0</v>
      </c>
      <c r="R289" s="33">
        <f t="shared" si="35"/>
        <v>0</v>
      </c>
      <c r="S289">
        <f t="shared" si="36"/>
        <v>0</v>
      </c>
      <c r="T289" s="33">
        <f t="shared" si="37"/>
        <v>0</v>
      </c>
      <c r="U289">
        <f t="shared" si="38"/>
        <v>7</v>
      </c>
      <c r="V289" s="33">
        <f t="shared" si="39"/>
        <v>1.52E-2</v>
      </c>
    </row>
    <row r="290" spans="1:22" x14ac:dyDescent="0.25">
      <c r="A290" t="s">
        <v>157</v>
      </c>
      <c r="B290" t="s">
        <v>224</v>
      </c>
      <c r="C290" t="s">
        <v>881</v>
      </c>
      <c r="D290" t="s">
        <v>378</v>
      </c>
      <c r="E290">
        <v>5</v>
      </c>
      <c r="F290">
        <v>0</v>
      </c>
      <c r="G290" s="33">
        <v>0</v>
      </c>
      <c r="H290">
        <v>0</v>
      </c>
      <c r="I290" s="33">
        <v>0</v>
      </c>
      <c r="J290">
        <v>65</v>
      </c>
      <c r="K290" s="33">
        <v>0.1363</v>
      </c>
      <c r="N290" t="s">
        <v>157</v>
      </c>
      <c r="O290" t="str">
        <f t="shared" si="32"/>
        <v/>
      </c>
      <c r="P290" t="str">
        <f t="shared" si="33"/>
        <v/>
      </c>
      <c r="Q290" t="str">
        <f t="shared" si="34"/>
        <v/>
      </c>
      <c r="R290" s="33" t="str">
        <f t="shared" si="35"/>
        <v/>
      </c>
      <c r="S290" t="str">
        <f t="shared" si="36"/>
        <v/>
      </c>
      <c r="T290" s="33" t="str">
        <f t="shared" si="37"/>
        <v/>
      </c>
      <c r="U290" t="str">
        <f t="shared" si="38"/>
        <v/>
      </c>
      <c r="V290" s="33" t="str">
        <f t="shared" si="39"/>
        <v/>
      </c>
    </row>
    <row r="291" spans="1:22" x14ac:dyDescent="0.25">
      <c r="A291" t="s">
        <v>348</v>
      </c>
      <c r="B291" t="s">
        <v>378</v>
      </c>
      <c r="C291" t="s">
        <v>232</v>
      </c>
      <c r="D291" t="s">
        <v>279</v>
      </c>
      <c r="E291">
        <v>14</v>
      </c>
      <c r="F291">
        <v>313</v>
      </c>
      <c r="G291" s="33">
        <v>0.28899999999999998</v>
      </c>
      <c r="H291">
        <v>0</v>
      </c>
      <c r="I291" s="33">
        <v>0</v>
      </c>
      <c r="J291">
        <v>191</v>
      </c>
      <c r="K291" s="33">
        <v>0.42920000000000003</v>
      </c>
      <c r="N291" t="s">
        <v>348</v>
      </c>
      <c r="O291" t="str">
        <f t="shared" si="32"/>
        <v/>
      </c>
      <c r="P291" t="str">
        <f t="shared" si="33"/>
        <v/>
      </c>
      <c r="Q291" t="str">
        <f t="shared" si="34"/>
        <v/>
      </c>
      <c r="R291" s="33" t="str">
        <f t="shared" si="35"/>
        <v/>
      </c>
      <c r="S291" t="str">
        <f t="shared" si="36"/>
        <v/>
      </c>
      <c r="T291" s="33" t="str">
        <f t="shared" si="37"/>
        <v/>
      </c>
      <c r="U291" t="str">
        <f t="shared" si="38"/>
        <v/>
      </c>
      <c r="V291" s="33" t="str">
        <f t="shared" si="39"/>
        <v/>
      </c>
    </row>
    <row r="292" spans="1:22" x14ac:dyDescent="0.25">
      <c r="A292" t="s">
        <v>300</v>
      </c>
      <c r="B292" t="s">
        <v>340</v>
      </c>
      <c r="C292" t="s">
        <v>913</v>
      </c>
      <c r="D292" t="s">
        <v>541</v>
      </c>
      <c r="E292">
        <v>4</v>
      </c>
      <c r="F292">
        <v>0</v>
      </c>
      <c r="G292" s="33">
        <v>0</v>
      </c>
      <c r="H292">
        <v>93</v>
      </c>
      <c r="I292" s="33">
        <v>8.6099999999999996E-2</v>
      </c>
      <c r="J292">
        <v>4</v>
      </c>
      <c r="K292" s="33">
        <v>9.1000000000000004E-3</v>
      </c>
      <c r="N292" t="s">
        <v>300</v>
      </c>
      <c r="O292" t="str">
        <f t="shared" si="32"/>
        <v>DE</v>
      </c>
      <c r="P292">
        <f t="shared" si="33"/>
        <v>16</v>
      </c>
      <c r="Q292">
        <f t="shared" si="34"/>
        <v>0</v>
      </c>
      <c r="R292" s="33">
        <f t="shared" si="35"/>
        <v>0</v>
      </c>
      <c r="S292">
        <f t="shared" si="36"/>
        <v>563</v>
      </c>
      <c r="T292" s="33">
        <f t="shared" si="37"/>
        <v>0.53979999999999995</v>
      </c>
      <c r="U292">
        <f t="shared" si="38"/>
        <v>3</v>
      </c>
      <c r="V292" s="33">
        <f t="shared" si="39"/>
        <v>6.7000000000000002E-3</v>
      </c>
    </row>
    <row r="293" spans="1:22" x14ac:dyDescent="0.25">
      <c r="A293" t="s">
        <v>89</v>
      </c>
      <c r="B293" t="s">
        <v>95</v>
      </c>
      <c r="C293" t="s">
        <v>913</v>
      </c>
      <c r="D293" t="s">
        <v>541</v>
      </c>
      <c r="E293">
        <v>6</v>
      </c>
      <c r="F293">
        <v>0</v>
      </c>
      <c r="G293" s="33">
        <v>0</v>
      </c>
      <c r="H293">
        <v>67</v>
      </c>
      <c r="I293" s="33">
        <v>6.3100000000000003E-2</v>
      </c>
      <c r="J293">
        <v>4</v>
      </c>
      <c r="K293" s="33">
        <v>9.1000000000000004E-3</v>
      </c>
      <c r="N293" t="s">
        <v>89</v>
      </c>
      <c r="O293" t="str">
        <f t="shared" si="32"/>
        <v/>
      </c>
      <c r="P293" t="str">
        <f t="shared" si="33"/>
        <v/>
      </c>
      <c r="Q293" t="str">
        <f t="shared" si="34"/>
        <v/>
      </c>
      <c r="R293" s="33" t="str">
        <f t="shared" si="35"/>
        <v/>
      </c>
      <c r="S293" t="str">
        <f t="shared" si="36"/>
        <v/>
      </c>
      <c r="T293" s="33" t="str">
        <f t="shared" si="37"/>
        <v/>
      </c>
      <c r="U293" t="str">
        <f t="shared" si="38"/>
        <v/>
      </c>
      <c r="V293" s="33" t="str">
        <f t="shared" si="39"/>
        <v/>
      </c>
    </row>
    <row r="294" spans="1:22" x14ac:dyDescent="0.25">
      <c r="A294" t="s">
        <v>403</v>
      </c>
      <c r="B294" t="s">
        <v>436</v>
      </c>
      <c r="C294" t="s">
        <v>112</v>
      </c>
      <c r="D294" t="s">
        <v>125</v>
      </c>
      <c r="E294">
        <v>1</v>
      </c>
      <c r="F294">
        <v>16</v>
      </c>
      <c r="G294" s="33">
        <v>1.5900000000000001E-2</v>
      </c>
      <c r="H294">
        <v>0</v>
      </c>
      <c r="I294" s="33">
        <v>0</v>
      </c>
      <c r="J294">
        <v>0</v>
      </c>
      <c r="K294" s="33">
        <v>0</v>
      </c>
      <c r="N294" t="s">
        <v>403</v>
      </c>
      <c r="O294" t="str">
        <f t="shared" si="32"/>
        <v>CB</v>
      </c>
      <c r="P294">
        <f t="shared" si="33"/>
        <v>12</v>
      </c>
      <c r="Q294">
        <f t="shared" si="34"/>
        <v>0</v>
      </c>
      <c r="R294" s="33">
        <f t="shared" si="35"/>
        <v>0</v>
      </c>
      <c r="S294">
        <f t="shared" si="36"/>
        <v>336</v>
      </c>
      <c r="T294" s="33">
        <f t="shared" si="37"/>
        <v>0.30830000000000002</v>
      </c>
      <c r="U294">
        <f t="shared" si="38"/>
        <v>144</v>
      </c>
      <c r="V294" s="33">
        <f t="shared" si="39"/>
        <v>0.32</v>
      </c>
    </row>
    <row r="295" spans="1:22" x14ac:dyDescent="0.25">
      <c r="A295" t="s">
        <v>262</v>
      </c>
      <c r="B295" t="s">
        <v>279</v>
      </c>
      <c r="C295" t="s">
        <v>324</v>
      </c>
      <c r="D295" t="s">
        <v>378</v>
      </c>
      <c r="E295">
        <v>16</v>
      </c>
      <c r="F295">
        <v>0</v>
      </c>
      <c r="G295" s="33">
        <v>0</v>
      </c>
      <c r="H295">
        <v>666</v>
      </c>
      <c r="I295" s="33">
        <v>0.58009999999999995</v>
      </c>
      <c r="J295">
        <v>2</v>
      </c>
      <c r="K295" s="33">
        <v>4.3E-3</v>
      </c>
      <c r="N295" t="s">
        <v>262</v>
      </c>
      <c r="O295" t="str">
        <f t="shared" si="32"/>
        <v>WR</v>
      </c>
      <c r="P295">
        <f t="shared" si="33"/>
        <v>15</v>
      </c>
      <c r="Q295">
        <f t="shared" si="34"/>
        <v>391</v>
      </c>
      <c r="R295" s="33">
        <f t="shared" si="35"/>
        <v>0.36</v>
      </c>
      <c r="S295">
        <f t="shared" si="36"/>
        <v>0</v>
      </c>
      <c r="T295" s="33">
        <f t="shared" si="37"/>
        <v>0</v>
      </c>
      <c r="U295">
        <f t="shared" si="38"/>
        <v>144</v>
      </c>
      <c r="V295" s="33">
        <f t="shared" si="39"/>
        <v>0.3251</v>
      </c>
    </row>
    <row r="296" spans="1:22" x14ac:dyDescent="0.25">
      <c r="A296" t="s">
        <v>215</v>
      </c>
      <c r="B296" t="s">
        <v>224</v>
      </c>
      <c r="C296" t="s">
        <v>373</v>
      </c>
      <c r="D296" t="s">
        <v>378</v>
      </c>
      <c r="E296">
        <v>14</v>
      </c>
      <c r="F296">
        <v>0</v>
      </c>
      <c r="G296" s="33">
        <v>0</v>
      </c>
      <c r="H296">
        <v>534</v>
      </c>
      <c r="I296" s="33">
        <v>0.49909999999999999</v>
      </c>
      <c r="J296">
        <v>148</v>
      </c>
      <c r="K296" s="33">
        <v>0.30830000000000002</v>
      </c>
      <c r="N296" t="s">
        <v>215</v>
      </c>
      <c r="O296" t="str">
        <f t="shared" si="32"/>
        <v>T</v>
      </c>
      <c r="P296">
        <f t="shared" si="33"/>
        <v>10</v>
      </c>
      <c r="Q296">
        <f t="shared" si="34"/>
        <v>243</v>
      </c>
      <c r="R296" s="33">
        <f t="shared" si="35"/>
        <v>0.22600000000000001</v>
      </c>
      <c r="S296">
        <f t="shared" si="36"/>
        <v>0</v>
      </c>
      <c r="T296" s="33">
        <f t="shared" si="37"/>
        <v>0</v>
      </c>
      <c r="U296">
        <f t="shared" si="38"/>
        <v>13</v>
      </c>
      <c r="V296" s="33">
        <f t="shared" si="39"/>
        <v>2.7699999999999999E-2</v>
      </c>
    </row>
    <row r="297" spans="1:22" x14ac:dyDescent="0.25">
      <c r="A297" t="s">
        <v>428</v>
      </c>
      <c r="B297" t="s">
        <v>436</v>
      </c>
      <c r="C297" t="s">
        <v>859</v>
      </c>
      <c r="D297" t="s">
        <v>726</v>
      </c>
      <c r="E297">
        <v>3</v>
      </c>
      <c r="F297">
        <v>0</v>
      </c>
      <c r="G297" s="33">
        <v>0</v>
      </c>
      <c r="H297">
        <v>1</v>
      </c>
      <c r="I297" s="33">
        <v>8.9999999999999998E-4</v>
      </c>
      <c r="J297">
        <v>69</v>
      </c>
      <c r="K297" s="33">
        <v>0.14710000000000001</v>
      </c>
      <c r="N297" t="s">
        <v>428</v>
      </c>
      <c r="O297" t="str">
        <f t="shared" si="32"/>
        <v/>
      </c>
      <c r="P297" t="str">
        <f t="shared" si="33"/>
        <v/>
      </c>
      <c r="Q297" t="str">
        <f t="shared" si="34"/>
        <v/>
      </c>
      <c r="R297" s="33" t="str">
        <f t="shared" si="35"/>
        <v/>
      </c>
      <c r="S297" t="str">
        <f t="shared" si="36"/>
        <v/>
      </c>
      <c r="T297" s="33" t="str">
        <f t="shared" si="37"/>
        <v/>
      </c>
      <c r="U297" t="str">
        <f t="shared" si="38"/>
        <v/>
      </c>
      <c r="V297" s="33" t="str">
        <f t="shared" si="39"/>
        <v/>
      </c>
    </row>
    <row r="298" spans="1:22" x14ac:dyDescent="0.25">
      <c r="A298" t="s">
        <v>294</v>
      </c>
      <c r="B298" t="s">
        <v>340</v>
      </c>
      <c r="C298" t="s">
        <v>859</v>
      </c>
      <c r="D298" t="s">
        <v>726</v>
      </c>
      <c r="E298">
        <v>7</v>
      </c>
      <c r="F298">
        <v>0</v>
      </c>
      <c r="G298" s="33">
        <v>0</v>
      </c>
      <c r="H298">
        <v>0</v>
      </c>
      <c r="I298" s="33">
        <v>0</v>
      </c>
      <c r="J298">
        <v>130</v>
      </c>
      <c r="K298" s="33">
        <v>0.27250000000000002</v>
      </c>
      <c r="N298" t="s">
        <v>294</v>
      </c>
      <c r="O298" t="str">
        <f t="shared" si="32"/>
        <v/>
      </c>
      <c r="P298" t="str">
        <f t="shared" si="33"/>
        <v/>
      </c>
      <c r="Q298" t="str">
        <f t="shared" si="34"/>
        <v/>
      </c>
      <c r="R298" s="33" t="str">
        <f t="shared" si="35"/>
        <v/>
      </c>
      <c r="S298" t="str">
        <f t="shared" si="36"/>
        <v/>
      </c>
      <c r="T298" s="33" t="str">
        <f t="shared" si="37"/>
        <v/>
      </c>
      <c r="U298" t="str">
        <f t="shared" si="38"/>
        <v/>
      </c>
      <c r="V298" s="33" t="str">
        <f t="shared" si="39"/>
        <v/>
      </c>
    </row>
    <row r="299" spans="1:22" x14ac:dyDescent="0.25">
      <c r="A299" t="s">
        <v>140</v>
      </c>
      <c r="B299" t="s">
        <v>150</v>
      </c>
      <c r="C299" t="s">
        <v>813</v>
      </c>
      <c r="D299" t="s">
        <v>378</v>
      </c>
      <c r="E299">
        <v>4</v>
      </c>
      <c r="F299">
        <v>0</v>
      </c>
      <c r="G299" s="33">
        <v>0</v>
      </c>
      <c r="H299">
        <v>242</v>
      </c>
      <c r="I299" s="33">
        <v>0.22509999999999999</v>
      </c>
      <c r="J299">
        <v>20</v>
      </c>
      <c r="K299" s="33">
        <v>4.1799999999999997E-2</v>
      </c>
      <c r="N299" t="s">
        <v>140</v>
      </c>
      <c r="O299" t="str">
        <f t="shared" si="32"/>
        <v>TE</v>
      </c>
      <c r="P299">
        <f t="shared" si="33"/>
        <v>14</v>
      </c>
      <c r="Q299">
        <f t="shared" si="34"/>
        <v>374</v>
      </c>
      <c r="R299" s="33">
        <f t="shared" si="35"/>
        <v>0.34410000000000002</v>
      </c>
      <c r="S299">
        <f t="shared" si="36"/>
        <v>0</v>
      </c>
      <c r="T299" s="33">
        <f t="shared" si="37"/>
        <v>0</v>
      </c>
      <c r="U299">
        <f t="shared" si="38"/>
        <v>214</v>
      </c>
      <c r="V299" s="33">
        <f t="shared" si="39"/>
        <v>0.48420000000000002</v>
      </c>
    </row>
    <row r="300" spans="1:22" x14ac:dyDescent="0.25">
      <c r="A300" t="s">
        <v>257</v>
      </c>
      <c r="B300" t="s">
        <v>279</v>
      </c>
      <c r="C300" t="s">
        <v>813</v>
      </c>
      <c r="D300" t="s">
        <v>378</v>
      </c>
      <c r="E300">
        <v>4</v>
      </c>
      <c r="F300">
        <v>0</v>
      </c>
      <c r="G300" s="33">
        <v>0</v>
      </c>
      <c r="H300">
        <v>170</v>
      </c>
      <c r="I300" s="33">
        <v>0.158</v>
      </c>
      <c r="J300">
        <v>13</v>
      </c>
      <c r="K300" s="33">
        <v>2.7900000000000001E-2</v>
      </c>
      <c r="N300" t="s">
        <v>257</v>
      </c>
      <c r="O300" t="str">
        <f t="shared" si="32"/>
        <v>WR</v>
      </c>
      <c r="P300">
        <f t="shared" si="33"/>
        <v>15</v>
      </c>
      <c r="Q300">
        <f t="shared" si="34"/>
        <v>558</v>
      </c>
      <c r="R300" s="33">
        <f t="shared" si="35"/>
        <v>0.52690000000000003</v>
      </c>
      <c r="S300">
        <f t="shared" si="36"/>
        <v>0</v>
      </c>
      <c r="T300" s="33">
        <f t="shared" si="37"/>
        <v>0</v>
      </c>
      <c r="U300">
        <f t="shared" si="38"/>
        <v>122</v>
      </c>
      <c r="V300" s="33">
        <f t="shared" si="39"/>
        <v>0.27789999999999998</v>
      </c>
    </row>
    <row r="301" spans="1:22" x14ac:dyDescent="0.25">
      <c r="A301" t="s">
        <v>87</v>
      </c>
      <c r="B301" t="s">
        <v>95</v>
      </c>
      <c r="C301" t="s">
        <v>244</v>
      </c>
      <c r="D301" t="s">
        <v>279</v>
      </c>
      <c r="E301">
        <v>13</v>
      </c>
      <c r="F301">
        <v>694</v>
      </c>
      <c r="G301" s="33">
        <v>0.65910000000000002</v>
      </c>
      <c r="H301">
        <v>0</v>
      </c>
      <c r="I301" s="33">
        <v>0</v>
      </c>
      <c r="J301">
        <v>8</v>
      </c>
      <c r="K301" s="33">
        <v>1.8599999999999998E-2</v>
      </c>
      <c r="N301" t="s">
        <v>87</v>
      </c>
      <c r="O301" t="str">
        <f t="shared" si="32"/>
        <v/>
      </c>
      <c r="P301" t="str">
        <f t="shared" si="33"/>
        <v/>
      </c>
      <c r="Q301" t="str">
        <f t="shared" si="34"/>
        <v/>
      </c>
      <c r="R301" s="33" t="str">
        <f t="shared" si="35"/>
        <v/>
      </c>
      <c r="S301" t="str">
        <f t="shared" si="36"/>
        <v/>
      </c>
      <c r="T301" s="33" t="str">
        <f t="shared" si="37"/>
        <v/>
      </c>
      <c r="U301" t="str">
        <f t="shared" si="38"/>
        <v/>
      </c>
      <c r="V301" s="33" t="str">
        <f t="shared" si="39"/>
        <v/>
      </c>
    </row>
    <row r="302" spans="1:22" x14ac:dyDescent="0.25">
      <c r="A302" t="s">
        <v>220</v>
      </c>
      <c r="B302" t="s">
        <v>224</v>
      </c>
      <c r="C302" t="s">
        <v>342</v>
      </c>
      <c r="D302" t="s">
        <v>378</v>
      </c>
      <c r="E302">
        <v>10</v>
      </c>
      <c r="F302">
        <v>0</v>
      </c>
      <c r="G302" s="33">
        <v>0</v>
      </c>
      <c r="H302">
        <v>133</v>
      </c>
      <c r="I302" s="33">
        <v>0.1268</v>
      </c>
      <c r="J302">
        <v>136</v>
      </c>
      <c r="K302" s="33">
        <v>0.28510000000000002</v>
      </c>
      <c r="N302" t="s">
        <v>220</v>
      </c>
      <c r="O302" t="str">
        <f t="shared" si="32"/>
        <v/>
      </c>
      <c r="P302" t="str">
        <f t="shared" si="33"/>
        <v/>
      </c>
      <c r="Q302" t="str">
        <f t="shared" si="34"/>
        <v/>
      </c>
      <c r="R302" s="33" t="str">
        <f t="shared" si="35"/>
        <v/>
      </c>
      <c r="S302" t="str">
        <f t="shared" si="36"/>
        <v/>
      </c>
      <c r="T302" s="33" t="str">
        <f t="shared" si="37"/>
        <v/>
      </c>
      <c r="U302" t="str">
        <f t="shared" si="38"/>
        <v/>
      </c>
      <c r="V302" s="33" t="str">
        <f t="shared" si="39"/>
        <v/>
      </c>
    </row>
    <row r="303" spans="1:22" x14ac:dyDescent="0.25">
      <c r="A303" t="s">
        <v>283</v>
      </c>
      <c r="B303" t="s">
        <v>340</v>
      </c>
      <c r="C303" t="s">
        <v>885</v>
      </c>
      <c r="D303" t="s">
        <v>470</v>
      </c>
      <c r="E303">
        <v>5</v>
      </c>
      <c r="F303">
        <v>0</v>
      </c>
      <c r="G303" s="33">
        <v>0</v>
      </c>
      <c r="H303">
        <v>218</v>
      </c>
      <c r="I303" s="33">
        <v>0.20369999999999999</v>
      </c>
      <c r="J303">
        <v>60</v>
      </c>
      <c r="K303" s="33">
        <v>0.12820000000000001</v>
      </c>
      <c r="N303" t="s">
        <v>283</v>
      </c>
      <c r="O303" t="str">
        <f t="shared" si="32"/>
        <v>LB</v>
      </c>
      <c r="P303">
        <f t="shared" si="33"/>
        <v>16</v>
      </c>
      <c r="Q303">
        <f t="shared" si="34"/>
        <v>0</v>
      </c>
      <c r="R303" s="33">
        <f t="shared" si="35"/>
        <v>0</v>
      </c>
      <c r="S303">
        <f t="shared" si="36"/>
        <v>671</v>
      </c>
      <c r="T303" s="33">
        <f t="shared" si="37"/>
        <v>0.60399999999999998</v>
      </c>
      <c r="U303">
        <f t="shared" si="38"/>
        <v>6</v>
      </c>
      <c r="V303" s="33">
        <f t="shared" si="39"/>
        <v>1.26E-2</v>
      </c>
    </row>
    <row r="304" spans="1:22" x14ac:dyDescent="0.25">
      <c r="A304" t="s">
        <v>260</v>
      </c>
      <c r="B304" t="s">
        <v>279</v>
      </c>
      <c r="C304" t="s">
        <v>885</v>
      </c>
      <c r="D304" t="s">
        <v>470</v>
      </c>
      <c r="E304">
        <v>1</v>
      </c>
      <c r="F304">
        <v>0</v>
      </c>
      <c r="G304" s="33">
        <v>0</v>
      </c>
      <c r="H304">
        <v>1</v>
      </c>
      <c r="I304" s="33">
        <v>8.9999999999999998E-4</v>
      </c>
      <c r="J304">
        <v>12</v>
      </c>
      <c r="K304" s="33">
        <v>2.6700000000000002E-2</v>
      </c>
      <c r="N304" t="s">
        <v>260</v>
      </c>
      <c r="O304" t="str">
        <f t="shared" si="32"/>
        <v>WR</v>
      </c>
      <c r="P304">
        <f t="shared" si="33"/>
        <v>6</v>
      </c>
      <c r="Q304">
        <f t="shared" si="34"/>
        <v>36</v>
      </c>
      <c r="R304" s="33">
        <f t="shared" si="35"/>
        <v>3.4000000000000002E-2</v>
      </c>
      <c r="S304">
        <f t="shared" si="36"/>
        <v>0</v>
      </c>
      <c r="T304" s="33">
        <f t="shared" si="37"/>
        <v>0</v>
      </c>
      <c r="U304">
        <f t="shared" si="38"/>
        <v>94</v>
      </c>
      <c r="V304" s="33">
        <f t="shared" si="39"/>
        <v>0.21360000000000001</v>
      </c>
    </row>
    <row r="305" spans="1:22" x14ac:dyDescent="0.25">
      <c r="A305" t="s">
        <v>144</v>
      </c>
      <c r="B305" t="s">
        <v>150</v>
      </c>
      <c r="C305" t="s">
        <v>415</v>
      </c>
      <c r="D305" t="s">
        <v>470</v>
      </c>
      <c r="E305">
        <v>15</v>
      </c>
      <c r="F305">
        <v>0</v>
      </c>
      <c r="G305" s="33">
        <v>0</v>
      </c>
      <c r="H305">
        <v>1013</v>
      </c>
      <c r="I305" s="33">
        <v>0.90849999999999997</v>
      </c>
      <c r="J305">
        <v>117</v>
      </c>
      <c r="K305" s="33">
        <v>0.26119999999999999</v>
      </c>
      <c r="N305" t="s">
        <v>144</v>
      </c>
      <c r="O305" t="str">
        <f t="shared" si="32"/>
        <v/>
      </c>
      <c r="P305" t="str">
        <f t="shared" si="33"/>
        <v/>
      </c>
      <c r="Q305" t="str">
        <f t="shared" si="34"/>
        <v/>
      </c>
      <c r="R305" s="33" t="str">
        <f t="shared" si="35"/>
        <v/>
      </c>
      <c r="S305" t="str">
        <f t="shared" si="36"/>
        <v/>
      </c>
      <c r="T305" s="33" t="str">
        <f t="shared" si="37"/>
        <v/>
      </c>
      <c r="U305" t="str">
        <f t="shared" si="38"/>
        <v/>
      </c>
      <c r="V305" s="33" t="str">
        <f t="shared" si="39"/>
        <v/>
      </c>
    </row>
    <row r="306" spans="1:22" x14ac:dyDescent="0.25">
      <c r="A306" t="s">
        <v>290</v>
      </c>
      <c r="B306" t="s">
        <v>340</v>
      </c>
      <c r="C306" t="s">
        <v>161</v>
      </c>
      <c r="D306" t="s">
        <v>808</v>
      </c>
      <c r="E306">
        <v>15</v>
      </c>
      <c r="F306">
        <v>883</v>
      </c>
      <c r="G306" s="33">
        <v>0.83860000000000001</v>
      </c>
      <c r="H306">
        <v>0</v>
      </c>
      <c r="I306" s="33">
        <v>0</v>
      </c>
      <c r="J306">
        <v>51</v>
      </c>
      <c r="K306" s="33">
        <v>0.11890000000000001</v>
      </c>
      <c r="N306" t="s">
        <v>290</v>
      </c>
      <c r="O306" t="str">
        <f t="shared" si="32"/>
        <v>DE</v>
      </c>
      <c r="P306">
        <f t="shared" si="33"/>
        <v>13</v>
      </c>
      <c r="Q306">
        <f t="shared" si="34"/>
        <v>0</v>
      </c>
      <c r="R306" s="33">
        <f t="shared" si="35"/>
        <v>0</v>
      </c>
      <c r="S306">
        <f t="shared" si="36"/>
        <v>451</v>
      </c>
      <c r="T306" s="33">
        <f t="shared" si="37"/>
        <v>0.4052</v>
      </c>
      <c r="U306">
        <f t="shared" si="38"/>
        <v>58</v>
      </c>
      <c r="V306" s="33">
        <f t="shared" si="39"/>
        <v>0.1303</v>
      </c>
    </row>
    <row r="307" spans="1:22" x14ac:dyDescent="0.25">
      <c r="A307" t="s">
        <v>349</v>
      </c>
      <c r="B307" t="s">
        <v>378</v>
      </c>
      <c r="C307" t="s">
        <v>91</v>
      </c>
      <c r="D307" t="s">
        <v>95</v>
      </c>
      <c r="E307">
        <v>15</v>
      </c>
      <c r="F307">
        <v>577</v>
      </c>
      <c r="G307" s="33">
        <v>0.51839999999999997</v>
      </c>
      <c r="H307">
        <v>0</v>
      </c>
      <c r="I307" s="33">
        <v>0</v>
      </c>
      <c r="J307">
        <v>0</v>
      </c>
      <c r="K307" s="33">
        <v>0</v>
      </c>
      <c r="N307" t="s">
        <v>349</v>
      </c>
      <c r="O307" t="str">
        <f t="shared" si="32"/>
        <v/>
      </c>
      <c r="P307" t="str">
        <f t="shared" si="33"/>
        <v/>
      </c>
      <c r="Q307" t="str">
        <f t="shared" si="34"/>
        <v/>
      </c>
      <c r="R307" s="33" t="str">
        <f t="shared" si="35"/>
        <v/>
      </c>
      <c r="S307" t="str">
        <f t="shared" si="36"/>
        <v/>
      </c>
      <c r="T307" s="33" t="str">
        <f t="shared" si="37"/>
        <v/>
      </c>
      <c r="U307" t="str">
        <f t="shared" si="38"/>
        <v/>
      </c>
      <c r="V307" s="33" t="str">
        <f t="shared" si="39"/>
        <v/>
      </c>
    </row>
    <row r="308" spans="1:22" x14ac:dyDescent="0.25">
      <c r="A308" t="s">
        <v>345</v>
      </c>
      <c r="B308" t="s">
        <v>378</v>
      </c>
      <c r="C308" t="s">
        <v>360</v>
      </c>
      <c r="D308" t="s">
        <v>378</v>
      </c>
      <c r="E308">
        <v>3</v>
      </c>
      <c r="F308">
        <v>0</v>
      </c>
      <c r="G308" s="33">
        <v>0</v>
      </c>
      <c r="H308">
        <v>0</v>
      </c>
      <c r="I308" s="33">
        <v>0</v>
      </c>
      <c r="J308">
        <v>59</v>
      </c>
      <c r="K308" s="33">
        <v>0.1326</v>
      </c>
      <c r="N308" t="s">
        <v>345</v>
      </c>
      <c r="O308" t="str">
        <f t="shared" si="32"/>
        <v/>
      </c>
      <c r="P308" t="str">
        <f t="shared" si="33"/>
        <v/>
      </c>
      <c r="Q308" t="str">
        <f t="shared" si="34"/>
        <v/>
      </c>
      <c r="R308" s="33" t="str">
        <f t="shared" si="35"/>
        <v/>
      </c>
      <c r="S308" t="str">
        <f t="shared" si="36"/>
        <v/>
      </c>
      <c r="T308" s="33" t="str">
        <f t="shared" si="37"/>
        <v/>
      </c>
      <c r="U308" t="str">
        <f t="shared" si="38"/>
        <v/>
      </c>
      <c r="V308" s="33" t="str">
        <f t="shared" si="39"/>
        <v/>
      </c>
    </row>
    <row r="309" spans="1:22" x14ac:dyDescent="0.25">
      <c r="A309" t="s">
        <v>307</v>
      </c>
      <c r="B309" t="s">
        <v>340</v>
      </c>
      <c r="C309" t="s">
        <v>360</v>
      </c>
      <c r="D309" t="s">
        <v>95</v>
      </c>
      <c r="E309">
        <v>13</v>
      </c>
      <c r="F309">
        <v>17</v>
      </c>
      <c r="G309" s="33">
        <v>1.52E-2</v>
      </c>
      <c r="H309">
        <v>0</v>
      </c>
      <c r="I309" s="33">
        <v>0</v>
      </c>
      <c r="J309">
        <v>241</v>
      </c>
      <c r="K309" s="33">
        <v>0.50949999999999995</v>
      </c>
      <c r="N309" t="s">
        <v>307</v>
      </c>
      <c r="O309" t="str">
        <f t="shared" si="32"/>
        <v/>
      </c>
      <c r="P309" t="str">
        <f t="shared" si="33"/>
        <v/>
      </c>
      <c r="Q309" t="str">
        <f t="shared" si="34"/>
        <v/>
      </c>
      <c r="R309" s="33" t="str">
        <f t="shared" si="35"/>
        <v/>
      </c>
      <c r="S309" t="str">
        <f t="shared" si="36"/>
        <v/>
      </c>
      <c r="T309" s="33" t="str">
        <f t="shared" si="37"/>
        <v/>
      </c>
      <c r="U309" t="str">
        <f t="shared" si="38"/>
        <v/>
      </c>
      <c r="V309" s="33" t="str">
        <f t="shared" si="39"/>
        <v/>
      </c>
    </row>
    <row r="310" spans="1:22" x14ac:dyDescent="0.25">
      <c r="A310" t="s">
        <v>93</v>
      </c>
      <c r="B310" t="s">
        <v>95</v>
      </c>
      <c r="C310" t="s">
        <v>78</v>
      </c>
      <c r="D310" t="s">
        <v>95</v>
      </c>
      <c r="E310">
        <v>2</v>
      </c>
      <c r="F310">
        <v>6</v>
      </c>
      <c r="G310" s="33">
        <v>5.7000000000000002E-3</v>
      </c>
      <c r="H310">
        <v>0</v>
      </c>
      <c r="I310" s="33">
        <v>0</v>
      </c>
      <c r="J310">
        <v>0</v>
      </c>
      <c r="K310" s="33">
        <v>0</v>
      </c>
      <c r="N310" t="s">
        <v>93</v>
      </c>
      <c r="O310" t="str">
        <f t="shared" si="32"/>
        <v>RB</v>
      </c>
      <c r="P310">
        <f t="shared" si="33"/>
        <v>14</v>
      </c>
      <c r="Q310">
        <f t="shared" si="34"/>
        <v>293</v>
      </c>
      <c r="R310" s="33">
        <f t="shared" si="35"/>
        <v>0.28249999999999997</v>
      </c>
      <c r="S310">
        <f t="shared" si="36"/>
        <v>0</v>
      </c>
      <c r="T310" s="33">
        <f t="shared" si="37"/>
        <v>0</v>
      </c>
      <c r="U310">
        <f t="shared" si="38"/>
        <v>126</v>
      </c>
      <c r="V310" s="33">
        <f t="shared" si="39"/>
        <v>0.3029</v>
      </c>
    </row>
    <row r="311" spans="1:22" x14ac:dyDescent="0.25">
      <c r="A311" t="s">
        <v>336</v>
      </c>
      <c r="B311" t="s">
        <v>340</v>
      </c>
      <c r="C311" t="s">
        <v>42</v>
      </c>
      <c r="D311" t="s">
        <v>95</v>
      </c>
      <c r="E311">
        <v>13</v>
      </c>
      <c r="F311">
        <v>353</v>
      </c>
      <c r="G311" s="33">
        <v>0.3397</v>
      </c>
      <c r="H311">
        <v>0</v>
      </c>
      <c r="I311" s="33">
        <v>0</v>
      </c>
      <c r="J311">
        <v>0</v>
      </c>
      <c r="K311" s="33">
        <v>0</v>
      </c>
      <c r="N311" t="s">
        <v>336</v>
      </c>
      <c r="O311" t="str">
        <f t="shared" si="32"/>
        <v/>
      </c>
      <c r="P311" t="str">
        <f t="shared" si="33"/>
        <v/>
      </c>
      <c r="Q311" t="str">
        <f t="shared" si="34"/>
        <v/>
      </c>
      <c r="R311" s="33" t="str">
        <f t="shared" si="35"/>
        <v/>
      </c>
      <c r="S311" t="str">
        <f t="shared" si="36"/>
        <v/>
      </c>
      <c r="T311" s="33" t="str">
        <f t="shared" si="37"/>
        <v/>
      </c>
      <c r="U311" t="str">
        <f t="shared" si="38"/>
        <v/>
      </c>
      <c r="V311" s="33" t="str">
        <f t="shared" si="39"/>
        <v/>
      </c>
    </row>
    <row r="312" spans="1:22" x14ac:dyDescent="0.25">
      <c r="A312" t="s">
        <v>331</v>
      </c>
      <c r="B312" t="s">
        <v>340</v>
      </c>
      <c r="C312" t="s">
        <v>83</v>
      </c>
      <c r="D312" t="s">
        <v>95</v>
      </c>
      <c r="E312">
        <v>9</v>
      </c>
      <c r="F312">
        <v>303</v>
      </c>
      <c r="G312" s="33">
        <v>0.28610000000000002</v>
      </c>
      <c r="H312">
        <v>0</v>
      </c>
      <c r="I312" s="33">
        <v>0</v>
      </c>
      <c r="J312">
        <v>0</v>
      </c>
      <c r="K312" s="33">
        <v>0</v>
      </c>
      <c r="N312" t="s">
        <v>331</v>
      </c>
      <c r="O312" t="str">
        <f t="shared" si="32"/>
        <v>LB</v>
      </c>
      <c r="P312">
        <f t="shared" si="33"/>
        <v>13</v>
      </c>
      <c r="Q312">
        <f t="shared" si="34"/>
        <v>0</v>
      </c>
      <c r="R312" s="33">
        <f t="shared" si="35"/>
        <v>0</v>
      </c>
      <c r="S312">
        <f t="shared" si="36"/>
        <v>494</v>
      </c>
      <c r="T312" s="33">
        <f t="shared" si="37"/>
        <v>0.4718</v>
      </c>
      <c r="U312">
        <f t="shared" si="38"/>
        <v>55</v>
      </c>
      <c r="V312" s="33">
        <f t="shared" si="39"/>
        <v>0.1193</v>
      </c>
    </row>
    <row r="313" spans="1:22" x14ac:dyDescent="0.25">
      <c r="C313" t="s">
        <v>59</v>
      </c>
      <c r="D313" t="s">
        <v>95</v>
      </c>
      <c r="E313">
        <v>16</v>
      </c>
      <c r="F313">
        <v>742</v>
      </c>
      <c r="G313" s="33">
        <v>0.73899999999999999</v>
      </c>
      <c r="H313">
        <v>0</v>
      </c>
      <c r="I313" s="33">
        <v>0</v>
      </c>
      <c r="J313">
        <v>0</v>
      </c>
      <c r="K313" s="33">
        <v>0</v>
      </c>
    </row>
    <row r="314" spans="1:22" x14ac:dyDescent="0.25">
      <c r="C314" t="s">
        <v>256</v>
      </c>
      <c r="D314" t="s">
        <v>470</v>
      </c>
      <c r="E314">
        <v>16</v>
      </c>
      <c r="F314">
        <v>0</v>
      </c>
      <c r="G314" s="33">
        <v>0</v>
      </c>
      <c r="H314">
        <v>862</v>
      </c>
      <c r="I314" s="33">
        <v>0.74829999999999997</v>
      </c>
      <c r="J314">
        <v>166</v>
      </c>
      <c r="K314" s="33">
        <v>0.35699999999999998</v>
      </c>
    </row>
    <row r="315" spans="1:22" x14ac:dyDescent="0.25">
      <c r="C315" t="s">
        <v>375</v>
      </c>
      <c r="D315" t="s">
        <v>279</v>
      </c>
      <c r="E315">
        <v>2</v>
      </c>
      <c r="F315">
        <v>27</v>
      </c>
      <c r="G315" s="33">
        <v>2.4299999999999999E-2</v>
      </c>
      <c r="H315">
        <v>0</v>
      </c>
      <c r="I315" s="33">
        <v>0</v>
      </c>
      <c r="J315">
        <v>17</v>
      </c>
      <c r="K315" s="33">
        <v>3.49E-2</v>
      </c>
    </row>
    <row r="316" spans="1:22" x14ac:dyDescent="0.25">
      <c r="C316" t="s">
        <v>431</v>
      </c>
      <c r="D316" t="s">
        <v>470</v>
      </c>
      <c r="E316">
        <v>15</v>
      </c>
      <c r="F316">
        <v>0</v>
      </c>
      <c r="G316" s="33">
        <v>0</v>
      </c>
      <c r="H316">
        <v>579</v>
      </c>
      <c r="I316" s="33">
        <v>0.55940000000000001</v>
      </c>
      <c r="J316">
        <v>167</v>
      </c>
      <c r="K316" s="33">
        <v>0.38929999999999998</v>
      </c>
    </row>
    <row r="317" spans="1:22" x14ac:dyDescent="0.25">
      <c r="C317" t="s">
        <v>261</v>
      </c>
      <c r="D317" t="s">
        <v>279</v>
      </c>
      <c r="E317">
        <v>2</v>
      </c>
      <c r="F317">
        <v>0</v>
      </c>
      <c r="G317" s="33">
        <v>0</v>
      </c>
      <c r="H317">
        <v>0</v>
      </c>
      <c r="I317" s="33">
        <v>0</v>
      </c>
      <c r="J317">
        <v>7</v>
      </c>
      <c r="K317" s="33">
        <v>1.52E-2</v>
      </c>
    </row>
    <row r="318" spans="1:22" x14ac:dyDescent="0.25">
      <c r="C318" t="s">
        <v>300</v>
      </c>
      <c r="D318" t="s">
        <v>508</v>
      </c>
      <c r="E318">
        <v>16</v>
      </c>
      <c r="F318">
        <v>0</v>
      </c>
      <c r="G318" s="33">
        <v>0</v>
      </c>
      <c r="H318">
        <v>563</v>
      </c>
      <c r="I318" s="33">
        <v>0.53979999999999995</v>
      </c>
      <c r="J318">
        <v>3</v>
      </c>
      <c r="K318" s="33">
        <v>6.7000000000000002E-3</v>
      </c>
    </row>
    <row r="319" spans="1:22" x14ac:dyDescent="0.25">
      <c r="C319" t="s">
        <v>403</v>
      </c>
      <c r="D319" t="s">
        <v>470</v>
      </c>
      <c r="E319">
        <v>12</v>
      </c>
      <c r="F319">
        <v>0</v>
      </c>
      <c r="G319" s="33">
        <v>0</v>
      </c>
      <c r="H319">
        <v>336</v>
      </c>
      <c r="I319" s="33">
        <v>0.30830000000000002</v>
      </c>
      <c r="J319">
        <v>144</v>
      </c>
      <c r="K319" s="33">
        <v>0.32</v>
      </c>
    </row>
    <row r="320" spans="1:22" x14ac:dyDescent="0.25">
      <c r="C320" t="s">
        <v>903</v>
      </c>
      <c r="D320" t="s">
        <v>95</v>
      </c>
      <c r="E320">
        <v>1</v>
      </c>
      <c r="F320">
        <v>2</v>
      </c>
      <c r="G320" s="33">
        <v>1.9E-3</v>
      </c>
      <c r="H320">
        <v>0</v>
      </c>
      <c r="I320" s="33">
        <v>0</v>
      </c>
      <c r="J320">
        <v>0</v>
      </c>
      <c r="K320" s="33">
        <v>0</v>
      </c>
    </row>
    <row r="321" spans="3:11" x14ac:dyDescent="0.25">
      <c r="C321" t="s">
        <v>903</v>
      </c>
      <c r="D321" t="s">
        <v>95</v>
      </c>
      <c r="E321">
        <v>3</v>
      </c>
      <c r="F321">
        <v>28</v>
      </c>
      <c r="G321" s="33">
        <v>2.64E-2</v>
      </c>
      <c r="H321">
        <v>0</v>
      </c>
      <c r="I321" s="33">
        <v>0</v>
      </c>
      <c r="J321">
        <v>0</v>
      </c>
      <c r="K321" s="33">
        <v>0</v>
      </c>
    </row>
    <row r="322" spans="3:11" x14ac:dyDescent="0.25">
      <c r="C322" t="s">
        <v>262</v>
      </c>
      <c r="D322" t="s">
        <v>279</v>
      </c>
      <c r="E322">
        <v>15</v>
      </c>
      <c r="F322">
        <v>391</v>
      </c>
      <c r="G322" s="33">
        <v>0.36</v>
      </c>
      <c r="H322">
        <v>0</v>
      </c>
      <c r="I322" s="33">
        <v>0</v>
      </c>
      <c r="J322">
        <v>144</v>
      </c>
      <c r="K322" s="33">
        <v>0.3251</v>
      </c>
    </row>
    <row r="323" spans="3:11" x14ac:dyDescent="0.25">
      <c r="C323" t="s">
        <v>215</v>
      </c>
      <c r="D323" t="s">
        <v>808</v>
      </c>
      <c r="E323">
        <v>10</v>
      </c>
      <c r="F323">
        <v>243</v>
      </c>
      <c r="G323" s="33">
        <v>0.22600000000000001</v>
      </c>
      <c r="H323">
        <v>0</v>
      </c>
      <c r="I323" s="33">
        <v>0</v>
      </c>
      <c r="J323">
        <v>13</v>
      </c>
      <c r="K323" s="33">
        <v>2.7699999999999999E-2</v>
      </c>
    </row>
    <row r="324" spans="3:11" x14ac:dyDescent="0.25">
      <c r="C324" t="s">
        <v>140</v>
      </c>
      <c r="D324" t="s">
        <v>150</v>
      </c>
      <c r="E324">
        <v>14</v>
      </c>
      <c r="F324">
        <v>374</v>
      </c>
      <c r="G324" s="33">
        <v>0.34410000000000002</v>
      </c>
      <c r="H324">
        <v>0</v>
      </c>
      <c r="I324" s="33">
        <v>0</v>
      </c>
      <c r="J324">
        <v>214</v>
      </c>
      <c r="K324" s="33">
        <v>0.48420000000000002</v>
      </c>
    </row>
    <row r="325" spans="3:11" x14ac:dyDescent="0.25">
      <c r="C325" t="s">
        <v>257</v>
      </c>
      <c r="D325" t="s">
        <v>279</v>
      </c>
      <c r="E325">
        <v>15</v>
      </c>
      <c r="F325">
        <v>558</v>
      </c>
      <c r="G325" s="33">
        <v>0.52690000000000003</v>
      </c>
      <c r="H325">
        <v>0</v>
      </c>
      <c r="I325" s="33">
        <v>0</v>
      </c>
      <c r="J325">
        <v>122</v>
      </c>
      <c r="K325" s="33">
        <v>0.27789999999999998</v>
      </c>
    </row>
    <row r="326" spans="3:11" x14ac:dyDescent="0.25">
      <c r="C326" t="s">
        <v>283</v>
      </c>
      <c r="D326" t="s">
        <v>378</v>
      </c>
      <c r="E326">
        <v>16</v>
      </c>
      <c r="F326">
        <v>0</v>
      </c>
      <c r="G326" s="33">
        <v>0</v>
      </c>
      <c r="H326">
        <v>671</v>
      </c>
      <c r="I326" s="33">
        <v>0.60399999999999998</v>
      </c>
      <c r="J326">
        <v>6</v>
      </c>
      <c r="K326" s="33">
        <v>1.26E-2</v>
      </c>
    </row>
    <row r="327" spans="3:11" x14ac:dyDescent="0.25">
      <c r="C327" t="s">
        <v>260</v>
      </c>
      <c r="D327" t="s">
        <v>279</v>
      </c>
      <c r="E327">
        <v>6</v>
      </c>
      <c r="F327">
        <v>36</v>
      </c>
      <c r="G327" s="33">
        <v>3.4000000000000002E-2</v>
      </c>
      <c r="H327">
        <v>0</v>
      </c>
      <c r="I327" s="33">
        <v>0</v>
      </c>
      <c r="J327">
        <v>94</v>
      </c>
      <c r="K327" s="33">
        <v>0.21360000000000001</v>
      </c>
    </row>
    <row r="328" spans="3:11" x14ac:dyDescent="0.25">
      <c r="C328" t="s">
        <v>847</v>
      </c>
      <c r="D328" t="s">
        <v>508</v>
      </c>
      <c r="E328">
        <v>5</v>
      </c>
      <c r="F328">
        <v>0</v>
      </c>
      <c r="G328" s="33">
        <v>0</v>
      </c>
      <c r="H328">
        <v>140</v>
      </c>
      <c r="I328" s="33">
        <v>0.1288</v>
      </c>
      <c r="J328">
        <v>6</v>
      </c>
      <c r="K328" s="33">
        <v>1.3599999999999999E-2</v>
      </c>
    </row>
    <row r="329" spans="3:11" x14ac:dyDescent="0.25">
      <c r="C329" t="s">
        <v>847</v>
      </c>
      <c r="D329" t="s">
        <v>508</v>
      </c>
      <c r="E329">
        <v>4</v>
      </c>
      <c r="F329">
        <v>0</v>
      </c>
      <c r="G329" s="33">
        <v>0</v>
      </c>
      <c r="H329">
        <v>126</v>
      </c>
      <c r="I329" s="33">
        <v>0.1227</v>
      </c>
      <c r="J329">
        <v>9</v>
      </c>
      <c r="K329" s="33">
        <v>2.1600000000000001E-2</v>
      </c>
    </row>
    <row r="330" spans="3:11" x14ac:dyDescent="0.25">
      <c r="C330" t="s">
        <v>290</v>
      </c>
      <c r="D330" t="s">
        <v>508</v>
      </c>
      <c r="E330">
        <v>13</v>
      </c>
      <c r="F330">
        <v>0</v>
      </c>
      <c r="G330" s="33">
        <v>0</v>
      </c>
      <c r="H330">
        <v>451</v>
      </c>
      <c r="I330" s="33">
        <v>0.4052</v>
      </c>
      <c r="J330">
        <v>58</v>
      </c>
      <c r="K330" s="33">
        <v>0.1303</v>
      </c>
    </row>
    <row r="331" spans="3:11" x14ac:dyDescent="0.25">
      <c r="C331" t="s">
        <v>891</v>
      </c>
      <c r="D331" t="s">
        <v>378</v>
      </c>
      <c r="E331">
        <v>7</v>
      </c>
      <c r="F331">
        <v>0</v>
      </c>
      <c r="G331" s="33">
        <v>0</v>
      </c>
      <c r="H331">
        <v>0</v>
      </c>
      <c r="I331" s="33">
        <v>0</v>
      </c>
      <c r="J331">
        <v>95</v>
      </c>
      <c r="K331" s="33">
        <v>0.20430000000000001</v>
      </c>
    </row>
    <row r="332" spans="3:11" x14ac:dyDescent="0.25">
      <c r="C332" t="s">
        <v>891</v>
      </c>
      <c r="D332" t="s">
        <v>378</v>
      </c>
      <c r="E332">
        <v>2</v>
      </c>
      <c r="F332">
        <v>0</v>
      </c>
      <c r="G332" s="33">
        <v>0</v>
      </c>
      <c r="H332">
        <v>1</v>
      </c>
      <c r="I332" s="33">
        <v>8.9999999999999998E-4</v>
      </c>
      <c r="J332">
        <v>37</v>
      </c>
      <c r="K332" s="33">
        <v>8.3299999999999999E-2</v>
      </c>
    </row>
    <row r="333" spans="3:11" x14ac:dyDescent="0.25">
      <c r="C333" t="s">
        <v>93</v>
      </c>
      <c r="D333" t="s">
        <v>95</v>
      </c>
      <c r="E333">
        <v>14</v>
      </c>
      <c r="F333">
        <v>293</v>
      </c>
      <c r="G333" s="33">
        <v>0.28249999999999997</v>
      </c>
      <c r="H333">
        <v>0</v>
      </c>
      <c r="I333" s="33">
        <v>0</v>
      </c>
      <c r="J333">
        <v>126</v>
      </c>
      <c r="K333" s="33">
        <v>0.3029</v>
      </c>
    </row>
    <row r="334" spans="3:11" x14ac:dyDescent="0.25">
      <c r="C334" t="s">
        <v>331</v>
      </c>
      <c r="D334" t="s">
        <v>378</v>
      </c>
      <c r="E334">
        <v>13</v>
      </c>
      <c r="F334">
        <v>0</v>
      </c>
      <c r="G334" s="33">
        <v>0</v>
      </c>
      <c r="H334">
        <v>494</v>
      </c>
      <c r="I334" s="33">
        <v>0.4718</v>
      </c>
      <c r="J334">
        <v>55</v>
      </c>
      <c r="K334" s="33">
        <v>0.1193</v>
      </c>
    </row>
    <row r="335" spans="3:11" x14ac:dyDescent="0.25">
      <c r="C335" t="s">
        <v>814</v>
      </c>
      <c r="D335" t="s">
        <v>378</v>
      </c>
      <c r="E335">
        <v>7</v>
      </c>
      <c r="F335">
        <v>0</v>
      </c>
      <c r="G335" s="33">
        <v>0</v>
      </c>
      <c r="H335">
        <v>12</v>
      </c>
      <c r="I335" s="33">
        <v>1.12E-2</v>
      </c>
      <c r="J335">
        <v>130</v>
      </c>
      <c r="K335" s="33">
        <v>0.27200000000000002</v>
      </c>
    </row>
    <row r="336" spans="3:11" x14ac:dyDescent="0.25">
      <c r="C336" t="s">
        <v>814</v>
      </c>
      <c r="D336" t="s">
        <v>378</v>
      </c>
      <c r="E336">
        <v>1</v>
      </c>
      <c r="F336">
        <v>0</v>
      </c>
      <c r="G336" s="33">
        <v>0</v>
      </c>
      <c r="H336">
        <v>27</v>
      </c>
      <c r="I336" s="33">
        <v>2.63E-2</v>
      </c>
      <c r="J336">
        <v>21</v>
      </c>
      <c r="K336" s="33">
        <v>5.0500000000000003E-2</v>
      </c>
    </row>
  </sheetData>
  <conditionalFormatting sqref="A2:C2 A4:C1048576 A3:B3 D3">
    <cfRule type="duplicateValues" dxfId="8" priority="10"/>
  </conditionalFormatting>
  <conditionalFormatting sqref="A1:C1048576">
    <cfRule type="duplicateValues" dxfId="7" priority="9"/>
  </conditionalFormatting>
  <conditionalFormatting sqref="O2:O3">
    <cfRule type="duplicateValues" dxfId="6" priority="8"/>
  </conditionalFormatting>
  <conditionalFormatting sqref="N3:N1048576">
    <cfRule type="duplicateValues" dxfId="5" priority="7"/>
  </conditionalFormatting>
  <conditionalFormatting sqref="N3">
    <cfRule type="duplicateValues" dxfId="4" priority="6"/>
  </conditionalFormatting>
  <conditionalFormatting sqref="AL2 AL4:AL1048576">
    <cfRule type="duplicateValues" dxfId="3" priority="5"/>
  </conditionalFormatting>
  <conditionalFormatting sqref="AL1:AL1048576">
    <cfRule type="duplicateValues" dxfId="2" priority="4"/>
  </conditionalFormatting>
  <conditionalFormatting sqref="AL1:AL1048576 N1:N1048576">
    <cfRule type="duplicateValues" dxfId="1" priority="3"/>
  </conditionalFormatting>
  <conditionalFormatting sqref="W62:W65">
    <cfRule type="duplicateValues" dxfId="0" priority="2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AA3E-AD63-4509-823F-38095919849C}">
  <dimension ref="A1:N310"/>
  <sheetViews>
    <sheetView workbookViewId="0">
      <selection activeCell="A21" sqref="A21"/>
    </sheetView>
  </sheetViews>
  <sheetFormatPr defaultRowHeight="15" x14ac:dyDescent="0.25"/>
  <cols>
    <col min="1" max="1" width="21.7109375" bestFit="1" customWidth="1"/>
    <col min="3" max="3" width="10" bestFit="1" customWidth="1"/>
    <col min="4" max="4" width="9.85546875" bestFit="1" customWidth="1"/>
    <col min="5" max="5" width="10.140625" bestFit="1" customWidth="1"/>
    <col min="6" max="6" width="10" bestFit="1" customWidth="1"/>
    <col min="7" max="7" width="9.85546875" bestFit="1" customWidth="1"/>
    <col min="8" max="8" width="10.140625" bestFit="1" customWidth="1"/>
    <col min="9" max="9" width="10" bestFit="1" customWidth="1"/>
    <col min="10" max="10" width="9.85546875" bestFit="1" customWidth="1"/>
    <col min="11" max="11" width="10.140625" bestFit="1" customWidth="1"/>
    <col min="12" max="12" width="10" bestFit="1" customWidth="1"/>
    <col min="13" max="13" width="9.85546875" bestFit="1" customWidth="1"/>
  </cols>
  <sheetData>
    <row r="1" spans="1:14" x14ac:dyDescent="0.25">
      <c r="A1" s="39" t="s">
        <v>972</v>
      </c>
      <c r="B1" s="40" t="s">
        <v>0</v>
      </c>
      <c r="C1" s="41" t="s">
        <v>969</v>
      </c>
      <c r="D1" s="41" t="s">
        <v>970</v>
      </c>
      <c r="E1" s="41" t="s">
        <v>971</v>
      </c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25">
      <c r="A2" s="15" t="s">
        <v>160</v>
      </c>
      <c r="B2" t="s">
        <v>224</v>
      </c>
      <c r="D2">
        <v>861</v>
      </c>
      <c r="E2">
        <v>60</v>
      </c>
    </row>
    <row r="3" spans="1:14" x14ac:dyDescent="0.25">
      <c r="A3" s="15" t="s">
        <v>135</v>
      </c>
      <c r="B3" t="s">
        <v>150</v>
      </c>
      <c r="D3">
        <v>0</v>
      </c>
      <c r="E3">
        <v>0</v>
      </c>
    </row>
    <row r="4" spans="1:14" x14ac:dyDescent="0.25">
      <c r="A4" s="15" t="s">
        <v>406</v>
      </c>
      <c r="B4" t="s">
        <v>436</v>
      </c>
      <c r="D4">
        <v>0</v>
      </c>
      <c r="E4">
        <v>0</v>
      </c>
    </row>
    <row r="5" spans="1:14" x14ac:dyDescent="0.25">
      <c r="A5" s="15" t="s">
        <v>346</v>
      </c>
      <c r="B5" t="s">
        <v>378</v>
      </c>
      <c r="D5">
        <v>0</v>
      </c>
      <c r="E5">
        <v>0</v>
      </c>
    </row>
    <row r="6" spans="1:14" x14ac:dyDescent="0.25">
      <c r="A6" s="15" t="s">
        <v>217</v>
      </c>
      <c r="B6" t="s">
        <v>224</v>
      </c>
      <c r="D6">
        <v>0</v>
      </c>
      <c r="E6">
        <v>0</v>
      </c>
    </row>
    <row r="7" spans="1:14" x14ac:dyDescent="0.25">
      <c r="A7" s="15" t="s">
        <v>379</v>
      </c>
      <c r="B7" t="s">
        <v>436</v>
      </c>
      <c r="D7">
        <v>1027</v>
      </c>
      <c r="E7">
        <v>167</v>
      </c>
    </row>
    <row r="8" spans="1:14" x14ac:dyDescent="0.25">
      <c r="A8" s="15" t="s">
        <v>151</v>
      </c>
      <c r="B8" t="s">
        <v>224</v>
      </c>
      <c r="D8">
        <v>0</v>
      </c>
      <c r="E8">
        <v>0</v>
      </c>
    </row>
    <row r="9" spans="1:14" x14ac:dyDescent="0.25">
      <c r="A9" s="15" t="s">
        <v>352</v>
      </c>
      <c r="B9" t="s">
        <v>378</v>
      </c>
      <c r="D9">
        <v>304</v>
      </c>
      <c r="E9">
        <v>37</v>
      </c>
    </row>
    <row r="10" spans="1:14" x14ac:dyDescent="0.25">
      <c r="A10" s="15" t="s">
        <v>382</v>
      </c>
      <c r="B10" t="s">
        <v>436</v>
      </c>
      <c r="D10">
        <v>0</v>
      </c>
      <c r="E10">
        <v>0</v>
      </c>
    </row>
    <row r="11" spans="1:14" x14ac:dyDescent="0.25">
      <c r="A11" s="15" t="s">
        <v>199</v>
      </c>
      <c r="B11" t="s">
        <v>224</v>
      </c>
      <c r="D11">
        <v>826</v>
      </c>
      <c r="E11">
        <v>57</v>
      </c>
    </row>
    <row r="12" spans="1:14" x14ac:dyDescent="0.25">
      <c r="A12" s="15" t="s">
        <v>350</v>
      </c>
      <c r="B12" t="s">
        <v>378</v>
      </c>
      <c r="D12">
        <v>560</v>
      </c>
      <c r="E12">
        <v>95</v>
      </c>
    </row>
    <row r="13" spans="1:14" x14ac:dyDescent="0.25">
      <c r="A13" s="15" t="s">
        <v>237</v>
      </c>
      <c r="B13" t="s">
        <v>279</v>
      </c>
      <c r="D13">
        <v>898</v>
      </c>
    </row>
    <row r="14" spans="1:14" x14ac:dyDescent="0.25">
      <c r="A14" s="15" t="s">
        <v>357</v>
      </c>
      <c r="B14" t="s">
        <v>378</v>
      </c>
      <c r="D14">
        <v>1</v>
      </c>
      <c r="E14">
        <v>68</v>
      </c>
    </row>
    <row r="15" spans="1:14" x14ac:dyDescent="0.25">
      <c r="A15" s="15" t="s">
        <v>7</v>
      </c>
      <c r="B15" t="s">
        <v>95</v>
      </c>
      <c r="D15">
        <v>355</v>
      </c>
      <c r="E15">
        <v>72</v>
      </c>
    </row>
    <row r="16" spans="1:14" x14ac:dyDescent="0.25">
      <c r="A16" s="15" t="s">
        <v>171</v>
      </c>
      <c r="B16" t="s">
        <v>224</v>
      </c>
      <c r="D16">
        <v>90</v>
      </c>
    </row>
    <row r="17" spans="1:5" x14ac:dyDescent="0.25">
      <c r="A17" s="15" t="s">
        <v>210</v>
      </c>
      <c r="B17" t="s">
        <v>224</v>
      </c>
      <c r="D17">
        <v>426</v>
      </c>
    </row>
    <row r="18" spans="1:5" x14ac:dyDescent="0.25">
      <c r="A18" s="15" t="s">
        <v>181</v>
      </c>
      <c r="B18" t="s">
        <v>224</v>
      </c>
      <c r="D18">
        <v>505</v>
      </c>
    </row>
    <row r="19" spans="1:5" x14ac:dyDescent="0.25">
      <c r="A19" s="15" t="s">
        <v>285</v>
      </c>
      <c r="B19" t="s">
        <v>340</v>
      </c>
      <c r="D19">
        <v>243</v>
      </c>
      <c r="E19">
        <v>113</v>
      </c>
    </row>
    <row r="20" spans="1:5" x14ac:dyDescent="0.25">
      <c r="A20" s="15" t="s">
        <v>97</v>
      </c>
      <c r="B20" t="s">
        <v>125</v>
      </c>
      <c r="D20">
        <v>0</v>
      </c>
      <c r="E20">
        <v>0</v>
      </c>
    </row>
    <row r="21" spans="1:5" x14ac:dyDescent="0.25">
      <c r="A21" s="15" t="s">
        <v>288</v>
      </c>
      <c r="B21" t="s">
        <v>340</v>
      </c>
      <c r="D21">
        <v>22</v>
      </c>
    </row>
    <row r="22" spans="1:5" x14ac:dyDescent="0.25">
      <c r="A22" s="15" t="s">
        <v>402</v>
      </c>
      <c r="B22" t="s">
        <v>436</v>
      </c>
      <c r="D22">
        <v>147</v>
      </c>
    </row>
    <row r="23" spans="1:5" x14ac:dyDescent="0.25">
      <c r="A23" s="15" t="s">
        <v>247</v>
      </c>
      <c r="B23" t="s">
        <v>279</v>
      </c>
      <c r="D23">
        <v>0</v>
      </c>
      <c r="E23">
        <v>0</v>
      </c>
    </row>
    <row r="24" spans="1:5" x14ac:dyDescent="0.25">
      <c r="A24" s="15" t="s">
        <v>197</v>
      </c>
      <c r="B24" t="s">
        <v>224</v>
      </c>
      <c r="D24">
        <v>1</v>
      </c>
    </row>
    <row r="25" spans="1:5" x14ac:dyDescent="0.25">
      <c r="A25" s="15" t="s">
        <v>281</v>
      </c>
      <c r="B25" t="s">
        <v>340</v>
      </c>
      <c r="D25">
        <v>375</v>
      </c>
      <c r="E25">
        <v>105</v>
      </c>
    </row>
    <row r="26" spans="1:5" x14ac:dyDescent="0.25">
      <c r="A26" s="15" t="s">
        <v>218</v>
      </c>
      <c r="B26" t="s">
        <v>224</v>
      </c>
      <c r="D26">
        <v>0</v>
      </c>
      <c r="E26">
        <v>0</v>
      </c>
    </row>
    <row r="27" spans="1:5" x14ac:dyDescent="0.25">
      <c r="A27" s="15" t="s">
        <v>35</v>
      </c>
      <c r="B27" t="s">
        <v>95</v>
      </c>
      <c r="D27">
        <v>0</v>
      </c>
      <c r="E27">
        <v>0</v>
      </c>
    </row>
    <row r="28" spans="1:5" x14ac:dyDescent="0.25">
      <c r="A28" s="15" t="s">
        <v>296</v>
      </c>
      <c r="B28" t="s">
        <v>340</v>
      </c>
      <c r="D28">
        <v>0</v>
      </c>
      <c r="E28">
        <v>0</v>
      </c>
    </row>
    <row r="29" spans="1:5" x14ac:dyDescent="0.25">
      <c r="A29" s="15" t="s">
        <v>177</v>
      </c>
      <c r="B29" t="s">
        <v>224</v>
      </c>
      <c r="D29">
        <v>0</v>
      </c>
      <c r="E29">
        <v>0</v>
      </c>
    </row>
    <row r="30" spans="1:5" x14ac:dyDescent="0.25">
      <c r="A30" s="15" t="s">
        <v>356</v>
      </c>
      <c r="B30" t="s">
        <v>378</v>
      </c>
      <c r="D30">
        <v>307</v>
      </c>
      <c r="E30">
        <v>241</v>
      </c>
    </row>
    <row r="31" spans="1:5" x14ac:dyDescent="0.25">
      <c r="A31" s="15" t="s">
        <v>139</v>
      </c>
      <c r="B31" t="s">
        <v>150</v>
      </c>
      <c r="D31">
        <v>0</v>
      </c>
      <c r="E31">
        <v>0</v>
      </c>
    </row>
    <row r="32" spans="1:5" x14ac:dyDescent="0.25">
      <c r="A32" s="15" t="s">
        <v>364</v>
      </c>
      <c r="B32" t="s">
        <v>378</v>
      </c>
      <c r="D32">
        <v>410</v>
      </c>
      <c r="E32">
        <v>101</v>
      </c>
    </row>
    <row r="33" spans="1:5" x14ac:dyDescent="0.25">
      <c r="A33" s="15" t="s">
        <v>127</v>
      </c>
      <c r="B33" t="s">
        <v>150</v>
      </c>
      <c r="D33">
        <v>351</v>
      </c>
    </row>
    <row r="34" spans="1:5" x14ac:dyDescent="0.25">
      <c r="A34" s="15" t="s">
        <v>121</v>
      </c>
      <c r="B34" t="s">
        <v>125</v>
      </c>
      <c r="D34">
        <v>0</v>
      </c>
      <c r="E34">
        <v>0</v>
      </c>
    </row>
    <row r="35" spans="1:5" x14ac:dyDescent="0.25">
      <c r="A35" s="15" t="s">
        <v>192</v>
      </c>
      <c r="B35" t="s">
        <v>224</v>
      </c>
      <c r="D35">
        <v>152</v>
      </c>
    </row>
    <row r="36" spans="1:5" x14ac:dyDescent="0.25">
      <c r="A36" s="15" t="s">
        <v>413</v>
      </c>
      <c r="B36" t="s">
        <v>436</v>
      </c>
      <c r="D36">
        <v>394</v>
      </c>
      <c r="E36">
        <v>182</v>
      </c>
    </row>
    <row r="37" spans="1:5" x14ac:dyDescent="0.25">
      <c r="A37" s="15" t="s">
        <v>326</v>
      </c>
      <c r="B37" t="s">
        <v>340</v>
      </c>
      <c r="D37">
        <v>585</v>
      </c>
    </row>
    <row r="38" spans="1:5" x14ac:dyDescent="0.25">
      <c r="A38" s="15" t="s">
        <v>100</v>
      </c>
      <c r="B38" t="s">
        <v>125</v>
      </c>
      <c r="D38">
        <v>0</v>
      </c>
      <c r="E38">
        <v>0</v>
      </c>
    </row>
    <row r="39" spans="1:5" x14ac:dyDescent="0.25">
      <c r="A39" s="15" t="s">
        <v>216</v>
      </c>
      <c r="B39" t="s">
        <v>224</v>
      </c>
      <c r="D39">
        <v>1067</v>
      </c>
      <c r="E39">
        <v>71</v>
      </c>
    </row>
    <row r="40" spans="1:5" x14ac:dyDescent="0.25">
      <c r="A40" s="15" t="s">
        <v>62</v>
      </c>
      <c r="B40" t="s">
        <v>95</v>
      </c>
      <c r="D40">
        <v>0</v>
      </c>
      <c r="E40">
        <v>0</v>
      </c>
    </row>
    <row r="41" spans="1:5" x14ac:dyDescent="0.25">
      <c r="A41" s="15" t="s">
        <v>267</v>
      </c>
      <c r="B41" t="s">
        <v>279</v>
      </c>
      <c r="D41">
        <v>0</v>
      </c>
      <c r="E41">
        <v>0</v>
      </c>
    </row>
    <row r="42" spans="1:5" x14ac:dyDescent="0.25">
      <c r="A42" s="15" t="s">
        <v>154</v>
      </c>
      <c r="B42" t="s">
        <v>224</v>
      </c>
      <c r="D42">
        <v>0</v>
      </c>
      <c r="E42">
        <v>0</v>
      </c>
    </row>
    <row r="43" spans="1:5" x14ac:dyDescent="0.25">
      <c r="A43" s="15" t="s">
        <v>110</v>
      </c>
      <c r="B43" t="s">
        <v>125</v>
      </c>
      <c r="D43">
        <v>0</v>
      </c>
      <c r="E43">
        <v>0</v>
      </c>
    </row>
    <row r="44" spans="1:5" x14ac:dyDescent="0.25">
      <c r="A44" s="15" t="s">
        <v>96</v>
      </c>
      <c r="B44" t="s">
        <v>125</v>
      </c>
      <c r="D44">
        <v>0</v>
      </c>
      <c r="E44">
        <v>0</v>
      </c>
    </row>
    <row r="45" spans="1:5" x14ac:dyDescent="0.25">
      <c r="A45" s="15" t="s">
        <v>355</v>
      </c>
      <c r="B45" t="s">
        <v>378</v>
      </c>
      <c r="E45">
        <v>327</v>
      </c>
    </row>
    <row r="46" spans="1:5" x14ac:dyDescent="0.25">
      <c r="A46" s="15" t="s">
        <v>120</v>
      </c>
      <c r="B46" t="s">
        <v>125</v>
      </c>
      <c r="D46">
        <v>0</v>
      </c>
      <c r="E46">
        <v>0</v>
      </c>
    </row>
    <row r="47" spans="1:5" x14ac:dyDescent="0.25">
      <c r="A47" s="15" t="s">
        <v>408</v>
      </c>
      <c r="B47" t="s">
        <v>436</v>
      </c>
      <c r="D47">
        <v>870</v>
      </c>
      <c r="E47">
        <v>185</v>
      </c>
    </row>
    <row r="48" spans="1:5" x14ac:dyDescent="0.25">
      <c r="A48" s="15" t="s">
        <v>278</v>
      </c>
      <c r="B48" t="s">
        <v>279</v>
      </c>
      <c r="D48">
        <v>0</v>
      </c>
      <c r="E48">
        <v>0</v>
      </c>
    </row>
    <row r="49" spans="1:5" x14ac:dyDescent="0.25">
      <c r="A49" s="15" t="s">
        <v>22</v>
      </c>
      <c r="B49" t="s">
        <v>95</v>
      </c>
      <c r="D49">
        <v>113</v>
      </c>
    </row>
    <row r="50" spans="1:5" x14ac:dyDescent="0.25">
      <c r="A50" s="15" t="s">
        <v>133</v>
      </c>
      <c r="B50" t="s">
        <v>150</v>
      </c>
      <c r="D50">
        <v>0</v>
      </c>
      <c r="E50">
        <v>0</v>
      </c>
    </row>
    <row r="51" spans="1:5" x14ac:dyDescent="0.25">
      <c r="A51" s="15" t="s">
        <v>174</v>
      </c>
      <c r="B51" t="s">
        <v>224</v>
      </c>
      <c r="D51">
        <v>424</v>
      </c>
    </row>
    <row r="52" spans="1:5" x14ac:dyDescent="0.25">
      <c r="A52" s="15" t="s">
        <v>293</v>
      </c>
      <c r="B52" t="s">
        <v>340</v>
      </c>
      <c r="D52">
        <v>237</v>
      </c>
      <c r="E52">
        <v>64</v>
      </c>
    </row>
    <row r="53" spans="1:5" x14ac:dyDescent="0.25">
      <c r="A53" s="15" t="s">
        <v>209</v>
      </c>
      <c r="B53" t="s">
        <v>224</v>
      </c>
      <c r="D53">
        <v>65</v>
      </c>
    </row>
    <row r="54" spans="1:5" x14ac:dyDescent="0.25">
      <c r="A54" s="15" t="s">
        <v>325</v>
      </c>
      <c r="B54" t="s">
        <v>340</v>
      </c>
      <c r="D54">
        <v>0</v>
      </c>
      <c r="E54">
        <v>0</v>
      </c>
    </row>
    <row r="55" spans="1:5" x14ac:dyDescent="0.25">
      <c r="A55" s="15" t="s">
        <v>189</v>
      </c>
      <c r="B55" t="s">
        <v>224</v>
      </c>
      <c r="D55">
        <v>0</v>
      </c>
      <c r="E55">
        <v>0</v>
      </c>
    </row>
    <row r="56" spans="1:5" x14ac:dyDescent="0.25">
      <c r="A56" s="15" t="s">
        <v>395</v>
      </c>
      <c r="B56" t="s">
        <v>436</v>
      </c>
      <c r="D56">
        <v>263</v>
      </c>
    </row>
    <row r="57" spans="1:5" x14ac:dyDescent="0.25">
      <c r="A57" s="15" t="s">
        <v>187</v>
      </c>
      <c r="B57" t="s">
        <v>224</v>
      </c>
      <c r="D57">
        <v>0</v>
      </c>
      <c r="E57">
        <v>0</v>
      </c>
    </row>
    <row r="58" spans="1:5" x14ac:dyDescent="0.25">
      <c r="A58" s="15" t="s">
        <v>234</v>
      </c>
      <c r="B58" t="s">
        <v>279</v>
      </c>
      <c r="D58">
        <v>369</v>
      </c>
      <c r="E58">
        <v>171</v>
      </c>
    </row>
    <row r="59" spans="1:5" x14ac:dyDescent="0.25">
      <c r="A59" s="15" t="s">
        <v>401</v>
      </c>
      <c r="B59" t="s">
        <v>436</v>
      </c>
      <c r="D59">
        <v>0</v>
      </c>
      <c r="E59">
        <v>0</v>
      </c>
    </row>
    <row r="60" spans="1:5" x14ac:dyDescent="0.25">
      <c r="A60" s="15" t="s">
        <v>254</v>
      </c>
      <c r="B60" t="s">
        <v>279</v>
      </c>
      <c r="D60">
        <v>0</v>
      </c>
      <c r="E60">
        <v>0</v>
      </c>
    </row>
    <row r="61" spans="1:5" x14ac:dyDescent="0.25">
      <c r="A61" s="15" t="s">
        <v>291</v>
      </c>
      <c r="B61" t="s">
        <v>340</v>
      </c>
      <c r="D61">
        <v>167</v>
      </c>
      <c r="E61">
        <v>57</v>
      </c>
    </row>
    <row r="62" spans="1:5" x14ac:dyDescent="0.25">
      <c r="A62" s="15" t="s">
        <v>396</v>
      </c>
      <c r="B62" t="s">
        <v>436</v>
      </c>
      <c r="D62">
        <v>270</v>
      </c>
      <c r="E62">
        <v>303</v>
      </c>
    </row>
    <row r="63" spans="1:5" x14ac:dyDescent="0.25">
      <c r="A63" s="15" t="s">
        <v>148</v>
      </c>
      <c r="B63" t="s">
        <v>150</v>
      </c>
      <c r="D63">
        <v>433</v>
      </c>
    </row>
    <row r="64" spans="1:5" x14ac:dyDescent="0.25">
      <c r="A64" s="15" t="s">
        <v>105</v>
      </c>
      <c r="B64" t="s">
        <v>125</v>
      </c>
      <c r="D64">
        <v>0</v>
      </c>
      <c r="E64">
        <v>0</v>
      </c>
    </row>
    <row r="65" spans="1:5" x14ac:dyDescent="0.25">
      <c r="A65" s="15" t="s">
        <v>418</v>
      </c>
      <c r="B65" t="s">
        <v>436</v>
      </c>
      <c r="D65">
        <v>0</v>
      </c>
      <c r="E65">
        <v>0</v>
      </c>
    </row>
    <row r="66" spans="1:5" x14ac:dyDescent="0.25">
      <c r="A66" s="15" t="s">
        <v>108</v>
      </c>
      <c r="B66" t="s">
        <v>125</v>
      </c>
      <c r="D66">
        <v>0</v>
      </c>
      <c r="E66">
        <v>0</v>
      </c>
    </row>
    <row r="67" spans="1:5" x14ac:dyDescent="0.25">
      <c r="A67" s="15" t="s">
        <v>292</v>
      </c>
      <c r="B67" t="s">
        <v>340</v>
      </c>
      <c r="D67">
        <v>0</v>
      </c>
      <c r="E67">
        <v>0</v>
      </c>
    </row>
    <row r="68" spans="1:5" x14ac:dyDescent="0.25">
      <c r="A68" s="15" t="s">
        <v>214</v>
      </c>
      <c r="B68" t="s">
        <v>224</v>
      </c>
      <c r="D68">
        <v>0</v>
      </c>
      <c r="E68">
        <v>0</v>
      </c>
    </row>
    <row r="69" spans="1:5" x14ac:dyDescent="0.25">
      <c r="A69" s="15" t="s">
        <v>411</v>
      </c>
      <c r="B69" t="s">
        <v>436</v>
      </c>
      <c r="D69">
        <v>226</v>
      </c>
      <c r="E69">
        <v>96</v>
      </c>
    </row>
    <row r="70" spans="1:5" x14ac:dyDescent="0.25">
      <c r="A70" s="15" t="s">
        <v>383</v>
      </c>
      <c r="B70" t="s">
        <v>436</v>
      </c>
      <c r="D70">
        <v>0</v>
      </c>
      <c r="E70">
        <v>0</v>
      </c>
    </row>
    <row r="71" spans="1:5" x14ac:dyDescent="0.25">
      <c r="A71" s="15" t="s">
        <v>195</v>
      </c>
      <c r="B71" t="s">
        <v>224</v>
      </c>
      <c r="D71">
        <v>0</v>
      </c>
      <c r="E71">
        <v>0</v>
      </c>
    </row>
    <row r="72" spans="1:5" x14ac:dyDescent="0.25">
      <c r="A72" s="15" t="s">
        <v>419</v>
      </c>
      <c r="B72" t="s">
        <v>436</v>
      </c>
      <c r="D72">
        <v>756</v>
      </c>
      <c r="E72">
        <v>115</v>
      </c>
    </row>
    <row r="73" spans="1:5" x14ac:dyDescent="0.25">
      <c r="A73" s="15" t="s">
        <v>429</v>
      </c>
      <c r="B73" t="s">
        <v>436</v>
      </c>
      <c r="D73">
        <v>230</v>
      </c>
    </row>
    <row r="74" spans="1:5" x14ac:dyDescent="0.25">
      <c r="A74" s="15" t="s">
        <v>376</v>
      </c>
      <c r="B74" t="s">
        <v>378</v>
      </c>
      <c r="D74">
        <v>32</v>
      </c>
      <c r="E74">
        <v>281</v>
      </c>
    </row>
    <row r="75" spans="1:5" x14ac:dyDescent="0.25">
      <c r="A75" s="15" t="s">
        <v>308</v>
      </c>
      <c r="B75" t="s">
        <v>340</v>
      </c>
      <c r="D75">
        <v>394</v>
      </c>
      <c r="E75">
        <v>140</v>
      </c>
    </row>
    <row r="76" spans="1:5" x14ac:dyDescent="0.25">
      <c r="A76" s="15" t="s">
        <v>328</v>
      </c>
      <c r="B76" t="s">
        <v>340</v>
      </c>
      <c r="D76">
        <v>506</v>
      </c>
      <c r="E76">
        <v>132</v>
      </c>
    </row>
    <row r="77" spans="1:5" x14ac:dyDescent="0.25">
      <c r="A77" s="15" t="s">
        <v>301</v>
      </c>
      <c r="B77" t="s">
        <v>340</v>
      </c>
      <c r="D77">
        <v>0</v>
      </c>
      <c r="E77">
        <v>0</v>
      </c>
    </row>
    <row r="78" spans="1:5" x14ac:dyDescent="0.25">
      <c r="A78" s="15" t="s">
        <v>323</v>
      </c>
      <c r="B78" t="s">
        <v>340</v>
      </c>
      <c r="D78">
        <v>143</v>
      </c>
    </row>
    <row r="79" spans="1:5" x14ac:dyDescent="0.25">
      <c r="A79" s="15" t="s">
        <v>230</v>
      </c>
      <c r="B79" t="s">
        <v>279</v>
      </c>
      <c r="D79">
        <v>0</v>
      </c>
      <c r="E79">
        <v>0</v>
      </c>
    </row>
    <row r="80" spans="1:5" x14ac:dyDescent="0.25">
      <c r="A80" s="15" t="s">
        <v>274</v>
      </c>
      <c r="B80" t="s">
        <v>279</v>
      </c>
      <c r="D80">
        <v>45</v>
      </c>
      <c r="E80">
        <v>95</v>
      </c>
    </row>
    <row r="81" spans="1:5" x14ac:dyDescent="0.25">
      <c r="A81" s="15" t="s">
        <v>204</v>
      </c>
      <c r="B81" t="s">
        <v>224</v>
      </c>
      <c r="D81">
        <v>0</v>
      </c>
      <c r="E81">
        <v>0</v>
      </c>
    </row>
    <row r="82" spans="1:5" x14ac:dyDescent="0.25">
      <c r="A82" s="15" t="s">
        <v>222</v>
      </c>
      <c r="B82" t="s">
        <v>224</v>
      </c>
      <c r="D82">
        <v>58</v>
      </c>
    </row>
    <row r="83" spans="1:5" x14ac:dyDescent="0.25">
      <c r="A83" s="15" t="s">
        <v>239</v>
      </c>
      <c r="B83" t="s">
        <v>279</v>
      </c>
      <c r="D83">
        <v>0</v>
      </c>
      <c r="E83">
        <v>0</v>
      </c>
    </row>
    <row r="84" spans="1:5" x14ac:dyDescent="0.25">
      <c r="A84" s="15" t="s">
        <v>39</v>
      </c>
      <c r="B84" t="s">
        <v>95</v>
      </c>
      <c r="D84">
        <v>114</v>
      </c>
    </row>
    <row r="85" spans="1:5" x14ac:dyDescent="0.25">
      <c r="A85" s="15" t="s">
        <v>70</v>
      </c>
      <c r="B85" t="s">
        <v>95</v>
      </c>
      <c r="D85">
        <v>412</v>
      </c>
      <c r="E85">
        <v>114</v>
      </c>
    </row>
    <row r="86" spans="1:5" x14ac:dyDescent="0.25">
      <c r="A86" s="15" t="s">
        <v>321</v>
      </c>
      <c r="B86" t="s">
        <v>340</v>
      </c>
      <c r="D86">
        <v>654</v>
      </c>
      <c r="E86">
        <v>83</v>
      </c>
    </row>
    <row r="87" spans="1:5" x14ac:dyDescent="0.25">
      <c r="A87" s="15" t="s">
        <v>335</v>
      </c>
      <c r="B87" t="s">
        <v>340</v>
      </c>
      <c r="D87">
        <v>0</v>
      </c>
      <c r="E87">
        <v>0</v>
      </c>
    </row>
    <row r="88" spans="1:5" x14ac:dyDescent="0.25">
      <c r="A88" s="15" t="s">
        <v>412</v>
      </c>
      <c r="B88" t="s">
        <v>436</v>
      </c>
      <c r="D88">
        <v>9</v>
      </c>
    </row>
    <row r="89" spans="1:5" x14ac:dyDescent="0.25">
      <c r="A89" s="15" t="s">
        <v>269</v>
      </c>
      <c r="B89" t="s">
        <v>279</v>
      </c>
      <c r="D89">
        <v>0</v>
      </c>
      <c r="E89">
        <v>0</v>
      </c>
    </row>
    <row r="90" spans="1:5" x14ac:dyDescent="0.25">
      <c r="A90" s="15" t="s">
        <v>275</v>
      </c>
      <c r="B90" t="s">
        <v>279</v>
      </c>
      <c r="D90">
        <v>30</v>
      </c>
    </row>
    <row r="91" spans="1:5" x14ac:dyDescent="0.25">
      <c r="A91" s="15" t="s">
        <v>60</v>
      </c>
      <c r="B91" t="s">
        <v>95</v>
      </c>
      <c r="D91">
        <v>0</v>
      </c>
      <c r="E91">
        <v>0</v>
      </c>
    </row>
    <row r="92" spans="1:5" x14ac:dyDescent="0.25">
      <c r="A92" s="15" t="s">
        <v>366</v>
      </c>
      <c r="B92" t="s">
        <v>378</v>
      </c>
      <c r="D92">
        <v>387</v>
      </c>
      <c r="E92">
        <v>105</v>
      </c>
    </row>
    <row r="93" spans="1:5" x14ac:dyDescent="0.25">
      <c r="A93" s="15" t="s">
        <v>258</v>
      </c>
      <c r="B93" t="s">
        <v>279</v>
      </c>
      <c r="D93">
        <v>0</v>
      </c>
      <c r="E93">
        <v>0</v>
      </c>
    </row>
    <row r="94" spans="1:5" x14ac:dyDescent="0.25">
      <c r="A94" s="15" t="s">
        <v>329</v>
      </c>
      <c r="B94" t="s">
        <v>340</v>
      </c>
      <c r="D94">
        <v>0</v>
      </c>
      <c r="E94">
        <v>0</v>
      </c>
    </row>
    <row r="95" spans="1:5" x14ac:dyDescent="0.25">
      <c r="A95" s="15" t="s">
        <v>311</v>
      </c>
      <c r="B95" t="s">
        <v>340</v>
      </c>
      <c r="D95">
        <v>0</v>
      </c>
      <c r="E95">
        <v>0</v>
      </c>
    </row>
    <row r="96" spans="1:5" x14ac:dyDescent="0.25">
      <c r="A96" s="15" t="s">
        <v>427</v>
      </c>
      <c r="B96" t="s">
        <v>436</v>
      </c>
      <c r="D96">
        <v>13</v>
      </c>
      <c r="E96">
        <v>186</v>
      </c>
    </row>
    <row r="97" spans="1:5" x14ac:dyDescent="0.25">
      <c r="A97" s="15" t="s">
        <v>380</v>
      </c>
      <c r="B97" t="s">
        <v>436</v>
      </c>
      <c r="D97">
        <v>0</v>
      </c>
      <c r="E97">
        <v>0</v>
      </c>
    </row>
    <row r="98" spans="1:5" x14ac:dyDescent="0.25">
      <c r="A98" s="15" t="s">
        <v>241</v>
      </c>
      <c r="B98" t="s">
        <v>279</v>
      </c>
      <c r="D98">
        <v>0</v>
      </c>
      <c r="E98">
        <v>0</v>
      </c>
    </row>
    <row r="99" spans="1:5" x14ac:dyDescent="0.25">
      <c r="A99" s="15" t="s">
        <v>266</v>
      </c>
      <c r="B99" t="s">
        <v>279</v>
      </c>
      <c r="D99">
        <v>467</v>
      </c>
    </row>
    <row r="100" spans="1:5" x14ac:dyDescent="0.25">
      <c r="A100" s="15" t="s">
        <v>246</v>
      </c>
      <c r="B100" t="s">
        <v>279</v>
      </c>
      <c r="D100">
        <v>492</v>
      </c>
    </row>
    <row r="101" spans="1:5" x14ac:dyDescent="0.25">
      <c r="A101" s="15" t="s">
        <v>270</v>
      </c>
      <c r="B101" t="s">
        <v>279</v>
      </c>
      <c r="D101">
        <v>313</v>
      </c>
      <c r="E101">
        <v>82</v>
      </c>
    </row>
    <row r="102" spans="1:5" x14ac:dyDescent="0.25">
      <c r="A102" s="15" t="s">
        <v>255</v>
      </c>
      <c r="B102" t="s">
        <v>279</v>
      </c>
      <c r="D102">
        <v>9</v>
      </c>
    </row>
    <row r="103" spans="1:5" x14ac:dyDescent="0.25">
      <c r="A103" s="15" t="s">
        <v>426</v>
      </c>
      <c r="B103" t="s">
        <v>436</v>
      </c>
      <c r="D103">
        <v>19</v>
      </c>
      <c r="E103">
        <v>81</v>
      </c>
    </row>
    <row r="104" spans="1:5" x14ac:dyDescent="0.25">
      <c r="A104" s="15" t="s">
        <v>26</v>
      </c>
      <c r="B104" t="s">
        <v>95</v>
      </c>
      <c r="D104">
        <v>0</v>
      </c>
      <c r="E104">
        <v>0</v>
      </c>
    </row>
    <row r="105" spans="1:5" x14ac:dyDescent="0.25">
      <c r="A105" s="15" t="s">
        <v>219</v>
      </c>
      <c r="B105" t="s">
        <v>224</v>
      </c>
      <c r="D105">
        <v>1095</v>
      </c>
      <c r="E105">
        <v>74</v>
      </c>
    </row>
    <row r="106" spans="1:5" x14ac:dyDescent="0.25">
      <c r="A106" s="15" t="s">
        <v>399</v>
      </c>
      <c r="B106" t="s">
        <v>436</v>
      </c>
      <c r="D106">
        <v>1</v>
      </c>
    </row>
    <row r="107" spans="1:5" x14ac:dyDescent="0.25">
      <c r="A107" s="15" t="s">
        <v>248</v>
      </c>
      <c r="B107" t="s">
        <v>279</v>
      </c>
      <c r="D107">
        <v>580</v>
      </c>
    </row>
    <row r="108" spans="1:5" x14ac:dyDescent="0.25">
      <c r="A108" s="15" t="s">
        <v>227</v>
      </c>
      <c r="B108" t="s">
        <v>279</v>
      </c>
      <c r="D108">
        <v>0</v>
      </c>
      <c r="E108">
        <v>0</v>
      </c>
    </row>
    <row r="109" spans="1:5" x14ac:dyDescent="0.25">
      <c r="A109" s="15" t="s">
        <v>73</v>
      </c>
      <c r="B109" t="s">
        <v>95</v>
      </c>
      <c r="D109">
        <v>559</v>
      </c>
    </row>
    <row r="110" spans="1:5" x14ac:dyDescent="0.25">
      <c r="A110" s="15" t="s">
        <v>394</v>
      </c>
      <c r="B110" t="s">
        <v>436</v>
      </c>
      <c r="D110">
        <v>0</v>
      </c>
      <c r="E110">
        <v>0</v>
      </c>
    </row>
    <row r="111" spans="1:5" x14ac:dyDescent="0.25">
      <c r="A111" s="15" t="s">
        <v>129</v>
      </c>
      <c r="B111" t="s">
        <v>150</v>
      </c>
      <c r="D111">
        <v>35</v>
      </c>
    </row>
    <row r="112" spans="1:5" x14ac:dyDescent="0.25">
      <c r="A112" s="15" t="s">
        <v>303</v>
      </c>
      <c r="B112" t="s">
        <v>340</v>
      </c>
      <c r="D112">
        <v>515</v>
      </c>
      <c r="E112">
        <v>74</v>
      </c>
    </row>
    <row r="113" spans="1:5" x14ac:dyDescent="0.25">
      <c r="A113" s="15" t="s">
        <v>369</v>
      </c>
      <c r="B113" t="s">
        <v>378</v>
      </c>
      <c r="D113">
        <v>46</v>
      </c>
      <c r="E113">
        <v>157</v>
      </c>
    </row>
    <row r="114" spans="1:5" x14ac:dyDescent="0.25">
      <c r="A114" s="15" t="s">
        <v>306</v>
      </c>
      <c r="B114" t="s">
        <v>340</v>
      </c>
      <c r="D114">
        <v>337</v>
      </c>
      <c r="E114">
        <v>169</v>
      </c>
    </row>
    <row r="115" spans="1:5" x14ac:dyDescent="0.25">
      <c r="A115" s="15" t="s">
        <v>315</v>
      </c>
      <c r="B115" t="s">
        <v>340</v>
      </c>
      <c r="D115">
        <v>0</v>
      </c>
      <c r="E115">
        <v>0</v>
      </c>
    </row>
    <row r="116" spans="1:5" x14ac:dyDescent="0.25">
      <c r="A116" s="15" t="s">
        <v>180</v>
      </c>
      <c r="B116" t="s">
        <v>224</v>
      </c>
      <c r="D116">
        <v>964</v>
      </c>
      <c r="E116">
        <v>55</v>
      </c>
    </row>
    <row r="117" spans="1:5" x14ac:dyDescent="0.25">
      <c r="A117" s="15" t="s">
        <v>361</v>
      </c>
      <c r="B117" t="s">
        <v>378</v>
      </c>
      <c r="D117">
        <v>764</v>
      </c>
      <c r="E117">
        <v>74</v>
      </c>
    </row>
    <row r="118" spans="1:5" x14ac:dyDescent="0.25">
      <c r="A118" s="15" t="s">
        <v>422</v>
      </c>
      <c r="B118" t="s">
        <v>436</v>
      </c>
      <c r="D118">
        <v>503</v>
      </c>
      <c r="E118">
        <v>173</v>
      </c>
    </row>
    <row r="119" spans="1:5" x14ac:dyDescent="0.25">
      <c r="A119" s="15" t="s">
        <v>147</v>
      </c>
      <c r="B119" t="s">
        <v>150</v>
      </c>
      <c r="D119">
        <v>0</v>
      </c>
      <c r="E119">
        <v>0</v>
      </c>
    </row>
    <row r="120" spans="1:5" x14ac:dyDescent="0.25">
      <c r="A120" s="15" t="s">
        <v>268</v>
      </c>
      <c r="B120" t="s">
        <v>279</v>
      </c>
      <c r="D120">
        <v>0</v>
      </c>
      <c r="E120">
        <v>0</v>
      </c>
    </row>
    <row r="121" spans="1:5" x14ac:dyDescent="0.25">
      <c r="A121" s="15" t="s">
        <v>289</v>
      </c>
      <c r="B121" t="s">
        <v>340</v>
      </c>
      <c r="D121">
        <v>332</v>
      </c>
    </row>
    <row r="122" spans="1:5" x14ac:dyDescent="0.25">
      <c r="A122" s="15" t="s">
        <v>339</v>
      </c>
      <c r="B122" t="s">
        <v>340</v>
      </c>
      <c r="D122">
        <v>134</v>
      </c>
    </row>
    <row r="123" spans="1:5" x14ac:dyDescent="0.25">
      <c r="A123" s="15" t="s">
        <v>107</v>
      </c>
      <c r="B123" t="s">
        <v>125</v>
      </c>
      <c r="D123">
        <v>0</v>
      </c>
      <c r="E123">
        <v>0</v>
      </c>
    </row>
    <row r="124" spans="1:5" x14ac:dyDescent="0.25">
      <c r="A124" s="15" t="s">
        <v>416</v>
      </c>
      <c r="B124" t="s">
        <v>436</v>
      </c>
      <c r="D124">
        <v>0</v>
      </c>
      <c r="E124">
        <v>0</v>
      </c>
    </row>
    <row r="125" spans="1:5" x14ac:dyDescent="0.25">
      <c r="A125" s="15" t="s">
        <v>353</v>
      </c>
      <c r="B125" t="s">
        <v>378</v>
      </c>
      <c r="D125">
        <v>130</v>
      </c>
      <c r="E125">
        <v>141</v>
      </c>
    </row>
    <row r="126" spans="1:5" x14ac:dyDescent="0.25">
      <c r="A126" s="15" t="s">
        <v>132</v>
      </c>
      <c r="B126" t="s">
        <v>150</v>
      </c>
      <c r="D126">
        <v>0</v>
      </c>
      <c r="E126">
        <v>0</v>
      </c>
    </row>
    <row r="127" spans="1:5" x14ac:dyDescent="0.25">
      <c r="A127" s="15" t="s">
        <v>242</v>
      </c>
      <c r="B127" t="s">
        <v>279</v>
      </c>
      <c r="D127">
        <v>36</v>
      </c>
      <c r="E127">
        <v>121</v>
      </c>
    </row>
    <row r="128" spans="1:5" x14ac:dyDescent="0.25">
      <c r="A128" s="15" t="s">
        <v>404</v>
      </c>
      <c r="B128" t="s">
        <v>436</v>
      </c>
      <c r="D128">
        <v>0</v>
      </c>
      <c r="E128">
        <v>0</v>
      </c>
    </row>
    <row r="129" spans="1:5" x14ac:dyDescent="0.25">
      <c r="A129" s="15" t="s">
        <v>310</v>
      </c>
      <c r="B129" t="s">
        <v>340</v>
      </c>
      <c r="D129">
        <v>267</v>
      </c>
      <c r="E129">
        <v>61</v>
      </c>
    </row>
    <row r="130" spans="1:5" x14ac:dyDescent="0.25">
      <c r="A130" s="15" t="s">
        <v>198</v>
      </c>
      <c r="B130" t="s">
        <v>224</v>
      </c>
      <c r="D130">
        <v>1</v>
      </c>
    </row>
    <row r="131" spans="1:5" x14ac:dyDescent="0.25">
      <c r="A131" s="15" t="s">
        <v>74</v>
      </c>
      <c r="B131" t="s">
        <v>95</v>
      </c>
      <c r="D131">
        <v>0</v>
      </c>
      <c r="E131">
        <v>0</v>
      </c>
    </row>
    <row r="132" spans="1:5" x14ac:dyDescent="0.25">
      <c r="A132" s="15" t="s">
        <v>362</v>
      </c>
      <c r="B132" t="s">
        <v>378</v>
      </c>
      <c r="D132">
        <v>620</v>
      </c>
    </row>
    <row r="133" spans="1:5" x14ac:dyDescent="0.25">
      <c r="A133" s="15" t="s">
        <v>367</v>
      </c>
      <c r="B133" t="s">
        <v>378</v>
      </c>
      <c r="D133">
        <v>150</v>
      </c>
      <c r="E133">
        <v>128</v>
      </c>
    </row>
    <row r="134" spans="1:5" x14ac:dyDescent="0.25">
      <c r="A134" s="15" t="s">
        <v>280</v>
      </c>
      <c r="B134" t="s">
        <v>340</v>
      </c>
      <c r="D134">
        <v>447</v>
      </c>
    </row>
    <row r="135" spans="1:5" x14ac:dyDescent="0.25">
      <c r="A135" s="15" t="s">
        <v>186</v>
      </c>
      <c r="B135" t="s">
        <v>224</v>
      </c>
      <c r="D135">
        <v>551</v>
      </c>
    </row>
    <row r="136" spans="1:5" x14ac:dyDescent="0.25">
      <c r="A136" s="15" t="s">
        <v>381</v>
      </c>
      <c r="B136" t="s">
        <v>436</v>
      </c>
      <c r="D136">
        <v>102</v>
      </c>
      <c r="E136">
        <v>249</v>
      </c>
    </row>
    <row r="137" spans="1:5" x14ac:dyDescent="0.25">
      <c r="A137" s="15" t="s">
        <v>393</v>
      </c>
      <c r="B137" t="s">
        <v>436</v>
      </c>
      <c r="D137">
        <v>0</v>
      </c>
      <c r="E137">
        <v>0</v>
      </c>
    </row>
    <row r="138" spans="1:5" x14ac:dyDescent="0.25">
      <c r="A138" s="15" t="s">
        <v>265</v>
      </c>
      <c r="B138" t="s">
        <v>279</v>
      </c>
      <c r="D138">
        <v>148</v>
      </c>
    </row>
    <row r="139" spans="1:5" x14ac:dyDescent="0.25">
      <c r="A139" s="15" t="s">
        <v>372</v>
      </c>
      <c r="B139" t="s">
        <v>378</v>
      </c>
      <c r="D139">
        <v>14</v>
      </c>
    </row>
    <row r="140" spans="1:5" x14ac:dyDescent="0.25">
      <c r="A140" s="15" t="s">
        <v>332</v>
      </c>
      <c r="B140" t="s">
        <v>340</v>
      </c>
      <c r="D140">
        <v>0</v>
      </c>
      <c r="E140">
        <v>0</v>
      </c>
    </row>
    <row r="141" spans="1:5" x14ac:dyDescent="0.25">
      <c r="A141" s="15" t="s">
        <v>397</v>
      </c>
      <c r="B141" t="s">
        <v>436</v>
      </c>
      <c r="D141">
        <v>0</v>
      </c>
      <c r="E141">
        <v>0</v>
      </c>
    </row>
    <row r="142" spans="1:5" x14ac:dyDescent="0.25">
      <c r="A142" s="15" t="s">
        <v>425</v>
      </c>
      <c r="B142" t="s">
        <v>436</v>
      </c>
      <c r="D142">
        <v>0</v>
      </c>
      <c r="E142">
        <v>0</v>
      </c>
    </row>
    <row r="143" spans="1:5" x14ac:dyDescent="0.25">
      <c r="A143" s="15" t="s">
        <v>430</v>
      </c>
      <c r="B143" t="s">
        <v>436</v>
      </c>
      <c r="D143">
        <v>0</v>
      </c>
      <c r="E143">
        <v>0</v>
      </c>
    </row>
    <row r="144" spans="1:5" x14ac:dyDescent="0.25">
      <c r="A144" s="15" t="s">
        <v>271</v>
      </c>
      <c r="B144" t="s">
        <v>279</v>
      </c>
      <c r="D144">
        <v>282</v>
      </c>
    </row>
    <row r="145" spans="1:5" x14ac:dyDescent="0.25">
      <c r="A145" s="15" t="s">
        <v>52</v>
      </c>
      <c r="B145" t="s">
        <v>95</v>
      </c>
      <c r="D145">
        <v>0</v>
      </c>
      <c r="E145">
        <v>0</v>
      </c>
    </row>
    <row r="146" spans="1:5" x14ac:dyDescent="0.25">
      <c r="A146" s="15" t="s">
        <v>179</v>
      </c>
      <c r="B146" t="s">
        <v>224</v>
      </c>
      <c r="D146">
        <v>125</v>
      </c>
    </row>
    <row r="147" spans="1:5" x14ac:dyDescent="0.25">
      <c r="A147" s="15" t="s">
        <v>370</v>
      </c>
      <c r="B147" t="s">
        <v>378</v>
      </c>
      <c r="D147">
        <v>260</v>
      </c>
      <c r="E147">
        <v>212</v>
      </c>
    </row>
    <row r="148" spans="1:5" x14ac:dyDescent="0.25">
      <c r="A148" s="15" t="s">
        <v>385</v>
      </c>
      <c r="B148" t="s">
        <v>436</v>
      </c>
      <c r="D148">
        <v>300</v>
      </c>
      <c r="E148">
        <v>187</v>
      </c>
    </row>
    <row r="149" spans="1:5" x14ac:dyDescent="0.25">
      <c r="A149" s="15" t="s">
        <v>53</v>
      </c>
      <c r="B149" t="s">
        <v>95</v>
      </c>
      <c r="D149">
        <v>147</v>
      </c>
      <c r="E149">
        <v>273</v>
      </c>
    </row>
    <row r="150" spans="1:5" x14ac:dyDescent="0.25">
      <c r="A150" s="15" t="s">
        <v>122</v>
      </c>
      <c r="B150" t="s">
        <v>125</v>
      </c>
      <c r="D150">
        <v>1095</v>
      </c>
    </row>
    <row r="151" spans="1:5" x14ac:dyDescent="0.25">
      <c r="A151" s="15" t="s">
        <v>423</v>
      </c>
      <c r="B151" t="s">
        <v>436</v>
      </c>
      <c r="D151">
        <v>129</v>
      </c>
    </row>
    <row r="152" spans="1:5" x14ac:dyDescent="0.25">
      <c r="A152" s="15" t="s">
        <v>172</v>
      </c>
      <c r="B152" t="s">
        <v>224</v>
      </c>
      <c r="D152">
        <v>518</v>
      </c>
      <c r="E152">
        <v>62</v>
      </c>
    </row>
    <row r="153" spans="1:5" x14ac:dyDescent="0.25">
      <c r="A153" s="15" t="s">
        <v>238</v>
      </c>
      <c r="B153" t="s">
        <v>279</v>
      </c>
      <c r="D153">
        <v>734</v>
      </c>
      <c r="E153">
        <v>77</v>
      </c>
    </row>
    <row r="154" spans="1:5" x14ac:dyDescent="0.25">
      <c r="A154" s="15" t="s">
        <v>156</v>
      </c>
      <c r="B154" t="s">
        <v>224</v>
      </c>
      <c r="D154">
        <v>528</v>
      </c>
    </row>
    <row r="155" spans="1:5" x14ac:dyDescent="0.25">
      <c r="A155" s="15" t="s">
        <v>190</v>
      </c>
      <c r="B155" t="s">
        <v>224</v>
      </c>
      <c r="D155">
        <v>0</v>
      </c>
      <c r="E155">
        <v>0</v>
      </c>
    </row>
    <row r="156" spans="1:5" x14ac:dyDescent="0.25">
      <c r="A156" s="15" t="s">
        <v>20</v>
      </c>
      <c r="B156" t="s">
        <v>95</v>
      </c>
      <c r="D156">
        <v>392</v>
      </c>
    </row>
    <row r="157" spans="1:5" x14ac:dyDescent="0.25">
      <c r="A157" s="15" t="s">
        <v>16</v>
      </c>
      <c r="B157" t="s">
        <v>95</v>
      </c>
      <c r="D157">
        <v>158</v>
      </c>
      <c r="E157">
        <v>60</v>
      </c>
    </row>
    <row r="158" spans="1:5" x14ac:dyDescent="0.25">
      <c r="A158" s="15" t="s">
        <v>145</v>
      </c>
      <c r="B158" t="s">
        <v>150</v>
      </c>
      <c r="D158">
        <v>0</v>
      </c>
      <c r="E158">
        <v>0</v>
      </c>
    </row>
    <row r="159" spans="1:5" x14ac:dyDescent="0.25">
      <c r="A159" s="15" t="s">
        <v>136</v>
      </c>
      <c r="B159" t="s">
        <v>150</v>
      </c>
      <c r="D159">
        <v>0</v>
      </c>
      <c r="E159">
        <v>0</v>
      </c>
    </row>
    <row r="160" spans="1:5" x14ac:dyDescent="0.25">
      <c r="A160" s="15" t="s">
        <v>212</v>
      </c>
      <c r="B160" t="s">
        <v>224</v>
      </c>
      <c r="D160">
        <v>397</v>
      </c>
    </row>
    <row r="161" spans="1:5" x14ac:dyDescent="0.25">
      <c r="A161" s="15" t="s">
        <v>77</v>
      </c>
      <c r="B161" t="s">
        <v>95</v>
      </c>
      <c r="D161">
        <v>390</v>
      </c>
      <c r="E161">
        <v>87</v>
      </c>
    </row>
    <row r="162" spans="1:5" x14ac:dyDescent="0.25">
      <c r="A162" s="15" t="s">
        <v>432</v>
      </c>
      <c r="B162" t="s">
        <v>436</v>
      </c>
      <c r="D162">
        <v>0</v>
      </c>
      <c r="E162">
        <v>0</v>
      </c>
    </row>
    <row r="163" spans="1:5" x14ac:dyDescent="0.25">
      <c r="A163" s="15" t="s">
        <v>111</v>
      </c>
      <c r="B163" t="s">
        <v>125</v>
      </c>
      <c r="D163">
        <v>0</v>
      </c>
      <c r="E163">
        <v>0</v>
      </c>
    </row>
    <row r="164" spans="1:5" x14ac:dyDescent="0.25">
      <c r="A164" s="15" t="s">
        <v>137</v>
      </c>
      <c r="B164" t="s">
        <v>150</v>
      </c>
      <c r="D164">
        <v>181</v>
      </c>
    </row>
    <row r="165" spans="1:5" x14ac:dyDescent="0.25">
      <c r="A165" s="15" t="s">
        <v>67</v>
      </c>
      <c r="B165" t="s">
        <v>95</v>
      </c>
      <c r="D165">
        <v>23</v>
      </c>
    </row>
    <row r="166" spans="1:5" x14ac:dyDescent="0.25">
      <c r="A166" s="15" t="s">
        <v>313</v>
      </c>
      <c r="B166" t="s">
        <v>340</v>
      </c>
      <c r="D166">
        <v>55</v>
      </c>
    </row>
    <row r="167" spans="1:5" x14ac:dyDescent="0.25">
      <c r="A167" s="15" t="s">
        <v>43</v>
      </c>
      <c r="B167" t="s">
        <v>95</v>
      </c>
      <c r="D167">
        <v>16</v>
      </c>
    </row>
    <row r="168" spans="1:5" x14ac:dyDescent="0.25">
      <c r="A168" s="15" t="s">
        <v>205</v>
      </c>
      <c r="B168" t="s">
        <v>224</v>
      </c>
      <c r="D168">
        <v>647</v>
      </c>
    </row>
    <row r="169" spans="1:5" x14ac:dyDescent="0.25">
      <c r="A169" s="15" t="s">
        <v>176</v>
      </c>
      <c r="B169" t="s">
        <v>224</v>
      </c>
      <c r="D169">
        <v>187</v>
      </c>
    </row>
    <row r="170" spans="1:5" x14ac:dyDescent="0.25">
      <c r="A170" s="15" t="s">
        <v>358</v>
      </c>
      <c r="B170" t="s">
        <v>378</v>
      </c>
      <c r="D170">
        <v>453</v>
      </c>
      <c r="E170">
        <v>87</v>
      </c>
    </row>
    <row r="171" spans="1:5" x14ac:dyDescent="0.25">
      <c r="A171" s="15" t="s">
        <v>322</v>
      </c>
      <c r="B171" t="s">
        <v>340</v>
      </c>
      <c r="D171">
        <v>429</v>
      </c>
      <c r="E171">
        <v>77</v>
      </c>
    </row>
    <row r="172" spans="1:5" x14ac:dyDescent="0.25">
      <c r="A172" s="15" t="s">
        <v>420</v>
      </c>
      <c r="B172" t="s">
        <v>436</v>
      </c>
      <c r="D172">
        <v>237</v>
      </c>
      <c r="E172">
        <v>252</v>
      </c>
    </row>
    <row r="173" spans="1:5" x14ac:dyDescent="0.25">
      <c r="A173" s="15" t="s">
        <v>253</v>
      </c>
      <c r="B173" t="s">
        <v>279</v>
      </c>
      <c r="D173">
        <v>0</v>
      </c>
      <c r="E173">
        <v>0</v>
      </c>
    </row>
    <row r="174" spans="1:5" x14ac:dyDescent="0.25">
      <c r="A174" s="15" t="s">
        <v>84</v>
      </c>
      <c r="B174" t="s">
        <v>95</v>
      </c>
      <c r="D174">
        <v>57</v>
      </c>
    </row>
    <row r="175" spans="1:5" x14ac:dyDescent="0.25">
      <c r="A175" s="15" t="s">
        <v>424</v>
      </c>
      <c r="B175" t="s">
        <v>436</v>
      </c>
      <c r="D175">
        <v>116</v>
      </c>
      <c r="E175">
        <v>250</v>
      </c>
    </row>
    <row r="176" spans="1:5" x14ac:dyDescent="0.25">
      <c r="A176" s="15" t="s">
        <v>201</v>
      </c>
      <c r="B176" t="s">
        <v>224</v>
      </c>
      <c r="D176">
        <v>0</v>
      </c>
      <c r="E176">
        <v>0</v>
      </c>
    </row>
    <row r="177" spans="1:5" x14ac:dyDescent="0.25">
      <c r="A177" s="15" t="s">
        <v>435</v>
      </c>
      <c r="B177" t="s">
        <v>436</v>
      </c>
      <c r="D177">
        <v>0</v>
      </c>
      <c r="E177">
        <v>0</v>
      </c>
    </row>
    <row r="178" spans="1:5" x14ac:dyDescent="0.25">
      <c r="A178" s="15" t="s">
        <v>384</v>
      </c>
      <c r="B178" t="s">
        <v>436</v>
      </c>
      <c r="D178">
        <v>300</v>
      </c>
    </row>
    <row r="179" spans="1:5" x14ac:dyDescent="0.25">
      <c r="A179" s="15" t="s">
        <v>387</v>
      </c>
      <c r="B179" t="s">
        <v>436</v>
      </c>
      <c r="D179">
        <v>0</v>
      </c>
      <c r="E179">
        <v>0</v>
      </c>
    </row>
    <row r="180" spans="1:5" x14ac:dyDescent="0.25">
      <c r="A180" s="15" t="s">
        <v>252</v>
      </c>
      <c r="B180" t="s">
        <v>279</v>
      </c>
      <c r="D180">
        <v>335</v>
      </c>
      <c r="E180">
        <v>63</v>
      </c>
    </row>
    <row r="181" spans="1:5" x14ac:dyDescent="0.25">
      <c r="A181" s="15" t="s">
        <v>231</v>
      </c>
      <c r="B181" t="s">
        <v>279</v>
      </c>
      <c r="D181">
        <v>10</v>
      </c>
      <c r="E181">
        <v>54</v>
      </c>
    </row>
    <row r="182" spans="1:5" x14ac:dyDescent="0.25">
      <c r="A182" s="15" t="s">
        <v>88</v>
      </c>
      <c r="B182" t="s">
        <v>95</v>
      </c>
      <c r="D182">
        <v>240</v>
      </c>
    </row>
    <row r="183" spans="1:5" x14ac:dyDescent="0.25">
      <c r="A183" s="15" t="s">
        <v>264</v>
      </c>
      <c r="B183" t="s">
        <v>279</v>
      </c>
      <c r="D183">
        <v>318</v>
      </c>
      <c r="E183">
        <v>214</v>
      </c>
    </row>
    <row r="184" spans="1:5" x14ac:dyDescent="0.25">
      <c r="A184" s="15" t="s">
        <v>228</v>
      </c>
      <c r="B184" t="s">
        <v>279</v>
      </c>
      <c r="D184">
        <v>0</v>
      </c>
      <c r="E184">
        <v>0</v>
      </c>
    </row>
    <row r="185" spans="1:5" x14ac:dyDescent="0.25">
      <c r="A185" s="15" t="s">
        <v>64</v>
      </c>
      <c r="B185" t="s">
        <v>95</v>
      </c>
      <c r="D185">
        <v>0</v>
      </c>
      <c r="E185">
        <v>0</v>
      </c>
    </row>
    <row r="186" spans="1:5" x14ac:dyDescent="0.25">
      <c r="A186" s="15" t="s">
        <v>407</v>
      </c>
      <c r="B186" t="s">
        <v>436</v>
      </c>
      <c r="D186">
        <v>821</v>
      </c>
      <c r="E186">
        <v>115</v>
      </c>
    </row>
    <row r="187" spans="1:5" x14ac:dyDescent="0.25">
      <c r="A187" s="15" t="s">
        <v>277</v>
      </c>
      <c r="B187" t="s">
        <v>436</v>
      </c>
      <c r="D187">
        <v>0</v>
      </c>
      <c r="E187">
        <v>0</v>
      </c>
    </row>
    <row r="188" spans="1:5" x14ac:dyDescent="0.25">
      <c r="A188" s="15" t="s">
        <v>277</v>
      </c>
      <c r="B188" t="s">
        <v>279</v>
      </c>
      <c r="D188">
        <v>0</v>
      </c>
      <c r="E188">
        <v>0</v>
      </c>
    </row>
    <row r="189" spans="1:5" x14ac:dyDescent="0.25">
      <c r="A189" s="15" t="s">
        <v>391</v>
      </c>
      <c r="B189" t="s">
        <v>436</v>
      </c>
      <c r="D189">
        <v>39</v>
      </c>
      <c r="E189">
        <v>144</v>
      </c>
    </row>
    <row r="190" spans="1:5" x14ac:dyDescent="0.25">
      <c r="A190" s="15" t="s">
        <v>341</v>
      </c>
      <c r="B190" t="s">
        <v>378</v>
      </c>
      <c r="D190">
        <v>816</v>
      </c>
      <c r="E190">
        <v>62</v>
      </c>
    </row>
    <row r="191" spans="1:5" x14ac:dyDescent="0.25">
      <c r="A191" s="15" t="s">
        <v>299</v>
      </c>
      <c r="B191" t="s">
        <v>340</v>
      </c>
      <c r="D191">
        <v>300</v>
      </c>
      <c r="E191">
        <v>192</v>
      </c>
    </row>
    <row r="192" spans="1:5" x14ac:dyDescent="0.25">
      <c r="A192" s="15" t="s">
        <v>405</v>
      </c>
      <c r="B192" t="s">
        <v>436</v>
      </c>
      <c r="D192">
        <v>602</v>
      </c>
      <c r="E192">
        <v>173</v>
      </c>
    </row>
    <row r="193" spans="1:5" x14ac:dyDescent="0.25">
      <c r="A193" s="15" t="s">
        <v>337</v>
      </c>
      <c r="B193" t="s">
        <v>340</v>
      </c>
      <c r="D193">
        <v>29</v>
      </c>
    </row>
    <row r="194" spans="1:5" x14ac:dyDescent="0.25">
      <c r="A194" s="15" t="s">
        <v>400</v>
      </c>
      <c r="B194" t="s">
        <v>436</v>
      </c>
      <c r="D194">
        <v>8</v>
      </c>
    </row>
    <row r="195" spans="1:5" x14ac:dyDescent="0.25">
      <c r="A195" s="15" t="s">
        <v>166</v>
      </c>
      <c r="B195" t="s">
        <v>224</v>
      </c>
      <c r="D195">
        <v>714</v>
      </c>
    </row>
    <row r="196" spans="1:5" x14ac:dyDescent="0.25">
      <c r="A196" s="15" t="s">
        <v>221</v>
      </c>
      <c r="B196" t="s">
        <v>224</v>
      </c>
      <c r="D196">
        <v>986</v>
      </c>
      <c r="E196">
        <v>63</v>
      </c>
    </row>
    <row r="197" spans="1:5" x14ac:dyDescent="0.25">
      <c r="A197" s="15" t="s">
        <v>386</v>
      </c>
      <c r="B197" t="s">
        <v>436</v>
      </c>
      <c r="D197">
        <v>1094</v>
      </c>
      <c r="E197">
        <v>65</v>
      </c>
    </row>
    <row r="198" spans="1:5" x14ac:dyDescent="0.25">
      <c r="A198" s="15" t="s">
        <v>184</v>
      </c>
      <c r="B198" t="s">
        <v>224</v>
      </c>
      <c r="D198">
        <v>0</v>
      </c>
      <c r="E198">
        <v>0</v>
      </c>
    </row>
    <row r="199" spans="1:5" x14ac:dyDescent="0.25">
      <c r="A199" s="15" t="s">
        <v>319</v>
      </c>
      <c r="B199" t="s">
        <v>340</v>
      </c>
      <c r="D199">
        <v>76</v>
      </c>
    </row>
    <row r="200" spans="1:5" x14ac:dyDescent="0.25">
      <c r="A200" s="15" t="s">
        <v>338</v>
      </c>
      <c r="B200" t="s">
        <v>340</v>
      </c>
      <c r="D200">
        <v>811</v>
      </c>
      <c r="E200">
        <v>78</v>
      </c>
    </row>
    <row r="201" spans="1:5" x14ac:dyDescent="0.25">
      <c r="A201" s="15" t="s">
        <v>390</v>
      </c>
      <c r="B201" t="s">
        <v>436</v>
      </c>
      <c r="D201">
        <v>3</v>
      </c>
    </row>
    <row r="202" spans="1:5" x14ac:dyDescent="0.25">
      <c r="A202" s="15" t="s">
        <v>363</v>
      </c>
      <c r="B202" t="s">
        <v>378</v>
      </c>
      <c r="D202">
        <v>253</v>
      </c>
      <c r="E202">
        <v>101</v>
      </c>
    </row>
    <row r="203" spans="1:5" x14ac:dyDescent="0.25">
      <c r="A203" s="15" t="s">
        <v>334</v>
      </c>
      <c r="B203" t="s">
        <v>340</v>
      </c>
      <c r="D203">
        <v>0</v>
      </c>
      <c r="E203">
        <v>0</v>
      </c>
    </row>
    <row r="204" spans="1:5" x14ac:dyDescent="0.25">
      <c r="A204" s="15" t="s">
        <v>333</v>
      </c>
      <c r="B204" t="s">
        <v>340</v>
      </c>
      <c r="D204">
        <v>0</v>
      </c>
      <c r="E204">
        <v>0</v>
      </c>
    </row>
    <row r="205" spans="1:5" x14ac:dyDescent="0.25">
      <c r="A205" s="15" t="s">
        <v>28</v>
      </c>
      <c r="B205" t="s">
        <v>95</v>
      </c>
      <c r="D205">
        <v>9</v>
      </c>
    </row>
    <row r="206" spans="1:5" x14ac:dyDescent="0.25">
      <c r="A206" s="15" t="s">
        <v>286</v>
      </c>
      <c r="B206" t="s">
        <v>340</v>
      </c>
      <c r="D206">
        <v>508</v>
      </c>
    </row>
    <row r="207" spans="1:5" x14ac:dyDescent="0.25">
      <c r="A207" s="15" t="s">
        <v>305</v>
      </c>
      <c r="B207" t="s">
        <v>340</v>
      </c>
      <c r="D207">
        <v>0</v>
      </c>
      <c r="E207">
        <v>0</v>
      </c>
    </row>
    <row r="208" spans="1:5" x14ac:dyDescent="0.25">
      <c r="A208" s="15" t="s">
        <v>116</v>
      </c>
      <c r="B208" t="s">
        <v>125</v>
      </c>
      <c r="D208">
        <v>734</v>
      </c>
    </row>
    <row r="209" spans="1:5" x14ac:dyDescent="0.25">
      <c r="A209" s="15" t="s">
        <v>80</v>
      </c>
      <c r="B209" t="s">
        <v>95</v>
      </c>
      <c r="D209">
        <v>1</v>
      </c>
      <c r="E209">
        <v>128</v>
      </c>
    </row>
    <row r="210" spans="1:5" x14ac:dyDescent="0.25">
      <c r="A210" s="15" t="s">
        <v>417</v>
      </c>
      <c r="B210" t="s">
        <v>436</v>
      </c>
      <c r="D210">
        <v>1036</v>
      </c>
    </row>
    <row r="211" spans="1:5" x14ac:dyDescent="0.25">
      <c r="A211" s="15" t="s">
        <v>226</v>
      </c>
      <c r="B211" t="s">
        <v>279</v>
      </c>
      <c r="D211">
        <v>5</v>
      </c>
    </row>
    <row r="212" spans="1:5" x14ac:dyDescent="0.25">
      <c r="A212" s="15" t="s">
        <v>298</v>
      </c>
      <c r="B212" t="s">
        <v>340</v>
      </c>
      <c r="D212">
        <v>595</v>
      </c>
    </row>
    <row r="213" spans="1:5" x14ac:dyDescent="0.25">
      <c r="A213" s="15" t="s">
        <v>185</v>
      </c>
      <c r="B213" t="s">
        <v>224</v>
      </c>
      <c r="D213">
        <v>73</v>
      </c>
    </row>
    <row r="214" spans="1:5" x14ac:dyDescent="0.25">
      <c r="A214" s="15" t="s">
        <v>365</v>
      </c>
      <c r="B214" t="s">
        <v>378</v>
      </c>
      <c r="D214">
        <v>0</v>
      </c>
      <c r="E214">
        <v>0</v>
      </c>
    </row>
    <row r="215" spans="1:5" x14ac:dyDescent="0.25">
      <c r="A215" s="15" t="s">
        <v>302</v>
      </c>
      <c r="B215" t="s">
        <v>340</v>
      </c>
      <c r="D215">
        <v>514</v>
      </c>
      <c r="E215">
        <v>144</v>
      </c>
    </row>
    <row r="216" spans="1:5" x14ac:dyDescent="0.25">
      <c r="A216" s="15" t="s">
        <v>309</v>
      </c>
      <c r="B216" t="s">
        <v>340</v>
      </c>
      <c r="D216">
        <v>0</v>
      </c>
      <c r="E216">
        <v>0</v>
      </c>
    </row>
    <row r="217" spans="1:5" x14ac:dyDescent="0.25">
      <c r="A217" s="15" t="s">
        <v>371</v>
      </c>
      <c r="B217" t="s">
        <v>378</v>
      </c>
      <c r="D217">
        <v>0</v>
      </c>
      <c r="E217">
        <v>0</v>
      </c>
    </row>
    <row r="218" spans="1:5" x14ac:dyDescent="0.25">
      <c r="A218" s="15" t="s">
        <v>75</v>
      </c>
      <c r="B218" t="s">
        <v>95</v>
      </c>
      <c r="D218">
        <v>339</v>
      </c>
    </row>
    <row r="219" spans="1:5" x14ac:dyDescent="0.25">
      <c r="A219" s="15" t="s">
        <v>183</v>
      </c>
      <c r="B219" t="s">
        <v>224</v>
      </c>
      <c r="D219">
        <v>542</v>
      </c>
      <c r="E219">
        <v>73</v>
      </c>
    </row>
    <row r="220" spans="1:5" x14ac:dyDescent="0.25">
      <c r="A220" s="15" t="s">
        <v>374</v>
      </c>
      <c r="B220" t="s">
        <v>378</v>
      </c>
      <c r="D220">
        <v>0</v>
      </c>
      <c r="E220">
        <v>0</v>
      </c>
    </row>
    <row r="221" spans="1:5" x14ac:dyDescent="0.25">
      <c r="A221" s="15" t="s">
        <v>149</v>
      </c>
      <c r="B221" t="s">
        <v>150</v>
      </c>
      <c r="D221">
        <v>476</v>
      </c>
      <c r="E221">
        <v>70</v>
      </c>
    </row>
    <row r="222" spans="1:5" x14ac:dyDescent="0.25">
      <c r="A222" s="15" t="s">
        <v>55</v>
      </c>
      <c r="B222" t="s">
        <v>95</v>
      </c>
      <c r="D222">
        <v>395</v>
      </c>
    </row>
    <row r="223" spans="1:5" x14ac:dyDescent="0.25">
      <c r="A223" s="15" t="s">
        <v>284</v>
      </c>
      <c r="B223" t="s">
        <v>340</v>
      </c>
      <c r="D223">
        <v>296</v>
      </c>
      <c r="E223">
        <v>66</v>
      </c>
    </row>
    <row r="224" spans="1:5" x14ac:dyDescent="0.25">
      <c r="A224" s="15" t="s">
        <v>32</v>
      </c>
      <c r="B224" t="s">
        <v>95</v>
      </c>
      <c r="D224">
        <v>241</v>
      </c>
      <c r="E224">
        <v>186</v>
      </c>
    </row>
    <row r="225" spans="1:5" x14ac:dyDescent="0.25">
      <c r="A225" s="15" t="s">
        <v>49</v>
      </c>
      <c r="B225" t="s">
        <v>95</v>
      </c>
      <c r="D225">
        <v>0</v>
      </c>
      <c r="E225">
        <v>0</v>
      </c>
    </row>
    <row r="226" spans="1:5" x14ac:dyDescent="0.25">
      <c r="A226" s="15" t="s">
        <v>46</v>
      </c>
      <c r="B226" t="s">
        <v>95</v>
      </c>
      <c r="D226">
        <v>124</v>
      </c>
    </row>
    <row r="227" spans="1:5" x14ac:dyDescent="0.25">
      <c r="A227" s="15" t="s">
        <v>359</v>
      </c>
      <c r="B227" t="s">
        <v>378</v>
      </c>
      <c r="D227">
        <v>20</v>
      </c>
    </row>
    <row r="228" spans="1:5" x14ac:dyDescent="0.25">
      <c r="A228" s="15" t="s">
        <v>206</v>
      </c>
      <c r="B228" t="s">
        <v>224</v>
      </c>
      <c r="D228">
        <v>920</v>
      </c>
    </row>
    <row r="229" spans="1:5" x14ac:dyDescent="0.25">
      <c r="A229" s="15" t="s">
        <v>142</v>
      </c>
      <c r="B229" t="s">
        <v>150</v>
      </c>
      <c r="D229">
        <v>204</v>
      </c>
      <c r="E229">
        <v>139</v>
      </c>
    </row>
    <row r="230" spans="1:5" x14ac:dyDescent="0.25">
      <c r="A230" s="15" t="s">
        <v>318</v>
      </c>
      <c r="B230" t="s">
        <v>340</v>
      </c>
      <c r="D230">
        <v>473</v>
      </c>
    </row>
    <row r="231" spans="1:5" x14ac:dyDescent="0.25">
      <c r="A231" s="15" t="s">
        <v>343</v>
      </c>
      <c r="B231" t="s">
        <v>378</v>
      </c>
      <c r="D231">
        <v>64</v>
      </c>
      <c r="E231">
        <v>89</v>
      </c>
    </row>
    <row r="232" spans="1:5" x14ac:dyDescent="0.25">
      <c r="A232" s="15" t="s">
        <v>225</v>
      </c>
      <c r="B232" t="s">
        <v>279</v>
      </c>
      <c r="D232">
        <v>671</v>
      </c>
    </row>
    <row r="233" spans="1:5" x14ac:dyDescent="0.25">
      <c r="A233" s="15" t="s">
        <v>130</v>
      </c>
      <c r="B233" t="s">
        <v>150</v>
      </c>
      <c r="D233">
        <v>295</v>
      </c>
      <c r="E233">
        <v>135</v>
      </c>
    </row>
    <row r="234" spans="1:5" x14ac:dyDescent="0.25">
      <c r="A234" s="15" t="s">
        <v>117</v>
      </c>
      <c r="B234" t="s">
        <v>125</v>
      </c>
      <c r="D234">
        <v>141</v>
      </c>
      <c r="E234">
        <v>185</v>
      </c>
    </row>
    <row r="235" spans="1:5" x14ac:dyDescent="0.25">
      <c r="A235" s="15" t="s">
        <v>141</v>
      </c>
      <c r="B235" t="s">
        <v>150</v>
      </c>
      <c r="D235">
        <v>40</v>
      </c>
    </row>
    <row r="236" spans="1:5" x14ac:dyDescent="0.25">
      <c r="A236" s="15" t="s">
        <v>354</v>
      </c>
      <c r="B236" t="s">
        <v>378</v>
      </c>
      <c r="D236">
        <v>97</v>
      </c>
      <c r="E236">
        <v>145</v>
      </c>
    </row>
    <row r="237" spans="1:5" x14ac:dyDescent="0.25">
      <c r="A237" s="15" t="s">
        <v>317</v>
      </c>
      <c r="B237" t="s">
        <v>340</v>
      </c>
      <c r="D237">
        <v>126</v>
      </c>
    </row>
    <row r="238" spans="1:5" x14ac:dyDescent="0.25">
      <c r="A238" s="15" t="s">
        <v>434</v>
      </c>
      <c r="B238" t="s">
        <v>436</v>
      </c>
      <c r="D238">
        <v>0</v>
      </c>
      <c r="E238">
        <v>0</v>
      </c>
    </row>
    <row r="239" spans="1:5" x14ac:dyDescent="0.25">
      <c r="A239" s="15" t="s">
        <v>347</v>
      </c>
      <c r="B239" t="s">
        <v>378</v>
      </c>
      <c r="D239">
        <v>34</v>
      </c>
      <c r="E239">
        <v>195</v>
      </c>
    </row>
    <row r="240" spans="1:5" x14ac:dyDescent="0.25">
      <c r="A240" s="15" t="s">
        <v>245</v>
      </c>
      <c r="B240" t="s">
        <v>279</v>
      </c>
      <c r="D240">
        <v>211</v>
      </c>
    </row>
    <row r="241" spans="1:5" x14ac:dyDescent="0.25">
      <c r="A241" s="15" t="s">
        <v>330</v>
      </c>
      <c r="B241" t="s">
        <v>340</v>
      </c>
      <c r="D241">
        <v>509</v>
      </c>
      <c r="E241">
        <v>173</v>
      </c>
    </row>
    <row r="242" spans="1:5" x14ac:dyDescent="0.25">
      <c r="A242" s="15" t="s">
        <v>389</v>
      </c>
      <c r="B242" t="s">
        <v>436</v>
      </c>
      <c r="D242">
        <v>471</v>
      </c>
      <c r="E242">
        <v>112</v>
      </c>
    </row>
    <row r="243" spans="1:5" x14ac:dyDescent="0.25">
      <c r="A243" s="15" t="s">
        <v>421</v>
      </c>
      <c r="B243" t="s">
        <v>436</v>
      </c>
      <c r="D243">
        <v>322</v>
      </c>
      <c r="E243">
        <v>202</v>
      </c>
    </row>
    <row r="244" spans="1:5" x14ac:dyDescent="0.25">
      <c r="A244" s="15" t="s">
        <v>316</v>
      </c>
      <c r="B244" t="s">
        <v>340</v>
      </c>
      <c r="D244">
        <v>22</v>
      </c>
    </row>
    <row r="245" spans="1:5" x14ac:dyDescent="0.25">
      <c r="A245" s="15" t="s">
        <v>377</v>
      </c>
      <c r="B245" t="s">
        <v>378</v>
      </c>
      <c r="D245">
        <v>129</v>
      </c>
      <c r="E245">
        <v>95</v>
      </c>
    </row>
    <row r="246" spans="1:5" x14ac:dyDescent="0.25">
      <c r="A246" s="15" t="s">
        <v>146</v>
      </c>
      <c r="B246" t="s">
        <v>150</v>
      </c>
      <c r="D246">
        <v>0</v>
      </c>
      <c r="E246">
        <v>0</v>
      </c>
    </row>
    <row r="247" spans="1:5" x14ac:dyDescent="0.25">
      <c r="A247" s="15" t="s">
        <v>304</v>
      </c>
      <c r="B247" t="s">
        <v>340</v>
      </c>
      <c r="D247">
        <v>245</v>
      </c>
    </row>
    <row r="248" spans="1:5" x14ac:dyDescent="0.25">
      <c r="A248" s="15" t="s">
        <v>250</v>
      </c>
      <c r="B248" t="s">
        <v>279</v>
      </c>
      <c r="D248">
        <v>1</v>
      </c>
    </row>
    <row r="249" spans="1:5" x14ac:dyDescent="0.25">
      <c r="A249" s="15" t="s">
        <v>249</v>
      </c>
      <c r="B249" t="s">
        <v>279</v>
      </c>
      <c r="D249">
        <v>168</v>
      </c>
    </row>
    <row r="250" spans="1:5" x14ac:dyDescent="0.25">
      <c r="A250" s="15" t="s">
        <v>169</v>
      </c>
      <c r="B250" t="s">
        <v>224</v>
      </c>
      <c r="D250">
        <v>0</v>
      </c>
      <c r="E250">
        <v>0</v>
      </c>
    </row>
    <row r="251" spans="1:5" x14ac:dyDescent="0.25">
      <c r="A251" s="15" t="s">
        <v>167</v>
      </c>
      <c r="B251" t="s">
        <v>224</v>
      </c>
      <c r="D251">
        <v>0</v>
      </c>
      <c r="E251">
        <v>0</v>
      </c>
    </row>
    <row r="252" spans="1:5" x14ac:dyDescent="0.25">
      <c r="A252" s="15" t="s">
        <v>193</v>
      </c>
      <c r="B252" t="s">
        <v>224</v>
      </c>
      <c r="D252">
        <v>725</v>
      </c>
    </row>
    <row r="253" spans="1:5" x14ac:dyDescent="0.25">
      <c r="A253" s="15" t="s">
        <v>207</v>
      </c>
      <c r="B253" t="s">
        <v>224</v>
      </c>
      <c r="D253">
        <v>0</v>
      </c>
      <c r="E253">
        <v>0</v>
      </c>
    </row>
    <row r="254" spans="1:5" x14ac:dyDescent="0.25">
      <c r="A254" s="15" t="s">
        <v>388</v>
      </c>
      <c r="B254" t="s">
        <v>436</v>
      </c>
      <c r="D254">
        <v>910</v>
      </c>
      <c r="E254">
        <v>67</v>
      </c>
    </row>
    <row r="255" spans="1:5" x14ac:dyDescent="0.25">
      <c r="A255" s="15" t="s">
        <v>126</v>
      </c>
      <c r="B255" t="s">
        <v>150</v>
      </c>
      <c r="D255">
        <v>0</v>
      </c>
      <c r="E255">
        <v>0</v>
      </c>
    </row>
    <row r="256" spans="1:5" x14ac:dyDescent="0.25">
      <c r="A256" s="15" t="s">
        <v>86</v>
      </c>
      <c r="B256" t="s">
        <v>95</v>
      </c>
      <c r="D256">
        <v>0</v>
      </c>
      <c r="E256">
        <v>0</v>
      </c>
    </row>
    <row r="257" spans="1:5" x14ac:dyDescent="0.25">
      <c r="A257" s="15" t="s">
        <v>295</v>
      </c>
      <c r="B257" t="s">
        <v>340</v>
      </c>
      <c r="D257">
        <v>225</v>
      </c>
    </row>
    <row r="258" spans="1:5" x14ac:dyDescent="0.25">
      <c r="A258" s="15" t="s">
        <v>327</v>
      </c>
      <c r="B258" t="s">
        <v>340</v>
      </c>
      <c r="D258">
        <v>33</v>
      </c>
    </row>
    <row r="259" spans="1:5" x14ac:dyDescent="0.25">
      <c r="A259" s="15" t="s">
        <v>232</v>
      </c>
      <c r="B259" t="s">
        <v>279</v>
      </c>
      <c r="D259">
        <v>34</v>
      </c>
    </row>
    <row r="260" spans="1:5" x14ac:dyDescent="0.25">
      <c r="A260" s="15" t="s">
        <v>194</v>
      </c>
      <c r="B260" t="s">
        <v>224</v>
      </c>
      <c r="D260">
        <v>0</v>
      </c>
      <c r="E260">
        <v>0</v>
      </c>
    </row>
    <row r="261" spans="1:5" x14ac:dyDescent="0.25">
      <c r="A261" s="15" t="s">
        <v>112</v>
      </c>
      <c r="B261" t="s">
        <v>125</v>
      </c>
      <c r="D261">
        <v>7</v>
      </c>
    </row>
    <row r="262" spans="1:5" x14ac:dyDescent="0.25">
      <c r="A262" s="15" t="s">
        <v>398</v>
      </c>
      <c r="B262" t="s">
        <v>436</v>
      </c>
      <c r="D262">
        <v>0</v>
      </c>
      <c r="E262">
        <v>0</v>
      </c>
    </row>
    <row r="263" spans="1:5" x14ac:dyDescent="0.25">
      <c r="A263" s="15" t="s">
        <v>102</v>
      </c>
      <c r="B263" t="s">
        <v>125</v>
      </c>
      <c r="D263">
        <v>0</v>
      </c>
      <c r="E263">
        <v>0</v>
      </c>
    </row>
    <row r="264" spans="1:5" x14ac:dyDescent="0.25">
      <c r="A264" s="15" t="s">
        <v>324</v>
      </c>
      <c r="B264" t="s">
        <v>340</v>
      </c>
      <c r="D264">
        <v>341</v>
      </c>
    </row>
    <row r="265" spans="1:5" x14ac:dyDescent="0.25">
      <c r="A265" s="15" t="s">
        <v>373</v>
      </c>
      <c r="B265" t="s">
        <v>378</v>
      </c>
      <c r="D265">
        <v>363</v>
      </c>
      <c r="E265">
        <v>166</v>
      </c>
    </row>
    <row r="266" spans="1:5" x14ac:dyDescent="0.25">
      <c r="A266" s="15" t="s">
        <v>244</v>
      </c>
      <c r="B266" t="s">
        <v>279</v>
      </c>
      <c r="D266">
        <v>654</v>
      </c>
    </row>
    <row r="267" spans="1:5" x14ac:dyDescent="0.25">
      <c r="A267" s="15" t="s">
        <v>342</v>
      </c>
      <c r="B267" t="s">
        <v>378</v>
      </c>
      <c r="D267">
        <v>990</v>
      </c>
      <c r="E267">
        <v>101</v>
      </c>
    </row>
    <row r="268" spans="1:5" x14ac:dyDescent="0.25">
      <c r="A268" s="15" t="s">
        <v>415</v>
      </c>
      <c r="B268" t="s">
        <v>436</v>
      </c>
      <c r="D268">
        <v>53</v>
      </c>
      <c r="E268">
        <v>125</v>
      </c>
    </row>
    <row r="269" spans="1:5" x14ac:dyDescent="0.25">
      <c r="A269" s="15" t="s">
        <v>161</v>
      </c>
      <c r="B269" t="s">
        <v>224</v>
      </c>
      <c r="D269">
        <v>1016</v>
      </c>
      <c r="E269">
        <v>76</v>
      </c>
    </row>
    <row r="270" spans="1:5" x14ac:dyDescent="0.25">
      <c r="A270" s="15" t="s">
        <v>91</v>
      </c>
      <c r="B270" t="s">
        <v>95</v>
      </c>
      <c r="D270">
        <v>620</v>
      </c>
    </row>
    <row r="271" spans="1:5" x14ac:dyDescent="0.25">
      <c r="A271" s="15" t="s">
        <v>360</v>
      </c>
      <c r="B271" t="s">
        <v>378</v>
      </c>
      <c r="D271">
        <v>0</v>
      </c>
      <c r="E271">
        <v>0</v>
      </c>
    </row>
    <row r="272" spans="1:5" x14ac:dyDescent="0.25">
      <c r="A272" s="15" t="s">
        <v>163</v>
      </c>
      <c r="B272" t="s">
        <v>224</v>
      </c>
      <c r="D272">
        <v>0</v>
      </c>
      <c r="E272">
        <v>0</v>
      </c>
    </row>
    <row r="273" spans="1:5" x14ac:dyDescent="0.25">
      <c r="A273" s="15" t="s">
        <v>282</v>
      </c>
      <c r="B273" t="s">
        <v>340</v>
      </c>
      <c r="D273">
        <v>130</v>
      </c>
    </row>
    <row r="274" spans="1:5" x14ac:dyDescent="0.25">
      <c r="A274" s="15" t="s">
        <v>175</v>
      </c>
      <c r="B274" t="s">
        <v>224</v>
      </c>
      <c r="D274">
        <v>2</v>
      </c>
    </row>
    <row r="275" spans="1:5" x14ac:dyDescent="0.25">
      <c r="A275" s="15" t="s">
        <v>259</v>
      </c>
      <c r="B275" t="s">
        <v>279</v>
      </c>
      <c r="D275">
        <v>0</v>
      </c>
      <c r="E275">
        <v>0</v>
      </c>
    </row>
    <row r="276" spans="1:5" x14ac:dyDescent="0.25">
      <c r="A276" s="15" t="s">
        <v>78</v>
      </c>
      <c r="B276" t="s">
        <v>95</v>
      </c>
      <c r="D276">
        <v>11</v>
      </c>
    </row>
    <row r="277" spans="1:5" x14ac:dyDescent="0.25">
      <c r="A277" s="15" t="s">
        <v>211</v>
      </c>
      <c r="B277" t="s">
        <v>224</v>
      </c>
      <c r="D277">
        <v>0</v>
      </c>
      <c r="E277">
        <v>0</v>
      </c>
    </row>
    <row r="278" spans="1:5" x14ac:dyDescent="0.25">
      <c r="A278" s="15" t="s">
        <v>42</v>
      </c>
      <c r="B278" t="s">
        <v>95</v>
      </c>
      <c r="D278">
        <v>226</v>
      </c>
    </row>
    <row r="279" spans="1:5" x14ac:dyDescent="0.25">
      <c r="A279" s="15" t="s">
        <v>414</v>
      </c>
      <c r="B279" t="s">
        <v>436</v>
      </c>
      <c r="D279">
        <v>8</v>
      </c>
    </row>
    <row r="280" spans="1:5" x14ac:dyDescent="0.25">
      <c r="A280" s="15" t="s">
        <v>83</v>
      </c>
      <c r="B280" t="s">
        <v>95</v>
      </c>
      <c r="D280">
        <v>289</v>
      </c>
    </row>
    <row r="281" spans="1:5" x14ac:dyDescent="0.25">
      <c r="A281" s="15" t="s">
        <v>243</v>
      </c>
      <c r="B281" t="s">
        <v>279</v>
      </c>
      <c r="D281">
        <v>0</v>
      </c>
      <c r="E281">
        <v>0</v>
      </c>
    </row>
    <row r="282" spans="1:5" x14ac:dyDescent="0.25">
      <c r="A282" s="15" t="s">
        <v>59</v>
      </c>
      <c r="B282" t="s">
        <v>95</v>
      </c>
      <c r="D282">
        <v>457</v>
      </c>
    </row>
    <row r="283" spans="1:5" x14ac:dyDescent="0.25">
      <c r="A283" s="15" t="s">
        <v>256</v>
      </c>
      <c r="B283" t="s">
        <v>279</v>
      </c>
      <c r="E283">
        <v>78</v>
      </c>
    </row>
    <row r="284" spans="1:5" x14ac:dyDescent="0.25">
      <c r="A284" s="15" t="s">
        <v>375</v>
      </c>
      <c r="B284" t="s">
        <v>378</v>
      </c>
      <c r="D284">
        <v>0</v>
      </c>
      <c r="E284">
        <v>0</v>
      </c>
    </row>
    <row r="285" spans="1:5" x14ac:dyDescent="0.25">
      <c r="A285" s="15" t="s">
        <v>431</v>
      </c>
      <c r="B285" t="s">
        <v>436</v>
      </c>
      <c r="D285">
        <v>0</v>
      </c>
      <c r="E285">
        <v>0</v>
      </c>
    </row>
    <row r="286" spans="1:5" x14ac:dyDescent="0.25">
      <c r="A286" s="15" t="s">
        <v>196</v>
      </c>
      <c r="B286" t="s">
        <v>224</v>
      </c>
      <c r="D286">
        <v>607</v>
      </c>
    </row>
    <row r="287" spans="1:5" x14ac:dyDescent="0.25">
      <c r="A287" s="15" t="s">
        <v>261</v>
      </c>
      <c r="B287" t="s">
        <v>279</v>
      </c>
      <c r="D287">
        <v>55</v>
      </c>
      <c r="E287">
        <v>107</v>
      </c>
    </row>
    <row r="288" spans="1:5" x14ac:dyDescent="0.25">
      <c r="A288" s="15" t="s">
        <v>157</v>
      </c>
      <c r="B288" t="s">
        <v>224</v>
      </c>
      <c r="D288">
        <v>186</v>
      </c>
    </row>
    <row r="289" spans="1:5" x14ac:dyDescent="0.25">
      <c r="A289" s="15" t="s">
        <v>348</v>
      </c>
      <c r="B289" t="s">
        <v>378</v>
      </c>
      <c r="D289">
        <v>0</v>
      </c>
      <c r="E289">
        <v>0</v>
      </c>
    </row>
    <row r="290" spans="1:5" x14ac:dyDescent="0.25">
      <c r="A290" s="15" t="s">
        <v>300</v>
      </c>
      <c r="B290" t="s">
        <v>340</v>
      </c>
      <c r="D290">
        <v>4</v>
      </c>
    </row>
    <row r="291" spans="1:5" x14ac:dyDescent="0.25">
      <c r="A291" s="15" t="s">
        <v>89</v>
      </c>
      <c r="B291" t="s">
        <v>95</v>
      </c>
      <c r="D291">
        <v>2</v>
      </c>
    </row>
    <row r="292" spans="1:5" x14ac:dyDescent="0.25">
      <c r="A292" s="15" t="s">
        <v>403</v>
      </c>
      <c r="B292" t="s">
        <v>436</v>
      </c>
      <c r="D292">
        <v>23</v>
      </c>
    </row>
    <row r="293" spans="1:5" x14ac:dyDescent="0.25">
      <c r="A293" s="15" t="s">
        <v>262</v>
      </c>
      <c r="B293" t="s">
        <v>279</v>
      </c>
      <c r="D293">
        <v>242</v>
      </c>
    </row>
    <row r="294" spans="1:5" x14ac:dyDescent="0.25">
      <c r="A294" s="15" t="s">
        <v>215</v>
      </c>
      <c r="B294" t="s">
        <v>224</v>
      </c>
      <c r="D294">
        <v>214</v>
      </c>
    </row>
    <row r="295" spans="1:5" x14ac:dyDescent="0.25">
      <c r="A295" s="15" t="s">
        <v>428</v>
      </c>
      <c r="B295" t="s">
        <v>436</v>
      </c>
      <c r="D295">
        <v>0</v>
      </c>
      <c r="E295">
        <v>0</v>
      </c>
    </row>
    <row r="296" spans="1:5" x14ac:dyDescent="0.25">
      <c r="A296" s="15" t="s">
        <v>294</v>
      </c>
      <c r="B296" t="s">
        <v>340</v>
      </c>
      <c r="D296">
        <v>0</v>
      </c>
      <c r="E296">
        <v>0</v>
      </c>
    </row>
    <row r="297" spans="1:5" x14ac:dyDescent="0.25">
      <c r="A297" s="15" t="s">
        <v>140</v>
      </c>
      <c r="B297" t="s">
        <v>150</v>
      </c>
      <c r="D297">
        <v>347</v>
      </c>
      <c r="E297">
        <v>297</v>
      </c>
    </row>
    <row r="298" spans="1:5" x14ac:dyDescent="0.25">
      <c r="A298" s="15" t="s">
        <v>257</v>
      </c>
      <c r="B298" t="s">
        <v>279</v>
      </c>
      <c r="D298">
        <v>663</v>
      </c>
      <c r="E298">
        <v>152</v>
      </c>
    </row>
    <row r="299" spans="1:5" x14ac:dyDescent="0.25">
      <c r="A299" s="15" t="s">
        <v>87</v>
      </c>
      <c r="B299" t="s">
        <v>95</v>
      </c>
      <c r="D299">
        <v>36</v>
      </c>
    </row>
    <row r="300" spans="1:5" x14ac:dyDescent="0.25">
      <c r="A300" s="15" t="s">
        <v>220</v>
      </c>
      <c r="B300" t="s">
        <v>224</v>
      </c>
      <c r="D300">
        <v>0</v>
      </c>
      <c r="E300">
        <v>0</v>
      </c>
    </row>
    <row r="301" spans="1:5" x14ac:dyDescent="0.25">
      <c r="A301" s="15" t="s">
        <v>283</v>
      </c>
      <c r="B301" t="s">
        <v>340</v>
      </c>
      <c r="D301">
        <v>538</v>
      </c>
    </row>
    <row r="302" spans="1:5" x14ac:dyDescent="0.25">
      <c r="A302" s="15" t="s">
        <v>260</v>
      </c>
      <c r="B302" t="s">
        <v>279</v>
      </c>
      <c r="D302">
        <v>0</v>
      </c>
      <c r="E302">
        <v>0</v>
      </c>
    </row>
    <row r="303" spans="1:5" x14ac:dyDescent="0.25">
      <c r="A303" s="15" t="s">
        <v>144</v>
      </c>
      <c r="B303" t="s">
        <v>150</v>
      </c>
      <c r="D303">
        <v>12</v>
      </c>
    </row>
    <row r="304" spans="1:5" x14ac:dyDescent="0.25">
      <c r="A304" s="15" t="s">
        <v>290</v>
      </c>
      <c r="B304" t="s">
        <v>340</v>
      </c>
      <c r="D304">
        <v>360</v>
      </c>
    </row>
    <row r="305" spans="1:5" x14ac:dyDescent="0.25">
      <c r="A305" s="15" t="s">
        <v>349</v>
      </c>
      <c r="B305" t="s">
        <v>378</v>
      </c>
      <c r="D305">
        <v>0</v>
      </c>
      <c r="E305">
        <v>0</v>
      </c>
    </row>
    <row r="306" spans="1:5" x14ac:dyDescent="0.25">
      <c r="A306" s="15" t="s">
        <v>345</v>
      </c>
      <c r="B306" t="s">
        <v>378</v>
      </c>
      <c r="D306">
        <v>12</v>
      </c>
    </row>
    <row r="307" spans="1:5" x14ac:dyDescent="0.25">
      <c r="A307" s="15" t="s">
        <v>307</v>
      </c>
      <c r="B307" t="s">
        <v>340</v>
      </c>
      <c r="D307">
        <v>0</v>
      </c>
      <c r="E307">
        <v>0</v>
      </c>
    </row>
    <row r="308" spans="1:5" x14ac:dyDescent="0.25">
      <c r="A308" s="15" t="s">
        <v>93</v>
      </c>
      <c r="B308" t="s">
        <v>95</v>
      </c>
      <c r="D308">
        <v>46</v>
      </c>
    </row>
    <row r="309" spans="1:5" x14ac:dyDescent="0.25">
      <c r="A309" s="15" t="s">
        <v>336</v>
      </c>
      <c r="B309" t="s">
        <v>340</v>
      </c>
      <c r="D309">
        <v>0</v>
      </c>
      <c r="E309">
        <v>0</v>
      </c>
    </row>
    <row r="310" spans="1:5" x14ac:dyDescent="0.25">
      <c r="A310" s="15" t="s">
        <v>331</v>
      </c>
      <c r="B310" t="s">
        <v>340</v>
      </c>
      <c r="D310">
        <v>405</v>
      </c>
      <c r="E310">
        <v>98</v>
      </c>
    </row>
  </sheetData>
  <sortState xmlns:xlrd2="http://schemas.microsoft.com/office/spreadsheetml/2017/richdata2" ref="A2:N310">
    <sortCondition ref="A2:A3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13"/>
  <sheetViews>
    <sheetView zoomScale="70" zoomScaleNormal="70" workbookViewId="0">
      <pane xSplit="1" topLeftCell="B1" activePane="topRight" state="frozen"/>
      <selection pane="topRight" activeCell="H30" sqref="H30"/>
    </sheetView>
  </sheetViews>
  <sheetFormatPr defaultRowHeight="15" x14ac:dyDescent="0.25"/>
  <cols>
    <col min="1" max="1" width="20.140625" bestFit="1" customWidth="1"/>
    <col min="3" max="4" width="9.140625" style="9"/>
    <col min="5" max="5" width="9.140625" style="10"/>
    <col min="7" max="7" width="9.140625" style="10"/>
    <col min="9" max="9" width="9.140625" style="9"/>
    <col min="11" max="11" width="9.140625" style="9"/>
    <col min="13" max="13" width="9.140625" style="9"/>
    <col min="15" max="15" width="9.140625" style="9"/>
    <col min="17" max="17" width="9.140625" style="9"/>
    <col min="19" max="19" width="10" style="9" bestFit="1" customWidth="1"/>
  </cols>
  <sheetData>
    <row r="1" spans="1:32" s="13" customFormat="1" ht="16.5" thickTop="1" thickBot="1" x14ac:dyDescent="0.3">
      <c r="A1" s="11" t="s">
        <v>11</v>
      </c>
      <c r="B1" s="11" t="s">
        <v>0</v>
      </c>
      <c r="C1" s="11" t="s">
        <v>12</v>
      </c>
      <c r="D1" s="11" t="s">
        <v>13</v>
      </c>
      <c r="E1" s="12" t="s">
        <v>1</v>
      </c>
      <c r="F1" s="12" t="s">
        <v>437</v>
      </c>
      <c r="G1" s="12" t="s">
        <v>2</v>
      </c>
      <c r="H1" s="12" t="s">
        <v>437</v>
      </c>
      <c r="I1" s="11">
        <v>40</v>
      </c>
      <c r="J1" s="12" t="s">
        <v>437</v>
      </c>
      <c r="K1" s="11" t="s">
        <v>3</v>
      </c>
      <c r="L1" s="12" t="s">
        <v>437</v>
      </c>
      <c r="M1" s="11" t="s">
        <v>4</v>
      </c>
      <c r="N1" s="12" t="s">
        <v>437</v>
      </c>
      <c r="O1" s="11" t="s">
        <v>5</v>
      </c>
      <c r="P1" s="12" t="s">
        <v>437</v>
      </c>
      <c r="Q1" s="11" t="s">
        <v>6</v>
      </c>
      <c r="R1" s="12" t="s">
        <v>437</v>
      </c>
      <c r="S1" s="11" t="s">
        <v>15</v>
      </c>
      <c r="T1" s="12" t="s">
        <v>437</v>
      </c>
      <c r="V1" s="12" t="s">
        <v>438</v>
      </c>
      <c r="X1" s="12" t="s">
        <v>444</v>
      </c>
      <c r="Z1" s="13" t="s">
        <v>440</v>
      </c>
      <c r="AA1" s="13" t="s">
        <v>441</v>
      </c>
      <c r="AB1" s="13" t="s">
        <v>442</v>
      </c>
      <c r="AC1" s="13" t="s">
        <v>0</v>
      </c>
      <c r="AD1" s="13" t="s">
        <v>447</v>
      </c>
    </row>
    <row r="2" spans="1:32" ht="18" customHeight="1" thickTop="1" thickBot="1" x14ac:dyDescent="0.3">
      <c r="A2" s="1" t="s">
        <v>7</v>
      </c>
      <c r="B2" s="1" t="s">
        <v>95</v>
      </c>
      <c r="C2" s="1">
        <v>69</v>
      </c>
      <c r="D2" s="1">
        <v>205</v>
      </c>
      <c r="E2" s="6">
        <v>30</v>
      </c>
      <c r="F2">
        <f>STANDARDIZE(E2,$E$312,$E$313)</f>
        <v>-1.6348528010211556</v>
      </c>
      <c r="G2" s="6">
        <v>8.625</v>
      </c>
      <c r="H2">
        <f>STANDARDIZE(G2,$G$312,$G$313)</f>
        <v>-1.5836749743977419</v>
      </c>
      <c r="I2" s="1">
        <v>4.5999999999999996</v>
      </c>
      <c r="J2">
        <f>(STANDARDIZE(I2,$I$312,$I$313))*-1</f>
        <v>0.61016044087949317</v>
      </c>
      <c r="K2" s="1">
        <v>24</v>
      </c>
      <c r="L2">
        <f>STANDARDIZE(K2,$K$312,$K$313)</f>
        <v>0.52184129980378635</v>
      </c>
      <c r="M2" s="1">
        <v>42.5</v>
      </c>
      <c r="N2">
        <f>STANDARDIZE(M2,$M$312,$M$313)</f>
        <v>2.1136497077403913</v>
      </c>
      <c r="O2" s="1">
        <v>130</v>
      </c>
      <c r="P2">
        <f>STANDARDIZE(O2,$O$312,$O$313)</f>
        <v>1.5778966938399728</v>
      </c>
      <c r="Q2" s="1">
        <v>6.79</v>
      </c>
      <c r="R2">
        <f>(STANDARDIZE(Q2,$Q$312,$Q$313))*-1</f>
        <v>1.1765183287643479</v>
      </c>
      <c r="S2" s="1">
        <v>3.95</v>
      </c>
      <c r="T2">
        <f>(STANDARDIZE(S2,$S$312,$S$313))*-1</f>
        <v>1.6396122356184581</v>
      </c>
      <c r="V2">
        <f t="shared" ref="V2:V65" si="0">F2+H2+J2+L2+N2+P2+R2+T2</f>
        <v>4.4211509312275528</v>
      </c>
      <c r="X2">
        <f t="shared" ref="X2:X65" si="1">AVERAGE(F2,H2,J2,L2,N2,P2,R2,T2)</f>
        <v>0.5526438664034441</v>
      </c>
      <c r="Z2">
        <v>2</v>
      </c>
      <c r="AA2">
        <v>22</v>
      </c>
      <c r="AB2">
        <v>54</v>
      </c>
      <c r="AC2">
        <f>RANK(AB2,$AB$2:$AB$310,1)</f>
        <v>54</v>
      </c>
      <c r="AD2">
        <v>26.6875</v>
      </c>
      <c r="AE2" s="16" t="s">
        <v>458</v>
      </c>
      <c r="AF2" s="17">
        <f>CORREL(X2:X310,AD2:AD310)</f>
        <v>0.17471436960695524</v>
      </c>
    </row>
    <row r="3" spans="1:32" ht="18" customHeight="1" thickTop="1" thickBot="1" x14ac:dyDescent="0.3">
      <c r="A3" s="2" t="s">
        <v>16</v>
      </c>
      <c r="B3" s="1" t="s">
        <v>95</v>
      </c>
      <c r="C3" s="2">
        <v>72</v>
      </c>
      <c r="D3" s="2">
        <v>221</v>
      </c>
      <c r="E3" s="7">
        <v>32</v>
      </c>
      <c r="F3">
        <f t="shared" ref="F3:F66" si="2">STANDARDIZE(E3,$E$312,$E$313)</f>
        <v>-0.2003176034013894</v>
      </c>
      <c r="G3" s="7">
        <v>10</v>
      </c>
      <c r="H3">
        <f t="shared" ref="H3:H66" si="3">STANDARDIZE(G3,$G$312,$G$313)</f>
        <v>0.58137210476277301</v>
      </c>
      <c r="I3" s="2">
        <v>4.57</v>
      </c>
      <c r="J3">
        <f t="shared" ref="J3:J66" si="4">(STANDARDIZE(I3,$I$312,$I$313))*-1</f>
        <v>0.70642240032802328</v>
      </c>
      <c r="K3" s="2">
        <v>19</v>
      </c>
      <c r="L3">
        <f t="shared" ref="L3:L65" si="5">STANDARDIZE(K3,$K$312,$K$313)</f>
        <v>-0.29786516670216123</v>
      </c>
      <c r="M3" s="2">
        <v>39</v>
      </c>
      <c r="N3">
        <f t="shared" ref="N3:N66" si="6">STANDARDIZE(M3,$M$312,$M$313)</f>
        <v>1.2829284279945641</v>
      </c>
      <c r="O3" s="2">
        <v>121</v>
      </c>
      <c r="P3">
        <f t="shared" ref="P3:P66" si="7">STANDARDIZE(O3,$O$312,$O$313)</f>
        <v>0.61570173033102638</v>
      </c>
      <c r="Q3" s="2">
        <v>7.1</v>
      </c>
      <c r="R3">
        <f t="shared" ref="R3:R52" si="8">(STANDARDIZE(Q3,$Q$312,$Q$313))*-1</f>
        <v>0.4166070941714099</v>
      </c>
      <c r="S3" s="2">
        <v>4.0999999999999996</v>
      </c>
      <c r="T3">
        <f t="shared" ref="T3:T66" si="9">(STANDARDIZE(S3,$S$312,$S$313))*-1</f>
        <v>1.0511720723674716</v>
      </c>
      <c r="V3">
        <f t="shared" si="0"/>
        <v>4.1560210598517173</v>
      </c>
      <c r="X3">
        <f t="shared" si="1"/>
        <v>0.51950263248146467</v>
      </c>
      <c r="Z3">
        <v>5</v>
      </c>
      <c r="AA3">
        <v>13</v>
      </c>
      <c r="AB3">
        <v>149</v>
      </c>
      <c r="AC3">
        <f t="shared" ref="AC3:AC65" si="10">RANK(AB3,$AB$2:$AB$310,1)</f>
        <v>145</v>
      </c>
      <c r="AD3">
        <v>24.222222222222221</v>
      </c>
      <c r="AE3" s="16"/>
      <c r="AF3" s="16"/>
    </row>
    <row r="4" spans="1:32" ht="18" customHeight="1" thickTop="1" thickBot="1" x14ac:dyDescent="0.3">
      <c r="A4" s="1" t="s">
        <v>20</v>
      </c>
      <c r="B4" s="1" t="s">
        <v>95</v>
      </c>
      <c r="C4" s="1">
        <v>72</v>
      </c>
      <c r="D4" s="1">
        <v>221</v>
      </c>
      <c r="E4" s="6">
        <v>31.75</v>
      </c>
      <c r="F4">
        <f t="shared" si="2"/>
        <v>-0.37963450310386015</v>
      </c>
      <c r="G4" s="6">
        <v>9.375</v>
      </c>
      <c r="H4">
        <f t="shared" si="3"/>
        <v>-0.40274020394655191</v>
      </c>
      <c r="I4" s="1">
        <v>4.53</v>
      </c>
      <c r="J4">
        <f t="shared" si="4"/>
        <v>0.83477167959273291</v>
      </c>
      <c r="K4" s="1">
        <v>11</v>
      </c>
      <c r="L4">
        <f t="shared" si="5"/>
        <v>-1.6093955131116773</v>
      </c>
      <c r="M4" s="1">
        <v>35.5</v>
      </c>
      <c r="N4">
        <f t="shared" si="6"/>
        <v>0.45220714824873687</v>
      </c>
      <c r="O4" s="1">
        <v>121</v>
      </c>
      <c r="P4">
        <f t="shared" si="7"/>
        <v>0.61570173033102638</v>
      </c>
      <c r="Q4" s="1">
        <v>6.96</v>
      </c>
      <c r="R4">
        <f t="shared" si="8"/>
        <v>0.75979281301983315</v>
      </c>
      <c r="S4" s="1">
        <v>4.28</v>
      </c>
      <c r="T4">
        <f t="shared" si="9"/>
        <v>0.34504387646628265</v>
      </c>
      <c r="V4">
        <f t="shared" si="0"/>
        <v>0.61574702749652255</v>
      </c>
      <c r="X4">
        <f t="shared" si="1"/>
        <v>7.6968378437065318E-2</v>
      </c>
      <c r="Z4">
        <v>4</v>
      </c>
      <c r="AA4">
        <v>26</v>
      </c>
      <c r="AB4">
        <v>125</v>
      </c>
      <c r="AC4">
        <f t="shared" si="10"/>
        <v>124</v>
      </c>
      <c r="AD4">
        <v>24.5</v>
      </c>
      <c r="AE4" s="16" t="s">
        <v>451</v>
      </c>
      <c r="AF4" s="16">
        <f>CORREL(E2:E310,AD2:AD310)</f>
        <v>6.6527900568931986E-2</v>
      </c>
    </row>
    <row r="5" spans="1:32" ht="18" customHeight="1" thickTop="1" thickBot="1" x14ac:dyDescent="0.3">
      <c r="A5" s="2" t="s">
        <v>22</v>
      </c>
      <c r="B5" s="1" t="s">
        <v>95</v>
      </c>
      <c r="C5" s="2">
        <v>70</v>
      </c>
      <c r="D5" s="2">
        <v>212</v>
      </c>
      <c r="E5" s="7">
        <v>29.625</v>
      </c>
      <c r="F5">
        <f t="shared" si="2"/>
        <v>-1.9038281505748618</v>
      </c>
      <c r="G5" s="7">
        <v>8.875</v>
      </c>
      <c r="H5">
        <f t="shared" si="3"/>
        <v>-1.1900300509140118</v>
      </c>
      <c r="I5" s="2">
        <v>4.53</v>
      </c>
      <c r="J5">
        <f t="shared" si="4"/>
        <v>0.83477167959273291</v>
      </c>
      <c r="K5" s="2" t="s">
        <v>439</v>
      </c>
      <c r="M5" s="2">
        <v>36.5</v>
      </c>
      <c r="N5">
        <f t="shared" si="6"/>
        <v>0.68955608531897317</v>
      </c>
      <c r="O5" s="2">
        <v>118</v>
      </c>
      <c r="P5">
        <f t="shared" si="7"/>
        <v>0.29497007582804424</v>
      </c>
      <c r="Q5" s="2">
        <v>7.13</v>
      </c>
      <c r="R5">
        <f t="shared" si="8"/>
        <v>0.34306729727531837</v>
      </c>
      <c r="S5" s="2" t="s">
        <v>439</v>
      </c>
      <c r="V5">
        <f t="shared" si="0"/>
        <v>-0.93149306347380456</v>
      </c>
      <c r="X5">
        <f t="shared" si="1"/>
        <v>-0.15524884391230076</v>
      </c>
      <c r="Z5">
        <v>5</v>
      </c>
      <c r="AA5">
        <v>38</v>
      </c>
      <c r="AB5">
        <v>174</v>
      </c>
      <c r="AC5">
        <f t="shared" si="10"/>
        <v>162</v>
      </c>
      <c r="AD5">
        <v>16.142857142857142</v>
      </c>
      <c r="AE5" s="16" t="s">
        <v>452</v>
      </c>
      <c r="AF5" s="16">
        <f>CORREL(G2:G310,AD2:AD310)</f>
        <v>0.12216356407384429</v>
      </c>
    </row>
    <row r="6" spans="1:32" ht="18" customHeight="1" thickTop="1" thickBot="1" x14ac:dyDescent="0.3">
      <c r="A6" s="1" t="s">
        <v>26</v>
      </c>
      <c r="B6" s="1" t="s">
        <v>95</v>
      </c>
      <c r="C6" s="1">
        <v>74</v>
      </c>
      <c r="D6" s="1">
        <v>234</v>
      </c>
      <c r="E6" s="6">
        <v>32.375</v>
      </c>
      <c r="F6">
        <f t="shared" si="2"/>
        <v>6.8657746152316748E-2</v>
      </c>
      <c r="G6" s="6">
        <v>9.5</v>
      </c>
      <c r="H6">
        <f t="shared" si="3"/>
        <v>-0.20591774220468695</v>
      </c>
      <c r="I6" s="2" t="s">
        <v>439</v>
      </c>
      <c r="K6" s="1">
        <v>17</v>
      </c>
      <c r="L6">
        <f t="shared" si="5"/>
        <v>-0.62574775330454024</v>
      </c>
      <c r="M6" s="2" t="s">
        <v>439</v>
      </c>
      <c r="O6" s="2" t="s">
        <v>439</v>
      </c>
      <c r="Q6" s="2" t="s">
        <v>439</v>
      </c>
      <c r="S6" s="2" t="s">
        <v>439</v>
      </c>
      <c r="V6">
        <f t="shared" si="0"/>
        <v>-0.76300774935691051</v>
      </c>
      <c r="X6">
        <f t="shared" si="1"/>
        <v>-0.25433591645230352</v>
      </c>
      <c r="Z6">
        <v>8</v>
      </c>
      <c r="AD6">
        <v>0</v>
      </c>
      <c r="AE6" s="16">
        <v>40</v>
      </c>
      <c r="AF6" s="16">
        <f>CORREL(I2:I310,AD2:AD310)</f>
        <v>-2.151327815283571E-2</v>
      </c>
    </row>
    <row r="7" spans="1:32" ht="18" customHeight="1" thickTop="1" thickBot="1" x14ac:dyDescent="0.3">
      <c r="A7" s="2" t="s">
        <v>28</v>
      </c>
      <c r="B7" s="1" t="s">
        <v>95</v>
      </c>
      <c r="C7" s="2">
        <v>71</v>
      </c>
      <c r="D7" s="2">
        <v>224</v>
      </c>
      <c r="E7" s="7">
        <v>32.75</v>
      </c>
      <c r="F7">
        <f t="shared" si="2"/>
        <v>0.3376330957060229</v>
      </c>
      <c r="G7" s="7">
        <v>10.25</v>
      </c>
      <c r="H7">
        <f t="shared" si="3"/>
        <v>0.97501702824650294</v>
      </c>
      <c r="I7" s="2">
        <v>4.62</v>
      </c>
      <c r="J7">
        <f t="shared" si="4"/>
        <v>0.54598580124713691</v>
      </c>
      <c r="K7" s="2">
        <v>19</v>
      </c>
      <c r="L7">
        <f t="shared" si="5"/>
        <v>-0.29786516670216123</v>
      </c>
      <c r="M7" s="2">
        <v>34.5</v>
      </c>
      <c r="N7">
        <f t="shared" si="6"/>
        <v>0.21485821117850049</v>
      </c>
      <c r="O7" s="2">
        <v>117</v>
      </c>
      <c r="P7">
        <f t="shared" si="7"/>
        <v>0.1880595243270502</v>
      </c>
      <c r="Q7" s="2">
        <v>6.86</v>
      </c>
      <c r="R7">
        <f t="shared" si="8"/>
        <v>1.0049254693401353</v>
      </c>
      <c r="S7" s="2">
        <v>4.1500000000000004</v>
      </c>
      <c r="T7">
        <f t="shared" si="9"/>
        <v>0.85502535128380575</v>
      </c>
      <c r="V7">
        <f t="shared" si="0"/>
        <v>3.8236393146269929</v>
      </c>
      <c r="X7">
        <f t="shared" si="1"/>
        <v>0.47795491432837411</v>
      </c>
      <c r="Z7">
        <v>8</v>
      </c>
      <c r="AD7">
        <v>9</v>
      </c>
      <c r="AE7" s="16" t="s">
        <v>453</v>
      </c>
      <c r="AF7" s="16">
        <f>CORREL(K2:K310,AD2:AD310)</f>
        <v>0.14911638361966092</v>
      </c>
    </row>
    <row r="8" spans="1:32" ht="18" customHeight="1" thickTop="1" thickBot="1" x14ac:dyDescent="0.3">
      <c r="A8" s="1" t="s">
        <v>32</v>
      </c>
      <c r="B8" s="1" t="s">
        <v>95</v>
      </c>
      <c r="C8" s="1">
        <v>71</v>
      </c>
      <c r="D8" s="1">
        <v>242</v>
      </c>
      <c r="E8" s="6">
        <v>29.25</v>
      </c>
      <c r="F8">
        <f t="shared" si="2"/>
        <v>-2.1728035001285679</v>
      </c>
      <c r="G8" s="6">
        <v>9.5</v>
      </c>
      <c r="H8">
        <f t="shared" si="3"/>
        <v>-0.20591774220468695</v>
      </c>
      <c r="I8" s="1">
        <v>4.74</v>
      </c>
      <c r="J8">
        <f t="shared" si="4"/>
        <v>0.16093796345300798</v>
      </c>
      <c r="K8" s="1">
        <v>25</v>
      </c>
      <c r="L8">
        <f t="shared" si="5"/>
        <v>0.68578259310497591</v>
      </c>
      <c r="M8" s="1">
        <v>33</v>
      </c>
      <c r="N8">
        <f t="shared" si="6"/>
        <v>-0.14116519442685407</v>
      </c>
      <c r="O8" s="1">
        <v>115</v>
      </c>
      <c r="P8">
        <f t="shared" si="7"/>
        <v>-2.5761578674937884E-2</v>
      </c>
      <c r="Q8" s="1">
        <v>7.2</v>
      </c>
      <c r="R8">
        <f t="shared" si="8"/>
        <v>0.17147443785110564</v>
      </c>
      <c r="S8" s="1">
        <v>4.34</v>
      </c>
      <c r="T8">
        <f t="shared" si="9"/>
        <v>0.10966781116588867</v>
      </c>
      <c r="V8">
        <f t="shared" si="0"/>
        <v>-1.4177852098600685</v>
      </c>
      <c r="X8">
        <f t="shared" si="1"/>
        <v>-0.17722315123250856</v>
      </c>
      <c r="Z8">
        <v>5</v>
      </c>
      <c r="AA8">
        <v>32</v>
      </c>
      <c r="AB8">
        <v>168</v>
      </c>
      <c r="AC8">
        <f t="shared" si="10"/>
        <v>159</v>
      </c>
      <c r="AD8">
        <v>26.6875</v>
      </c>
      <c r="AE8" s="16" t="s">
        <v>454</v>
      </c>
      <c r="AF8" s="16">
        <f>CORREL(M2:M310,AD2:AD310)</f>
        <v>0.12264738721119971</v>
      </c>
    </row>
    <row r="9" spans="1:32" ht="18" customHeight="1" thickTop="1" thickBot="1" x14ac:dyDescent="0.3">
      <c r="A9" s="2" t="s">
        <v>35</v>
      </c>
      <c r="B9" s="1" t="s">
        <v>95</v>
      </c>
      <c r="C9" s="2">
        <v>67</v>
      </c>
      <c r="D9" s="2">
        <v>186</v>
      </c>
      <c r="E9" s="7">
        <v>30</v>
      </c>
      <c r="F9">
        <f t="shared" si="2"/>
        <v>-1.6348528010211556</v>
      </c>
      <c r="G9" s="7">
        <v>9</v>
      </c>
      <c r="H9">
        <f t="shared" si="3"/>
        <v>-0.99320758917214691</v>
      </c>
      <c r="I9" s="2">
        <v>4.57</v>
      </c>
      <c r="J9">
        <f t="shared" si="4"/>
        <v>0.70642240032802328</v>
      </c>
      <c r="K9" s="2" t="s">
        <v>439</v>
      </c>
      <c r="M9" s="2">
        <v>36</v>
      </c>
      <c r="N9">
        <f t="shared" si="6"/>
        <v>0.57088161678385507</v>
      </c>
      <c r="O9" s="2">
        <v>114</v>
      </c>
      <c r="P9">
        <f t="shared" si="7"/>
        <v>-0.13267213017593193</v>
      </c>
      <c r="Q9" s="2">
        <v>6.9</v>
      </c>
      <c r="R9">
        <f t="shared" si="8"/>
        <v>0.90687240681201398</v>
      </c>
      <c r="S9" s="2">
        <v>4.1500000000000004</v>
      </c>
      <c r="T9">
        <f t="shared" si="9"/>
        <v>0.85502535128380575</v>
      </c>
      <c r="V9">
        <f t="shared" si="0"/>
        <v>0.27846925483846352</v>
      </c>
      <c r="X9">
        <f t="shared" si="1"/>
        <v>3.9781322119780506E-2</v>
      </c>
      <c r="Z9">
        <v>8</v>
      </c>
      <c r="AD9">
        <v>0</v>
      </c>
      <c r="AE9" s="16" t="s">
        <v>455</v>
      </c>
      <c r="AF9" s="16">
        <f>CORREL(O2:O310,AD2:AD310)</f>
        <v>9.0311875790835452E-2</v>
      </c>
    </row>
    <row r="10" spans="1:32" ht="18" customHeight="1" thickTop="1" thickBot="1" x14ac:dyDescent="0.3">
      <c r="A10" s="1" t="s">
        <v>39</v>
      </c>
      <c r="B10" s="1" t="s">
        <v>95</v>
      </c>
      <c r="C10" s="1">
        <v>71</v>
      </c>
      <c r="D10" s="1">
        <v>229</v>
      </c>
      <c r="E10" s="6">
        <v>31.625</v>
      </c>
      <c r="F10">
        <f t="shared" si="2"/>
        <v>-0.46929295295509554</v>
      </c>
      <c r="G10" s="6">
        <v>9.375</v>
      </c>
      <c r="H10">
        <f t="shared" si="3"/>
        <v>-0.40274020394655191</v>
      </c>
      <c r="I10" s="1">
        <v>4.8099999999999996</v>
      </c>
      <c r="J10">
        <f t="shared" si="4"/>
        <v>-6.3673275260231782E-2</v>
      </c>
      <c r="K10" s="1">
        <v>17</v>
      </c>
      <c r="L10">
        <f t="shared" si="5"/>
        <v>-0.62574775330454024</v>
      </c>
      <c r="M10" s="1">
        <v>38.5</v>
      </c>
      <c r="N10">
        <f t="shared" si="6"/>
        <v>1.1642539594594459</v>
      </c>
      <c r="O10" s="1">
        <v>121</v>
      </c>
      <c r="P10">
        <f t="shared" si="7"/>
        <v>0.61570173033102638</v>
      </c>
      <c r="Q10" s="2" t="s">
        <v>439</v>
      </c>
      <c r="S10" s="2" t="s">
        <v>439</v>
      </c>
      <c r="V10">
        <f t="shared" si="0"/>
        <v>0.2185015043240528</v>
      </c>
      <c r="X10">
        <f t="shared" si="1"/>
        <v>3.6416917387342131E-2</v>
      </c>
      <c r="Z10">
        <v>5</v>
      </c>
      <c r="AA10">
        <v>2</v>
      </c>
      <c r="AB10">
        <v>138</v>
      </c>
      <c r="AC10">
        <f t="shared" si="10"/>
        <v>135</v>
      </c>
      <c r="AD10">
        <v>16.285714285714285</v>
      </c>
      <c r="AE10" s="16" t="s">
        <v>456</v>
      </c>
      <c r="AF10" s="16">
        <f>CORREL(Q2:Q310,AD2:AD310)</f>
        <v>-3.8204542718078251E-2</v>
      </c>
    </row>
    <row r="11" spans="1:32" ht="18" customHeight="1" thickTop="1" thickBot="1" x14ac:dyDescent="0.3">
      <c r="A11" s="2" t="s">
        <v>42</v>
      </c>
      <c r="B11" s="1" t="s">
        <v>95</v>
      </c>
      <c r="C11" s="2">
        <v>71</v>
      </c>
      <c r="D11" s="2">
        <v>206</v>
      </c>
      <c r="E11" s="7">
        <v>32</v>
      </c>
      <c r="F11">
        <f t="shared" si="2"/>
        <v>-0.2003176034013894</v>
      </c>
      <c r="G11" s="7">
        <v>8.625</v>
      </c>
      <c r="H11">
        <f t="shared" si="3"/>
        <v>-1.5836749743977419</v>
      </c>
      <c r="I11" s="2" t="s">
        <v>439</v>
      </c>
      <c r="K11" s="2">
        <v>22</v>
      </c>
      <c r="L11">
        <f t="shared" si="5"/>
        <v>0.19395871320140734</v>
      </c>
      <c r="M11" s="2" t="s">
        <v>439</v>
      </c>
      <c r="O11" s="2" t="s">
        <v>439</v>
      </c>
      <c r="Q11" s="2" t="s">
        <v>439</v>
      </c>
      <c r="S11" s="2" t="s">
        <v>439</v>
      </c>
      <c r="V11">
        <f t="shared" si="0"/>
        <v>-1.5900338645977239</v>
      </c>
      <c r="X11">
        <f t="shared" si="1"/>
        <v>-0.53001128819924126</v>
      </c>
      <c r="Z11">
        <v>3</v>
      </c>
      <c r="AA11">
        <v>9</v>
      </c>
      <c r="AB11">
        <v>73</v>
      </c>
      <c r="AC11">
        <f t="shared" si="10"/>
        <v>73</v>
      </c>
      <c r="AD11">
        <v>18.833333333333332</v>
      </c>
      <c r="AE11" s="16" t="s">
        <v>457</v>
      </c>
      <c r="AF11" s="16">
        <f>CORREL(S2:S310,AD2:AD310)</f>
        <v>-0.11992789830322846</v>
      </c>
    </row>
    <row r="12" spans="1:32" ht="18" customHeight="1" thickTop="1" thickBot="1" x14ac:dyDescent="0.3">
      <c r="A12" s="1" t="s">
        <v>43</v>
      </c>
      <c r="B12" s="1" t="s">
        <v>95</v>
      </c>
      <c r="C12" s="1">
        <v>72</v>
      </c>
      <c r="D12" s="1">
        <v>217</v>
      </c>
      <c r="E12" s="6">
        <v>31</v>
      </c>
      <c r="F12">
        <f t="shared" si="2"/>
        <v>-0.91758520221127249</v>
      </c>
      <c r="G12" s="6">
        <v>9.75</v>
      </c>
      <c r="H12">
        <f t="shared" si="3"/>
        <v>0.187727181279043</v>
      </c>
      <c r="I12" s="1">
        <v>4.62</v>
      </c>
      <c r="J12">
        <f t="shared" si="4"/>
        <v>0.54598580124713691</v>
      </c>
      <c r="K12" s="1">
        <v>15</v>
      </c>
      <c r="L12">
        <f t="shared" si="5"/>
        <v>-0.95363033990691926</v>
      </c>
      <c r="M12" s="1">
        <v>40</v>
      </c>
      <c r="N12">
        <f t="shared" si="6"/>
        <v>1.5202773650648005</v>
      </c>
      <c r="O12" s="1">
        <v>125</v>
      </c>
      <c r="P12">
        <f t="shared" si="7"/>
        <v>1.0433439363350026</v>
      </c>
      <c r="Q12" s="1">
        <v>7.15</v>
      </c>
      <c r="R12">
        <f t="shared" si="8"/>
        <v>0.29404076601125667</v>
      </c>
      <c r="S12" s="1">
        <v>4.25</v>
      </c>
      <c r="T12">
        <f t="shared" si="9"/>
        <v>0.46273190911648138</v>
      </c>
      <c r="V12">
        <f t="shared" si="0"/>
        <v>2.1828914169355293</v>
      </c>
      <c r="X12">
        <f t="shared" si="1"/>
        <v>0.27286142711694117</v>
      </c>
      <c r="Z12">
        <v>8</v>
      </c>
      <c r="AD12">
        <v>8</v>
      </c>
    </row>
    <row r="13" spans="1:32" ht="18" customHeight="1" thickTop="1" thickBot="1" x14ac:dyDescent="0.3">
      <c r="A13" s="2" t="s">
        <v>46</v>
      </c>
      <c r="B13" s="1" t="s">
        <v>95</v>
      </c>
      <c r="C13" s="2">
        <v>69</v>
      </c>
      <c r="D13" s="2">
        <v>217</v>
      </c>
      <c r="E13" s="7">
        <v>30.25</v>
      </c>
      <c r="F13">
        <f t="shared" si="2"/>
        <v>-1.4555359013186848</v>
      </c>
      <c r="G13" s="7">
        <v>9.375</v>
      </c>
      <c r="H13">
        <f t="shared" si="3"/>
        <v>-0.40274020394655191</v>
      </c>
      <c r="I13" s="2">
        <v>4.6100000000000003</v>
      </c>
      <c r="J13">
        <f t="shared" si="4"/>
        <v>0.57807312106331366</v>
      </c>
      <c r="K13" s="2">
        <v>17</v>
      </c>
      <c r="L13">
        <f t="shared" si="5"/>
        <v>-0.62574775330454024</v>
      </c>
      <c r="M13" s="2">
        <v>34</v>
      </c>
      <c r="N13">
        <f t="shared" si="6"/>
        <v>9.6183742643382295E-2</v>
      </c>
      <c r="O13" s="2">
        <v>116</v>
      </c>
      <c r="P13">
        <f t="shared" si="7"/>
        <v>8.1148972826056154E-2</v>
      </c>
      <c r="Q13" s="2">
        <v>7</v>
      </c>
      <c r="R13">
        <f t="shared" si="8"/>
        <v>0.66173975049171196</v>
      </c>
      <c r="S13" s="2">
        <v>4.18</v>
      </c>
      <c r="T13">
        <f t="shared" si="9"/>
        <v>0.73733731863361052</v>
      </c>
      <c r="V13">
        <f t="shared" si="0"/>
        <v>-0.32954095291170238</v>
      </c>
      <c r="X13">
        <f t="shared" si="1"/>
        <v>-4.1192619113962797E-2</v>
      </c>
      <c r="Z13">
        <v>4</v>
      </c>
      <c r="AA13">
        <v>27</v>
      </c>
      <c r="AB13">
        <v>126</v>
      </c>
      <c r="AC13">
        <f t="shared" si="10"/>
        <v>125</v>
      </c>
      <c r="AD13">
        <v>20.666666666666668</v>
      </c>
    </row>
    <row r="14" spans="1:32" ht="18" customHeight="1" thickTop="1" thickBot="1" x14ac:dyDescent="0.3">
      <c r="A14" s="1" t="s">
        <v>49</v>
      </c>
      <c r="B14" s="1" t="s">
        <v>95</v>
      </c>
      <c r="C14" s="1">
        <v>68</v>
      </c>
      <c r="D14" s="1">
        <v>218</v>
      </c>
      <c r="E14" s="6">
        <v>30.625</v>
      </c>
      <c r="F14">
        <f t="shared" si="2"/>
        <v>-1.1865605517649787</v>
      </c>
      <c r="G14" s="6">
        <v>9.5</v>
      </c>
      <c r="H14">
        <f t="shared" si="3"/>
        <v>-0.20591774220468695</v>
      </c>
      <c r="I14" s="1">
        <v>4.58</v>
      </c>
      <c r="J14">
        <f t="shared" si="4"/>
        <v>0.67433508051184654</v>
      </c>
      <c r="K14" s="1">
        <v>26</v>
      </c>
      <c r="L14">
        <f t="shared" si="5"/>
        <v>0.84972388640616547</v>
      </c>
      <c r="M14" s="1">
        <v>34</v>
      </c>
      <c r="N14">
        <f t="shared" si="6"/>
        <v>9.6183742643382295E-2</v>
      </c>
      <c r="O14" s="1">
        <v>120</v>
      </c>
      <c r="P14">
        <f t="shared" si="7"/>
        <v>0.50879117883003233</v>
      </c>
      <c r="Q14" s="2" t="s">
        <v>439</v>
      </c>
      <c r="S14" s="2" t="s">
        <v>439</v>
      </c>
      <c r="V14">
        <f t="shared" si="0"/>
        <v>0.736555594421761</v>
      </c>
      <c r="X14">
        <f t="shared" si="1"/>
        <v>0.12275926573696017</v>
      </c>
      <c r="Z14">
        <v>8</v>
      </c>
      <c r="AD14">
        <v>0</v>
      </c>
    </row>
    <row r="15" spans="1:32" ht="18" customHeight="1" thickTop="1" thickBot="1" x14ac:dyDescent="0.3">
      <c r="A15" s="2" t="s">
        <v>52</v>
      </c>
      <c r="B15" s="1" t="s">
        <v>95</v>
      </c>
      <c r="C15" s="2">
        <v>69</v>
      </c>
      <c r="D15" s="2">
        <v>220</v>
      </c>
      <c r="E15" s="7">
        <v>31.625</v>
      </c>
      <c r="F15">
        <f t="shared" si="2"/>
        <v>-0.46929295295509554</v>
      </c>
      <c r="G15" s="7">
        <v>8.875</v>
      </c>
      <c r="H15">
        <f t="shared" si="3"/>
        <v>-1.1900300509140118</v>
      </c>
      <c r="I15" s="2">
        <v>4.8</v>
      </c>
      <c r="J15">
        <f t="shared" si="4"/>
        <v>-3.1585955444055083E-2</v>
      </c>
      <c r="K15" s="2">
        <v>16</v>
      </c>
      <c r="L15">
        <f t="shared" si="5"/>
        <v>-0.78968904660572981</v>
      </c>
      <c r="M15" s="2">
        <v>35.5</v>
      </c>
      <c r="N15">
        <f t="shared" si="6"/>
        <v>0.45220714824873687</v>
      </c>
      <c r="O15" s="2">
        <v>117</v>
      </c>
      <c r="P15">
        <f t="shared" si="7"/>
        <v>0.1880595243270502</v>
      </c>
      <c r="Q15" s="2">
        <v>7.63</v>
      </c>
      <c r="R15">
        <f t="shared" si="8"/>
        <v>-0.88259598432619624</v>
      </c>
      <c r="S15" s="2">
        <v>4.5</v>
      </c>
      <c r="T15">
        <f t="shared" si="9"/>
        <v>-0.51800169630183324</v>
      </c>
      <c r="V15">
        <f t="shared" si="0"/>
        <v>-3.2409290139711349</v>
      </c>
      <c r="X15">
        <f t="shared" si="1"/>
        <v>-0.40511612674639186</v>
      </c>
      <c r="Z15">
        <v>8</v>
      </c>
      <c r="AD15">
        <v>0</v>
      </c>
    </row>
    <row r="16" spans="1:32" ht="18" customHeight="1" thickTop="1" thickBot="1" x14ac:dyDescent="0.3">
      <c r="A16" s="1" t="s">
        <v>53</v>
      </c>
      <c r="B16" s="1" t="s">
        <v>95</v>
      </c>
      <c r="C16" s="1">
        <v>71</v>
      </c>
      <c r="D16" s="1">
        <v>254</v>
      </c>
      <c r="E16" s="6">
        <v>32.75</v>
      </c>
      <c r="F16">
        <f t="shared" si="2"/>
        <v>0.3376330957060229</v>
      </c>
      <c r="G16" s="6">
        <v>10.5</v>
      </c>
      <c r="H16">
        <f t="shared" si="3"/>
        <v>1.368661951730233</v>
      </c>
      <c r="I16" s="1">
        <v>4.9400000000000004</v>
      </c>
      <c r="J16">
        <f t="shared" si="4"/>
        <v>-0.48080843287054031</v>
      </c>
      <c r="K16" s="1">
        <v>23</v>
      </c>
      <c r="L16">
        <f t="shared" si="5"/>
        <v>0.35790000650259685</v>
      </c>
      <c r="M16" s="1">
        <v>33.5</v>
      </c>
      <c r="N16">
        <f t="shared" si="6"/>
        <v>-2.249072589173589E-2</v>
      </c>
      <c r="O16" s="1">
        <v>114</v>
      </c>
      <c r="P16">
        <f t="shared" si="7"/>
        <v>-0.13267213017593193</v>
      </c>
      <c r="Q16" s="1">
        <v>7.56</v>
      </c>
      <c r="R16">
        <f t="shared" si="8"/>
        <v>-0.71100312490198347</v>
      </c>
      <c r="S16" s="1">
        <v>4.4000000000000004</v>
      </c>
      <c r="T16">
        <f t="shared" si="9"/>
        <v>-0.12570825413450878</v>
      </c>
      <c r="V16">
        <f t="shared" si="0"/>
        <v>0.59151238596415234</v>
      </c>
      <c r="X16">
        <f t="shared" si="1"/>
        <v>7.3939048245519043E-2</v>
      </c>
      <c r="Z16">
        <v>4</v>
      </c>
      <c r="AA16">
        <v>9</v>
      </c>
      <c r="AB16">
        <v>108</v>
      </c>
      <c r="AC16">
        <f t="shared" si="10"/>
        <v>108</v>
      </c>
      <c r="AD16">
        <v>26.25</v>
      </c>
    </row>
    <row r="17" spans="1:30 16384:16384" ht="18" customHeight="1" thickTop="1" thickBot="1" x14ac:dyDescent="0.3">
      <c r="A17" s="2" t="s">
        <v>55</v>
      </c>
      <c r="B17" s="1" t="s">
        <v>95</v>
      </c>
      <c r="C17" s="2">
        <v>73</v>
      </c>
      <c r="D17" s="2">
        <v>215</v>
      </c>
      <c r="E17" s="7">
        <v>32.375</v>
      </c>
      <c r="F17">
        <f t="shared" si="2"/>
        <v>6.8657746152316748E-2</v>
      </c>
      <c r="G17" s="7">
        <v>9.75</v>
      </c>
      <c r="H17">
        <f t="shared" si="3"/>
        <v>0.187727181279043</v>
      </c>
      <c r="I17" s="2">
        <v>4.5199999999999996</v>
      </c>
      <c r="J17">
        <f t="shared" si="4"/>
        <v>0.86685899940891253</v>
      </c>
      <c r="K17" s="2">
        <v>19</v>
      </c>
      <c r="L17">
        <f t="shared" si="5"/>
        <v>-0.29786516670216123</v>
      </c>
      <c r="M17" s="2">
        <v>35</v>
      </c>
      <c r="N17">
        <f t="shared" si="6"/>
        <v>0.33353267971361866</v>
      </c>
      <c r="O17" s="2">
        <v>126</v>
      </c>
      <c r="P17">
        <f t="shared" si="7"/>
        <v>1.1502544878359966</v>
      </c>
      <c r="Q17" s="2">
        <v>7.04</v>
      </c>
      <c r="R17">
        <f t="shared" si="8"/>
        <v>0.56368668796359067</v>
      </c>
      <c r="S17" s="2">
        <v>4.07</v>
      </c>
      <c r="T17">
        <f t="shared" si="9"/>
        <v>1.1688601050176668</v>
      </c>
      <c r="V17">
        <f t="shared" si="0"/>
        <v>4.0417127206689836</v>
      </c>
      <c r="X17">
        <f t="shared" si="1"/>
        <v>0.50521409008362295</v>
      </c>
      <c r="Z17">
        <v>1</v>
      </c>
      <c r="AA17">
        <v>15</v>
      </c>
      <c r="AB17">
        <v>15</v>
      </c>
      <c r="AC17">
        <f t="shared" si="10"/>
        <v>15</v>
      </c>
      <c r="AD17">
        <v>28.214285714285715</v>
      </c>
    </row>
    <row r="18" spans="1:30 16384:16384" ht="18" customHeight="1" thickTop="1" thickBot="1" x14ac:dyDescent="0.3">
      <c r="A18" s="1" t="s">
        <v>59</v>
      </c>
      <c r="B18" s="1" t="s">
        <v>95</v>
      </c>
      <c r="C18" s="1">
        <v>73</v>
      </c>
      <c r="D18" s="1">
        <v>222</v>
      </c>
      <c r="E18" s="6">
        <v>32.5</v>
      </c>
      <c r="F18">
        <f t="shared" si="2"/>
        <v>0.15831619600355215</v>
      </c>
      <c r="G18" s="6">
        <v>10</v>
      </c>
      <c r="H18">
        <f t="shared" si="3"/>
        <v>0.58137210476277301</v>
      </c>
      <c r="I18" s="2" t="s">
        <v>439</v>
      </c>
      <c r="K18" s="1">
        <v>17</v>
      </c>
      <c r="L18">
        <f t="shared" si="5"/>
        <v>-0.62574775330454024</v>
      </c>
      <c r="M18" s="2" t="s">
        <v>439</v>
      </c>
      <c r="O18" s="2" t="s">
        <v>439</v>
      </c>
      <c r="Q18" s="2" t="s">
        <v>439</v>
      </c>
      <c r="S18" s="2" t="s">
        <v>439</v>
      </c>
      <c r="V18">
        <f t="shared" si="0"/>
        <v>0.11394054746178495</v>
      </c>
      <c r="X18">
        <f t="shared" si="1"/>
        <v>3.7980182487261649E-2</v>
      </c>
      <c r="Z18">
        <v>1</v>
      </c>
      <c r="AA18">
        <v>10</v>
      </c>
      <c r="AB18">
        <v>10</v>
      </c>
      <c r="AC18">
        <f t="shared" si="10"/>
        <v>10</v>
      </c>
      <c r="AD18">
        <v>35.153846153846153</v>
      </c>
    </row>
    <row r="19" spans="1:30 16384:16384" ht="18" customHeight="1" thickTop="1" thickBot="1" x14ac:dyDescent="0.3">
      <c r="A19" s="2" t="s">
        <v>60</v>
      </c>
      <c r="B19" s="1" t="s">
        <v>95</v>
      </c>
      <c r="C19" s="2">
        <v>67</v>
      </c>
      <c r="D19" s="2">
        <v>199</v>
      </c>
      <c r="E19" s="7">
        <v>29.75</v>
      </c>
      <c r="F19">
        <f t="shared" si="2"/>
        <v>-1.8141697007236264</v>
      </c>
      <c r="G19" s="7">
        <v>9</v>
      </c>
      <c r="H19">
        <f t="shared" si="3"/>
        <v>-0.99320758917214691</v>
      </c>
      <c r="I19" s="2">
        <v>4.8</v>
      </c>
      <c r="J19">
        <f t="shared" si="4"/>
        <v>-3.1585955444055083E-2</v>
      </c>
      <c r="K19" s="2" t="s">
        <v>439</v>
      </c>
      <c r="M19" s="2">
        <v>33</v>
      </c>
      <c r="N19">
        <f t="shared" si="6"/>
        <v>-0.14116519442685407</v>
      </c>
      <c r="O19" s="2">
        <v>113</v>
      </c>
      <c r="P19">
        <f t="shared" si="7"/>
        <v>-0.23958268167692598</v>
      </c>
      <c r="Q19" s="2">
        <v>7.2</v>
      </c>
      <c r="R19">
        <f t="shared" si="8"/>
        <v>0.17147443785110564</v>
      </c>
      <c r="S19" s="2">
        <v>4.38</v>
      </c>
      <c r="T19">
        <f t="shared" si="9"/>
        <v>-4.7249565701041794E-2</v>
      </c>
      <c r="V19">
        <f t="shared" si="0"/>
        <v>-3.0954862492935451</v>
      </c>
      <c r="X19">
        <f t="shared" si="1"/>
        <v>-0.44221232132764932</v>
      </c>
      <c r="Z19">
        <v>8</v>
      </c>
      <c r="AD19">
        <v>0</v>
      </c>
    </row>
    <row r="20" spans="1:30 16384:16384" ht="18" customHeight="1" thickTop="1" thickBot="1" x14ac:dyDescent="0.3">
      <c r="A20" s="1" t="s">
        <v>62</v>
      </c>
      <c r="B20" s="1" t="s">
        <v>95</v>
      </c>
      <c r="C20" s="1">
        <v>70</v>
      </c>
      <c r="D20" s="1">
        <v>198</v>
      </c>
      <c r="E20" s="6">
        <v>30.25</v>
      </c>
      <c r="F20">
        <f t="shared" si="2"/>
        <v>-1.4555359013186848</v>
      </c>
      <c r="G20" s="6">
        <v>9</v>
      </c>
      <c r="H20">
        <f t="shared" si="3"/>
        <v>-0.99320758917214691</v>
      </c>
      <c r="I20" s="1">
        <v>4.63</v>
      </c>
      <c r="J20">
        <f t="shared" si="4"/>
        <v>0.51389848143096017</v>
      </c>
      <c r="K20" s="1">
        <v>19</v>
      </c>
      <c r="L20">
        <f t="shared" si="5"/>
        <v>-0.29786516670216123</v>
      </c>
      <c r="M20" s="1">
        <v>30.5</v>
      </c>
      <c r="N20">
        <f t="shared" si="6"/>
        <v>-0.73453753710244496</v>
      </c>
      <c r="O20" s="1">
        <v>116</v>
      </c>
      <c r="P20">
        <f t="shared" si="7"/>
        <v>8.1148972826056154E-2</v>
      </c>
      <c r="Q20" s="1">
        <v>7.19</v>
      </c>
      <c r="R20">
        <f t="shared" si="8"/>
        <v>0.19598770348313541</v>
      </c>
      <c r="S20" s="1">
        <v>4.4000000000000004</v>
      </c>
      <c r="T20">
        <f t="shared" si="9"/>
        <v>-0.12570825413450878</v>
      </c>
      <c r="V20">
        <f t="shared" si="0"/>
        <v>-2.8158192906897956</v>
      </c>
      <c r="X20">
        <f t="shared" si="1"/>
        <v>-0.35197741133622445</v>
      </c>
      <c r="Z20">
        <v>8</v>
      </c>
      <c r="AD20">
        <v>0</v>
      </c>
      <c r="XFD20">
        <f t="shared" ref="XFD20:XFD30" si="11">COUNT(D20:XFC20)</f>
        <v>21</v>
      </c>
    </row>
    <row r="21" spans="1:30 16384:16384" ht="18" customHeight="1" thickTop="1" thickBot="1" x14ac:dyDescent="0.3">
      <c r="A21" s="2" t="s">
        <v>64</v>
      </c>
      <c r="B21" s="1" t="s">
        <v>95</v>
      </c>
      <c r="C21" s="2">
        <v>72</v>
      </c>
      <c r="D21" s="2">
        <v>226</v>
      </c>
      <c r="E21" s="7">
        <v>31.25</v>
      </c>
      <c r="F21">
        <f t="shared" si="2"/>
        <v>-0.73826830250880171</v>
      </c>
      <c r="G21" s="7">
        <v>9.25</v>
      </c>
      <c r="H21">
        <f t="shared" si="3"/>
        <v>-0.59956266568841687</v>
      </c>
      <c r="I21" s="2">
        <v>4.83</v>
      </c>
      <c r="J21">
        <f t="shared" si="4"/>
        <v>-0.12784791489258804</v>
      </c>
      <c r="K21" s="2" t="s">
        <v>439</v>
      </c>
      <c r="M21" s="2">
        <v>27</v>
      </c>
      <c r="N21">
        <f t="shared" si="6"/>
        <v>-1.5652588168482722</v>
      </c>
      <c r="O21" s="2">
        <v>111</v>
      </c>
      <c r="P21">
        <f t="shared" si="7"/>
        <v>-0.45340378467891407</v>
      </c>
      <c r="Q21" s="2">
        <v>7.17</v>
      </c>
      <c r="R21">
        <f t="shared" si="8"/>
        <v>0.24501423474719713</v>
      </c>
      <c r="S21" s="2">
        <v>4.4000000000000004</v>
      </c>
      <c r="T21">
        <f t="shared" si="9"/>
        <v>-0.12570825413450878</v>
      </c>
      <c r="V21">
        <f t="shared" si="0"/>
        <v>-3.3650355040043047</v>
      </c>
      <c r="X21">
        <f t="shared" si="1"/>
        <v>-0.48071935771490065</v>
      </c>
      <c r="Z21">
        <v>7</v>
      </c>
      <c r="AA21">
        <v>18</v>
      </c>
      <c r="AB21">
        <v>235</v>
      </c>
      <c r="AC21">
        <f t="shared" si="10"/>
        <v>202</v>
      </c>
      <c r="AD21">
        <v>0</v>
      </c>
      <c r="XFD21">
        <f t="shared" si="11"/>
        <v>22</v>
      </c>
    </row>
    <row r="22" spans="1:30 16384:16384" ht="18" customHeight="1" thickTop="1" thickBot="1" x14ac:dyDescent="0.3">
      <c r="A22" s="1" t="s">
        <v>67</v>
      </c>
      <c r="B22" s="1" t="s">
        <v>95</v>
      </c>
      <c r="C22" s="1">
        <v>72</v>
      </c>
      <c r="D22" s="1">
        <v>247</v>
      </c>
      <c r="E22" s="6">
        <v>31.75</v>
      </c>
      <c r="F22">
        <f t="shared" si="2"/>
        <v>-0.37963450310386015</v>
      </c>
      <c r="G22" s="6">
        <v>10.25</v>
      </c>
      <c r="H22">
        <f t="shared" si="3"/>
        <v>0.97501702824650294</v>
      </c>
      <c r="I22" s="1">
        <v>5.0199999999999996</v>
      </c>
      <c r="J22">
        <f t="shared" si="4"/>
        <v>-0.73750699139995679</v>
      </c>
      <c r="K22" s="1">
        <v>30</v>
      </c>
      <c r="L22">
        <f t="shared" si="5"/>
        <v>1.5054890596109236</v>
      </c>
      <c r="M22" s="1">
        <v>31.5</v>
      </c>
      <c r="N22">
        <f t="shared" si="6"/>
        <v>-0.49718860003220861</v>
      </c>
      <c r="O22" s="1">
        <v>110</v>
      </c>
      <c r="P22">
        <f t="shared" si="7"/>
        <v>-0.56031433617990811</v>
      </c>
      <c r="Q22" s="1">
        <v>7.24</v>
      </c>
      <c r="R22">
        <f t="shared" si="8"/>
        <v>7.3421375322984386E-2</v>
      </c>
      <c r="S22" s="1">
        <v>4.33</v>
      </c>
      <c r="T22">
        <f t="shared" si="9"/>
        <v>0.14889715538262041</v>
      </c>
      <c r="V22">
        <f t="shared" si="0"/>
        <v>0.52818018784709775</v>
      </c>
      <c r="X22">
        <f t="shared" si="1"/>
        <v>6.6022523480887219E-2</v>
      </c>
      <c r="Z22">
        <v>7</v>
      </c>
      <c r="AA22">
        <v>14</v>
      </c>
      <c r="AB22">
        <v>231</v>
      </c>
      <c r="AC22">
        <f t="shared" si="10"/>
        <v>198</v>
      </c>
      <c r="AD22">
        <v>11.5</v>
      </c>
      <c r="XFD22">
        <f t="shared" si="11"/>
        <v>24</v>
      </c>
    </row>
    <row r="23" spans="1:30 16384:16384" ht="18" customHeight="1" thickTop="1" thickBot="1" x14ac:dyDescent="0.3">
      <c r="A23" s="2" t="s">
        <v>70</v>
      </c>
      <c r="B23" s="1" t="s">
        <v>95</v>
      </c>
      <c r="C23" s="2">
        <v>73</v>
      </c>
      <c r="D23" s="2">
        <v>224</v>
      </c>
      <c r="E23" s="7">
        <v>31.25</v>
      </c>
      <c r="F23">
        <f t="shared" si="2"/>
        <v>-0.73826830250880171</v>
      </c>
      <c r="G23" s="7">
        <v>9.625</v>
      </c>
      <c r="H23">
        <f t="shared" si="3"/>
        <v>-9.095280462821969E-3</v>
      </c>
      <c r="I23" s="2">
        <v>4.5</v>
      </c>
      <c r="J23">
        <f t="shared" si="4"/>
        <v>0.9310336390412659</v>
      </c>
      <c r="K23" s="2">
        <v>25</v>
      </c>
      <c r="L23">
        <f t="shared" si="5"/>
        <v>0.68578259310497591</v>
      </c>
      <c r="M23" s="2">
        <v>41.5</v>
      </c>
      <c r="N23">
        <f t="shared" si="6"/>
        <v>1.8763007706701551</v>
      </c>
      <c r="O23" s="2">
        <v>127</v>
      </c>
      <c r="P23">
        <f t="shared" si="7"/>
        <v>1.2571650393369906</v>
      </c>
      <c r="Q23" s="2">
        <v>6.82</v>
      </c>
      <c r="R23">
        <f t="shared" si="8"/>
        <v>1.1029785318682566</v>
      </c>
      <c r="S23" s="2">
        <v>4.2699999999999996</v>
      </c>
      <c r="T23">
        <f t="shared" si="9"/>
        <v>0.38427322068301789</v>
      </c>
      <c r="V23">
        <f t="shared" si="0"/>
        <v>5.4901702117330382</v>
      </c>
      <c r="X23">
        <f t="shared" si="1"/>
        <v>0.68627127646662978</v>
      </c>
      <c r="Z23">
        <v>3</v>
      </c>
      <c r="AA23">
        <v>22</v>
      </c>
      <c r="AB23">
        <v>86</v>
      </c>
      <c r="AC23">
        <f t="shared" si="10"/>
        <v>86</v>
      </c>
      <c r="AD23">
        <v>32.875</v>
      </c>
      <c r="XFD23">
        <f t="shared" si="11"/>
        <v>24</v>
      </c>
    </row>
    <row r="24" spans="1:30 16384:16384" ht="18" customHeight="1" thickTop="1" thickBot="1" x14ac:dyDescent="0.3">
      <c r="A24" s="1" t="s">
        <v>73</v>
      </c>
      <c r="B24" s="1" t="s">
        <v>95</v>
      </c>
      <c r="C24" s="1">
        <v>69</v>
      </c>
      <c r="D24" s="1">
        <v>207</v>
      </c>
      <c r="E24" s="6">
        <v>30.375</v>
      </c>
      <c r="F24">
        <f t="shared" si="2"/>
        <v>-1.3658774514674494</v>
      </c>
      <c r="G24" s="6">
        <v>9.25</v>
      </c>
      <c r="H24">
        <f t="shared" si="3"/>
        <v>-0.59956266568841687</v>
      </c>
      <c r="I24" s="1">
        <v>4.54</v>
      </c>
      <c r="J24">
        <f t="shared" si="4"/>
        <v>0.80268435977655628</v>
      </c>
      <c r="K24" s="2" t="s">
        <v>439</v>
      </c>
      <c r="M24" s="1">
        <v>33.5</v>
      </c>
      <c r="N24">
        <f t="shared" si="6"/>
        <v>-2.249072589173589E-2</v>
      </c>
      <c r="O24" s="1">
        <v>121</v>
      </c>
      <c r="P24">
        <f t="shared" si="7"/>
        <v>0.61570173033102638</v>
      </c>
      <c r="Q24" s="2" t="s">
        <v>439</v>
      </c>
      <c r="S24" s="2" t="s">
        <v>439</v>
      </c>
      <c r="V24">
        <f t="shared" si="0"/>
        <v>-0.56954475294001972</v>
      </c>
      <c r="X24">
        <f t="shared" si="1"/>
        <v>-0.11390895058800395</v>
      </c>
      <c r="Z24">
        <v>3</v>
      </c>
      <c r="AA24">
        <v>13</v>
      </c>
      <c r="AB24">
        <v>77</v>
      </c>
      <c r="AC24">
        <f t="shared" si="10"/>
        <v>77</v>
      </c>
      <c r="AD24">
        <v>34.9375</v>
      </c>
      <c r="XFD24">
        <f t="shared" si="11"/>
        <v>18</v>
      </c>
    </row>
    <row r="25" spans="1:30 16384:16384" ht="18" customHeight="1" thickTop="1" thickBot="1" x14ac:dyDescent="0.3">
      <c r="A25" s="2" t="s">
        <v>74</v>
      </c>
      <c r="B25" s="1" t="s">
        <v>95</v>
      </c>
      <c r="C25" s="2">
        <v>70</v>
      </c>
      <c r="D25" s="2">
        <v>215</v>
      </c>
      <c r="E25" s="7">
        <v>29.625</v>
      </c>
      <c r="F25">
        <f t="shared" si="2"/>
        <v>-1.9038281505748618</v>
      </c>
      <c r="G25" s="7">
        <v>9.125</v>
      </c>
      <c r="H25">
        <f t="shared" si="3"/>
        <v>-0.79638512743028189</v>
      </c>
      <c r="I25" s="2">
        <v>4.7</v>
      </c>
      <c r="J25">
        <f t="shared" si="4"/>
        <v>0.28928724271771761</v>
      </c>
      <c r="K25" s="2">
        <v>26</v>
      </c>
      <c r="L25">
        <f t="shared" si="5"/>
        <v>0.84972388640616547</v>
      </c>
      <c r="M25" s="2">
        <v>36.5</v>
      </c>
      <c r="N25">
        <f t="shared" si="6"/>
        <v>0.68955608531897317</v>
      </c>
      <c r="O25" s="2">
        <v>120</v>
      </c>
      <c r="P25">
        <f t="shared" si="7"/>
        <v>0.50879117883003233</v>
      </c>
      <c r="Q25" s="2">
        <v>7.09</v>
      </c>
      <c r="R25">
        <f t="shared" si="8"/>
        <v>0.44112035980343967</v>
      </c>
      <c r="S25" s="2">
        <v>4.13</v>
      </c>
      <c r="T25">
        <f t="shared" si="9"/>
        <v>0.93348403971727278</v>
      </c>
      <c r="V25">
        <f t="shared" si="0"/>
        <v>1.0117495147884576</v>
      </c>
      <c r="X25">
        <f t="shared" si="1"/>
        <v>0.12646868934855721</v>
      </c>
      <c r="Z25">
        <v>8</v>
      </c>
      <c r="AD25">
        <v>0</v>
      </c>
      <c r="XFD25">
        <f t="shared" si="11"/>
        <v>21</v>
      </c>
    </row>
    <row r="26" spans="1:30 16384:16384" ht="18" customHeight="1" thickTop="1" thickBot="1" x14ac:dyDescent="0.3">
      <c r="A26" s="1" t="s">
        <v>75</v>
      </c>
      <c r="B26" s="1" t="s">
        <v>95</v>
      </c>
      <c r="C26" s="1">
        <v>74</v>
      </c>
      <c r="D26" s="1">
        <v>231</v>
      </c>
      <c r="E26" s="6">
        <v>32</v>
      </c>
      <c r="F26">
        <f t="shared" si="2"/>
        <v>-0.2003176034013894</v>
      </c>
      <c r="G26" s="6">
        <v>8.625</v>
      </c>
      <c r="H26">
        <f t="shared" si="3"/>
        <v>-1.5836749743977419</v>
      </c>
      <c r="I26" s="1">
        <v>4.6100000000000003</v>
      </c>
      <c r="J26">
        <f t="shared" si="4"/>
        <v>0.57807312106331366</v>
      </c>
      <c r="K26" s="1">
        <v>20</v>
      </c>
      <c r="L26">
        <f t="shared" si="5"/>
        <v>-0.1339238734009717</v>
      </c>
      <c r="M26" s="1">
        <v>31.5</v>
      </c>
      <c r="N26">
        <f t="shared" si="6"/>
        <v>-0.49718860003220861</v>
      </c>
      <c r="O26" s="1">
        <v>112</v>
      </c>
      <c r="P26">
        <f t="shared" si="7"/>
        <v>-0.34649323317792002</v>
      </c>
      <c r="Q26" s="2" t="s">
        <v>439</v>
      </c>
      <c r="S26" s="2" t="s">
        <v>439</v>
      </c>
      <c r="V26">
        <f t="shared" si="0"/>
        <v>-2.1835251633469177</v>
      </c>
      <c r="X26">
        <f t="shared" si="1"/>
        <v>-0.36392086055781964</v>
      </c>
      <c r="Z26">
        <v>3</v>
      </c>
      <c r="AA26">
        <v>31</v>
      </c>
      <c r="AB26">
        <v>95</v>
      </c>
      <c r="AC26">
        <f t="shared" si="10"/>
        <v>95</v>
      </c>
      <c r="AD26">
        <v>26.076923076923077</v>
      </c>
      <c r="XFD26">
        <f t="shared" si="11"/>
        <v>20</v>
      </c>
    </row>
    <row r="27" spans="1:30 16384:16384" ht="18" customHeight="1" thickTop="1" thickBot="1" x14ac:dyDescent="0.3">
      <c r="A27" s="2" t="s">
        <v>77</v>
      </c>
      <c r="B27" s="1" t="s">
        <v>95</v>
      </c>
      <c r="C27" s="2">
        <v>72</v>
      </c>
      <c r="D27" s="2">
        <v>208</v>
      </c>
      <c r="E27" s="7">
        <v>31.5</v>
      </c>
      <c r="F27">
        <f t="shared" si="2"/>
        <v>-0.55895140280633093</v>
      </c>
      <c r="G27" s="7">
        <v>8.75</v>
      </c>
      <c r="H27">
        <f t="shared" si="3"/>
        <v>-1.3868525126558768</v>
      </c>
      <c r="I27" s="2">
        <v>4.42</v>
      </c>
      <c r="J27">
        <f t="shared" si="4"/>
        <v>1.1877321975706852</v>
      </c>
      <c r="K27" s="2" t="s">
        <v>439</v>
      </c>
      <c r="M27" s="2">
        <v>34.5</v>
      </c>
      <c r="N27">
        <f t="shared" si="6"/>
        <v>0.21485821117850049</v>
      </c>
      <c r="O27" s="2">
        <v>118</v>
      </c>
      <c r="P27">
        <f t="shared" si="7"/>
        <v>0.29497007582804424</v>
      </c>
      <c r="Q27" s="2">
        <v>7.22</v>
      </c>
      <c r="R27">
        <f t="shared" si="8"/>
        <v>0.1224479065870461</v>
      </c>
      <c r="S27" s="2">
        <v>4.32</v>
      </c>
      <c r="T27">
        <f t="shared" si="9"/>
        <v>0.18812649959935215</v>
      </c>
      <c r="V27">
        <f t="shared" si="0"/>
        <v>6.2330975301420344E-2</v>
      </c>
      <c r="X27">
        <f t="shared" si="1"/>
        <v>8.9044250430600491E-3</v>
      </c>
      <c r="Z27">
        <v>4</v>
      </c>
      <c r="AA27">
        <v>7</v>
      </c>
      <c r="AB27">
        <v>106</v>
      </c>
      <c r="AC27">
        <f t="shared" si="10"/>
        <v>106</v>
      </c>
      <c r="AD27">
        <v>29.8125</v>
      </c>
      <c r="XFD27">
        <f t="shared" si="11"/>
        <v>22</v>
      </c>
    </row>
    <row r="28" spans="1:30 16384:16384" ht="18" customHeight="1" thickTop="1" thickBot="1" x14ac:dyDescent="0.3">
      <c r="A28" s="1" t="s">
        <v>78</v>
      </c>
      <c r="B28" s="1" t="s">
        <v>95</v>
      </c>
      <c r="C28" s="1">
        <v>68</v>
      </c>
      <c r="D28" s="1">
        <v>213</v>
      </c>
      <c r="E28" s="6">
        <v>30</v>
      </c>
      <c r="F28">
        <f t="shared" si="2"/>
        <v>-1.6348528010211556</v>
      </c>
      <c r="G28" s="6">
        <v>9</v>
      </c>
      <c r="H28">
        <f t="shared" si="3"/>
        <v>-0.99320758917214691</v>
      </c>
      <c r="I28" s="2" t="s">
        <v>439</v>
      </c>
      <c r="K28" s="1">
        <v>22</v>
      </c>
      <c r="L28">
        <f t="shared" si="5"/>
        <v>0.19395871320140734</v>
      </c>
      <c r="M28" s="1">
        <v>37</v>
      </c>
      <c r="N28">
        <f t="shared" si="6"/>
        <v>0.80823055385409137</v>
      </c>
      <c r="O28" s="1">
        <v>115</v>
      </c>
      <c r="P28">
        <f t="shared" si="7"/>
        <v>-2.5761578674937884E-2</v>
      </c>
      <c r="Q28" s="1">
        <v>7.52</v>
      </c>
      <c r="R28">
        <f t="shared" si="8"/>
        <v>-0.61295006237386229</v>
      </c>
      <c r="S28" s="1">
        <v>4.37</v>
      </c>
      <c r="T28">
        <f t="shared" si="9"/>
        <v>-8.0202214843100514E-3</v>
      </c>
      <c r="V28">
        <f t="shared" si="0"/>
        <v>-2.2726029856709142</v>
      </c>
      <c r="X28">
        <f t="shared" si="1"/>
        <v>-0.32465756938155915</v>
      </c>
      <c r="Z28">
        <v>8</v>
      </c>
      <c r="AD28">
        <v>2.75</v>
      </c>
      <c r="XFD28">
        <f t="shared" si="11"/>
        <v>19</v>
      </c>
    </row>
    <row r="29" spans="1:30 16384:16384" ht="18" customHeight="1" thickTop="1" thickBot="1" x14ac:dyDescent="0.3">
      <c r="A29" s="2" t="s">
        <v>80</v>
      </c>
      <c r="B29" s="1" t="s">
        <v>95</v>
      </c>
      <c r="C29" s="2">
        <v>68</v>
      </c>
      <c r="D29" s="2">
        <v>193</v>
      </c>
      <c r="E29" s="7">
        <v>31</v>
      </c>
      <c r="F29">
        <f t="shared" si="2"/>
        <v>-0.91758520221127249</v>
      </c>
      <c r="G29" s="7">
        <v>8.625</v>
      </c>
      <c r="H29">
        <f t="shared" si="3"/>
        <v>-1.5836749743977419</v>
      </c>
      <c r="I29" s="2">
        <v>4.6100000000000003</v>
      </c>
      <c r="J29">
        <f t="shared" si="4"/>
        <v>0.57807312106331366</v>
      </c>
      <c r="K29" s="2">
        <v>11</v>
      </c>
      <c r="L29">
        <f t="shared" si="5"/>
        <v>-1.6093955131116773</v>
      </c>
      <c r="M29" s="2">
        <v>29</v>
      </c>
      <c r="N29">
        <f t="shared" si="6"/>
        <v>-1.0905609427077996</v>
      </c>
      <c r="O29" s="2">
        <v>109</v>
      </c>
      <c r="P29">
        <f t="shared" si="7"/>
        <v>-0.66722488768090216</v>
      </c>
      <c r="Q29" s="2" t="s">
        <v>439</v>
      </c>
      <c r="S29" s="2">
        <v>4.4000000000000004</v>
      </c>
      <c r="T29">
        <f t="shared" si="9"/>
        <v>-0.12570825413450878</v>
      </c>
      <c r="V29">
        <f t="shared" si="0"/>
        <v>-5.4160766531805882</v>
      </c>
      <c r="X29">
        <f t="shared" si="1"/>
        <v>-0.77372523616865541</v>
      </c>
      <c r="Z29">
        <v>7</v>
      </c>
      <c r="AA29">
        <v>13</v>
      </c>
      <c r="AB29">
        <v>230</v>
      </c>
      <c r="AC29">
        <f t="shared" si="10"/>
        <v>197</v>
      </c>
      <c r="AD29">
        <v>9.9230769230769234</v>
      </c>
      <c r="XFD29">
        <f t="shared" si="11"/>
        <v>22</v>
      </c>
    </row>
    <row r="30" spans="1:30 16384:16384" ht="18" customHeight="1" thickTop="1" thickBot="1" x14ac:dyDescent="0.3">
      <c r="A30" s="1" t="s">
        <v>83</v>
      </c>
      <c r="B30" s="1" t="s">
        <v>95</v>
      </c>
      <c r="C30" s="1">
        <v>69</v>
      </c>
      <c r="D30" s="1">
        <v>215</v>
      </c>
      <c r="E30" s="6">
        <v>30.75</v>
      </c>
      <c r="F30">
        <f t="shared" si="2"/>
        <v>-1.0969021019137433</v>
      </c>
      <c r="G30" s="6">
        <v>9.5</v>
      </c>
      <c r="H30">
        <f t="shared" si="3"/>
        <v>-0.20591774220468695</v>
      </c>
      <c r="I30" s="1">
        <v>4.6500000000000004</v>
      </c>
      <c r="J30">
        <f t="shared" si="4"/>
        <v>0.44972384179860397</v>
      </c>
      <c r="K30" s="1">
        <v>15</v>
      </c>
      <c r="L30">
        <f t="shared" si="5"/>
        <v>-0.95363033990691926</v>
      </c>
      <c r="M30" s="1">
        <v>35.5</v>
      </c>
      <c r="N30">
        <f t="shared" si="6"/>
        <v>0.45220714824873687</v>
      </c>
      <c r="O30" s="1">
        <v>116</v>
      </c>
      <c r="P30">
        <f t="shared" si="7"/>
        <v>8.1148972826056154E-2</v>
      </c>
      <c r="Q30" s="2" t="s">
        <v>439</v>
      </c>
      <c r="S30" s="2" t="s">
        <v>439</v>
      </c>
      <c r="V30">
        <f t="shared" si="0"/>
        <v>-1.2733702211519524</v>
      </c>
      <c r="X30">
        <f t="shared" si="1"/>
        <v>-0.21222837019199206</v>
      </c>
      <c r="Z30">
        <v>8</v>
      </c>
      <c r="AD30">
        <v>22.23076923076923</v>
      </c>
      <c r="XFD30">
        <f t="shared" si="11"/>
        <v>17</v>
      </c>
    </row>
    <row r="31" spans="1:30 16384:16384" ht="18" customHeight="1" thickTop="1" thickBot="1" x14ac:dyDescent="0.3">
      <c r="A31" s="2" t="s">
        <v>84</v>
      </c>
      <c r="B31" s="1" t="s">
        <v>95</v>
      </c>
      <c r="C31" s="2">
        <v>68</v>
      </c>
      <c r="D31" s="2">
        <v>217</v>
      </c>
      <c r="E31" s="7">
        <v>29.75</v>
      </c>
      <c r="F31">
        <f t="shared" si="2"/>
        <v>-1.8141697007236264</v>
      </c>
      <c r="G31" s="7">
        <v>10.125</v>
      </c>
      <c r="H31">
        <f t="shared" si="3"/>
        <v>0.77819456650463792</v>
      </c>
      <c r="I31" s="2">
        <v>4.7</v>
      </c>
      <c r="J31">
        <f t="shared" si="4"/>
        <v>0.28928724271771761</v>
      </c>
      <c r="K31" s="2">
        <v>21</v>
      </c>
      <c r="L31">
        <f t="shared" si="5"/>
        <v>3.0017419900217831E-2</v>
      </c>
      <c r="M31" s="2">
        <v>32</v>
      </c>
      <c r="N31">
        <f t="shared" si="6"/>
        <v>-0.37851413149709046</v>
      </c>
      <c r="O31" s="2">
        <v>113</v>
      </c>
      <c r="P31">
        <f t="shared" si="7"/>
        <v>-0.23958268167692598</v>
      </c>
      <c r="Q31" s="2" t="s">
        <v>439</v>
      </c>
      <c r="S31" s="2" t="s">
        <v>439</v>
      </c>
      <c r="V31">
        <f t="shared" si="0"/>
        <v>-1.3347672847750696</v>
      </c>
      <c r="X31">
        <f t="shared" si="1"/>
        <v>-0.22246121412917827</v>
      </c>
      <c r="Z31">
        <v>6</v>
      </c>
      <c r="AA31">
        <v>29</v>
      </c>
      <c r="AB31">
        <v>205</v>
      </c>
      <c r="AC31">
        <f t="shared" si="10"/>
        <v>183</v>
      </c>
      <c r="AD31">
        <v>11.4</v>
      </c>
    </row>
    <row r="32" spans="1:30 16384:16384" ht="18" customHeight="1" thickTop="1" thickBot="1" x14ac:dyDescent="0.3">
      <c r="A32" s="1" t="s">
        <v>86</v>
      </c>
      <c r="B32" s="1" t="s">
        <v>95</v>
      </c>
      <c r="C32" s="1">
        <v>72</v>
      </c>
      <c r="D32" s="1">
        <v>204</v>
      </c>
      <c r="E32" s="6">
        <v>30</v>
      </c>
      <c r="F32">
        <f t="shared" si="2"/>
        <v>-1.6348528010211556</v>
      </c>
      <c r="G32" s="6">
        <v>8.75</v>
      </c>
      <c r="H32">
        <f t="shared" si="3"/>
        <v>-1.3868525126558768</v>
      </c>
      <c r="I32" s="1">
        <v>4.62</v>
      </c>
      <c r="J32">
        <f t="shared" si="4"/>
        <v>0.54598580124713691</v>
      </c>
      <c r="K32" s="1">
        <v>15</v>
      </c>
      <c r="L32">
        <f t="shared" si="5"/>
        <v>-0.95363033990691926</v>
      </c>
      <c r="M32" s="1">
        <v>33</v>
      </c>
      <c r="N32">
        <f t="shared" si="6"/>
        <v>-0.14116519442685407</v>
      </c>
      <c r="O32" s="1">
        <v>121</v>
      </c>
      <c r="P32">
        <f t="shared" si="7"/>
        <v>0.61570173033102638</v>
      </c>
      <c r="Q32" s="1">
        <v>7.08</v>
      </c>
      <c r="R32">
        <f t="shared" si="8"/>
        <v>0.46563362543546943</v>
      </c>
      <c r="S32" s="1">
        <v>4.1100000000000003</v>
      </c>
      <c r="T32">
        <f t="shared" si="9"/>
        <v>1.0119427281507363</v>
      </c>
      <c r="V32">
        <f t="shared" si="0"/>
        <v>-1.4772369628464366</v>
      </c>
      <c r="X32">
        <f t="shared" si="1"/>
        <v>-0.18465462035580457</v>
      </c>
      <c r="Z32">
        <v>8</v>
      </c>
      <c r="AD32">
        <v>0</v>
      </c>
    </row>
    <row r="33" spans="1:30" ht="18" customHeight="1" thickTop="1" thickBot="1" x14ac:dyDescent="0.3">
      <c r="A33" s="2" t="s">
        <v>87</v>
      </c>
      <c r="B33" s="1" t="s">
        <v>95</v>
      </c>
      <c r="C33" s="2">
        <v>71</v>
      </c>
      <c r="D33" s="2">
        <v>222</v>
      </c>
      <c r="E33" s="7">
        <v>30.375</v>
      </c>
      <c r="F33">
        <f t="shared" si="2"/>
        <v>-1.3658774514674494</v>
      </c>
      <c r="G33" s="7">
        <v>10.625</v>
      </c>
      <c r="H33">
        <f t="shared" si="3"/>
        <v>1.565484413472098</v>
      </c>
      <c r="I33" s="2" t="s">
        <v>439</v>
      </c>
      <c r="K33" s="2">
        <v>23</v>
      </c>
      <c r="L33">
        <f t="shared" si="5"/>
        <v>0.35790000650259685</v>
      </c>
      <c r="M33" s="2" t="s">
        <v>439</v>
      </c>
      <c r="O33" s="2" t="s">
        <v>439</v>
      </c>
      <c r="Q33" s="2" t="s">
        <v>439</v>
      </c>
      <c r="S33" s="2" t="s">
        <v>439</v>
      </c>
      <c r="V33">
        <f t="shared" si="0"/>
        <v>0.55750696850724535</v>
      </c>
      <c r="X33">
        <f t="shared" si="1"/>
        <v>0.18583565616908179</v>
      </c>
      <c r="Z33">
        <v>8</v>
      </c>
      <c r="AD33">
        <v>12</v>
      </c>
    </row>
    <row r="34" spans="1:30" ht="18" customHeight="1" thickTop="1" thickBot="1" x14ac:dyDescent="0.3">
      <c r="A34" s="1" t="s">
        <v>88</v>
      </c>
      <c r="B34" s="1" t="s">
        <v>95</v>
      </c>
      <c r="C34" s="1">
        <v>73</v>
      </c>
      <c r="D34" s="1">
        <v>230</v>
      </c>
      <c r="E34" s="6">
        <v>33</v>
      </c>
      <c r="F34">
        <f t="shared" si="2"/>
        <v>0.51694999540849373</v>
      </c>
      <c r="G34" s="6">
        <v>9.75</v>
      </c>
      <c r="H34">
        <f t="shared" si="3"/>
        <v>0.187727181279043</v>
      </c>
      <c r="I34" s="1">
        <v>4.4800000000000004</v>
      </c>
      <c r="J34">
        <f t="shared" si="4"/>
        <v>0.99520827867361927</v>
      </c>
      <c r="K34" s="1">
        <v>16</v>
      </c>
      <c r="L34">
        <f t="shared" si="5"/>
        <v>-0.78968904660572981</v>
      </c>
      <c r="M34" s="1">
        <v>33.5</v>
      </c>
      <c r="N34">
        <f t="shared" si="6"/>
        <v>-2.249072589173589E-2</v>
      </c>
      <c r="O34" s="1">
        <v>117</v>
      </c>
      <c r="P34">
        <f t="shared" si="7"/>
        <v>0.1880595243270502</v>
      </c>
      <c r="Q34" s="1">
        <v>7.16</v>
      </c>
      <c r="R34">
        <f t="shared" si="8"/>
        <v>0.2695275003792269</v>
      </c>
      <c r="S34" s="1">
        <v>4.46</v>
      </c>
      <c r="T34">
        <f t="shared" si="9"/>
        <v>-0.36108431943490271</v>
      </c>
      <c r="V34">
        <f t="shared" si="0"/>
        <v>0.98420838813506495</v>
      </c>
      <c r="X34">
        <f t="shared" si="1"/>
        <v>0.12302604851688312</v>
      </c>
      <c r="Z34">
        <v>5</v>
      </c>
      <c r="AA34">
        <v>19</v>
      </c>
      <c r="AB34">
        <v>155</v>
      </c>
      <c r="AC34">
        <f t="shared" si="10"/>
        <v>150</v>
      </c>
      <c r="AD34">
        <v>21.818181818181817</v>
      </c>
    </row>
    <row r="35" spans="1:30" ht="18" customHeight="1" thickTop="1" thickBot="1" x14ac:dyDescent="0.3">
      <c r="A35" s="2" t="s">
        <v>89</v>
      </c>
      <c r="B35" s="1" t="s">
        <v>95</v>
      </c>
      <c r="C35" s="2">
        <v>67</v>
      </c>
      <c r="D35" s="2">
        <v>195</v>
      </c>
      <c r="E35" s="7">
        <v>29.875</v>
      </c>
      <c r="F35">
        <f t="shared" si="2"/>
        <v>-1.724511250872391</v>
      </c>
      <c r="G35" s="7">
        <v>8.25</v>
      </c>
      <c r="H35">
        <f t="shared" si="3"/>
        <v>-2.1741423596233367</v>
      </c>
      <c r="I35" s="2">
        <v>4.49</v>
      </c>
      <c r="J35">
        <f t="shared" si="4"/>
        <v>0.96312095885744253</v>
      </c>
      <c r="K35" s="2">
        <v>18</v>
      </c>
      <c r="L35">
        <f t="shared" si="5"/>
        <v>-0.46180646000335074</v>
      </c>
      <c r="M35" s="2">
        <v>33.5</v>
      </c>
      <c r="N35">
        <f t="shared" si="6"/>
        <v>-2.249072589173589E-2</v>
      </c>
      <c r="O35" s="2">
        <v>119</v>
      </c>
      <c r="P35">
        <f t="shared" si="7"/>
        <v>0.40188062732903829</v>
      </c>
      <c r="Q35" s="2">
        <v>6.84</v>
      </c>
      <c r="R35">
        <f t="shared" si="8"/>
        <v>1.0539520006041969</v>
      </c>
      <c r="S35" s="2">
        <v>4.12</v>
      </c>
      <c r="T35">
        <f t="shared" si="9"/>
        <v>0.97271338393400453</v>
      </c>
      <c r="V35">
        <f t="shared" si="0"/>
        <v>-0.99128382566613182</v>
      </c>
      <c r="X35">
        <f t="shared" si="1"/>
        <v>-0.12391047820826648</v>
      </c>
      <c r="Z35">
        <v>8</v>
      </c>
      <c r="AD35">
        <v>1</v>
      </c>
    </row>
    <row r="36" spans="1:30" ht="18" customHeight="1" thickTop="1" thickBot="1" x14ac:dyDescent="0.3">
      <c r="A36" s="1" t="s">
        <v>91</v>
      </c>
      <c r="B36" s="1" t="s">
        <v>95</v>
      </c>
      <c r="C36" s="1">
        <v>73</v>
      </c>
      <c r="D36" s="1">
        <v>226</v>
      </c>
      <c r="E36" s="6">
        <v>31.625</v>
      </c>
      <c r="F36">
        <f t="shared" si="2"/>
        <v>-0.46929295295509554</v>
      </c>
      <c r="G36" s="6">
        <v>9</v>
      </c>
      <c r="H36">
        <f t="shared" si="3"/>
        <v>-0.99320758917214691</v>
      </c>
      <c r="I36" s="1">
        <v>4.6100000000000003</v>
      </c>
      <c r="J36">
        <f t="shared" si="4"/>
        <v>0.57807312106331366</v>
      </c>
      <c r="K36" s="1">
        <v>22</v>
      </c>
      <c r="L36">
        <f t="shared" si="5"/>
        <v>0.19395871320140734</v>
      </c>
      <c r="M36" s="1">
        <v>36</v>
      </c>
      <c r="N36">
        <f t="shared" si="6"/>
        <v>0.57088161678385507</v>
      </c>
      <c r="O36" s="1">
        <v>117</v>
      </c>
      <c r="P36">
        <f t="shared" si="7"/>
        <v>0.1880595243270502</v>
      </c>
      <c r="Q36" s="1">
        <v>7.19</v>
      </c>
      <c r="R36">
        <f t="shared" si="8"/>
        <v>0.19598770348313541</v>
      </c>
      <c r="S36" s="1">
        <v>4.22</v>
      </c>
      <c r="T36">
        <f t="shared" si="9"/>
        <v>0.5804199417666801</v>
      </c>
      <c r="V36">
        <f t="shared" si="0"/>
        <v>0.84488007849819924</v>
      </c>
      <c r="X36">
        <f t="shared" si="1"/>
        <v>0.1056100098122749</v>
      </c>
      <c r="Z36">
        <v>2</v>
      </c>
      <c r="AA36">
        <v>4</v>
      </c>
      <c r="AB36">
        <v>36</v>
      </c>
      <c r="AC36">
        <f t="shared" si="10"/>
        <v>36</v>
      </c>
      <c r="AD36">
        <v>51.666666666666664</v>
      </c>
    </row>
    <row r="37" spans="1:30" ht="18" customHeight="1" thickTop="1" thickBot="1" x14ac:dyDescent="0.3">
      <c r="A37" s="2" t="s">
        <v>93</v>
      </c>
      <c r="B37" s="1" t="s">
        <v>95</v>
      </c>
      <c r="C37" s="2">
        <v>70</v>
      </c>
      <c r="D37" s="2">
        <v>223</v>
      </c>
      <c r="E37" s="7">
        <v>32</v>
      </c>
      <c r="F37">
        <f t="shared" si="2"/>
        <v>-0.2003176034013894</v>
      </c>
      <c r="G37" s="7">
        <v>9.625</v>
      </c>
      <c r="H37">
        <f t="shared" si="3"/>
        <v>-9.095280462821969E-3</v>
      </c>
      <c r="I37" s="2">
        <v>4.5999999999999996</v>
      </c>
      <c r="J37">
        <f t="shared" si="4"/>
        <v>0.61016044087949317</v>
      </c>
      <c r="K37" s="2">
        <v>25</v>
      </c>
      <c r="L37">
        <f t="shared" si="5"/>
        <v>0.68578259310497591</v>
      </c>
      <c r="M37" s="2">
        <v>41</v>
      </c>
      <c r="N37">
        <f t="shared" si="6"/>
        <v>1.7576263021350369</v>
      </c>
      <c r="O37" s="2">
        <v>121</v>
      </c>
      <c r="P37">
        <f t="shared" si="7"/>
        <v>0.61570173033102638</v>
      </c>
      <c r="Q37" s="2">
        <v>7.08</v>
      </c>
      <c r="R37">
        <f t="shared" si="8"/>
        <v>0.46563362543546943</v>
      </c>
      <c r="S37" s="2">
        <v>4.1399999999999997</v>
      </c>
      <c r="T37">
        <f t="shared" si="9"/>
        <v>0.89425469550054104</v>
      </c>
      <c r="V37">
        <f t="shared" si="0"/>
        <v>4.8197465035223317</v>
      </c>
      <c r="X37">
        <f t="shared" si="1"/>
        <v>0.60246831294029146</v>
      </c>
      <c r="Z37">
        <v>8</v>
      </c>
      <c r="AD37">
        <v>7.666666666666667</v>
      </c>
    </row>
    <row r="38" spans="1:30" ht="18" customHeight="1" thickTop="1" thickBot="1" x14ac:dyDescent="0.3">
      <c r="A38" s="3" t="s">
        <v>96</v>
      </c>
      <c r="B38" s="1" t="s">
        <v>125</v>
      </c>
      <c r="C38" s="1">
        <v>74</v>
      </c>
      <c r="D38" s="1">
        <v>211</v>
      </c>
      <c r="E38" s="6">
        <v>31</v>
      </c>
      <c r="F38">
        <f t="shared" si="2"/>
        <v>-0.91758520221127249</v>
      </c>
      <c r="G38" s="6">
        <v>9.5</v>
      </c>
      <c r="H38">
        <f t="shared" si="3"/>
        <v>-0.20591774220468695</v>
      </c>
      <c r="I38" s="1">
        <v>4.8099999999999996</v>
      </c>
      <c r="J38">
        <f t="shared" si="4"/>
        <v>-6.3673275260231782E-2</v>
      </c>
      <c r="K38" s="2" t="s">
        <v>439</v>
      </c>
      <c r="M38" s="1">
        <v>37</v>
      </c>
      <c r="N38">
        <f t="shared" si="6"/>
        <v>0.80823055385409137</v>
      </c>
      <c r="O38" s="1">
        <v>125</v>
      </c>
      <c r="P38">
        <f t="shared" si="7"/>
        <v>1.0433439363350026</v>
      </c>
      <c r="Q38" s="1">
        <v>7.13</v>
      </c>
      <c r="R38">
        <f t="shared" si="8"/>
        <v>0.34306729727531837</v>
      </c>
      <c r="S38" s="1">
        <v>4.2</v>
      </c>
      <c r="T38">
        <f t="shared" si="9"/>
        <v>0.65887863020014359</v>
      </c>
      <c r="V38">
        <f t="shared" si="0"/>
        <v>1.6663441979883649</v>
      </c>
      <c r="X38">
        <f t="shared" si="1"/>
        <v>0.23804917114119498</v>
      </c>
      <c r="Z38">
        <v>8</v>
      </c>
      <c r="AD38">
        <v>0</v>
      </c>
    </row>
    <row r="39" spans="1:30" ht="18" customHeight="1" thickTop="1" thickBot="1" x14ac:dyDescent="0.3">
      <c r="A39" s="4" t="s">
        <v>97</v>
      </c>
      <c r="B39" s="1" t="s">
        <v>125</v>
      </c>
      <c r="C39" s="2">
        <v>72</v>
      </c>
      <c r="D39" s="2">
        <v>231</v>
      </c>
      <c r="E39" s="7">
        <v>31.625</v>
      </c>
      <c r="F39">
        <f t="shared" si="2"/>
        <v>-0.46929295295509554</v>
      </c>
      <c r="G39" s="7">
        <v>9.625</v>
      </c>
      <c r="H39">
        <f t="shared" si="3"/>
        <v>-9.095280462821969E-3</v>
      </c>
      <c r="I39" s="2">
        <v>5.03</v>
      </c>
      <c r="J39">
        <f t="shared" si="4"/>
        <v>-0.76959431121613631</v>
      </c>
      <c r="K39" s="2" t="s">
        <v>439</v>
      </c>
      <c r="M39" s="2">
        <v>26.5</v>
      </c>
      <c r="N39">
        <f t="shared" si="6"/>
        <v>-1.6839332853833904</v>
      </c>
      <c r="O39" s="2">
        <v>100</v>
      </c>
      <c r="P39">
        <f t="shared" si="7"/>
        <v>-1.6294198511898486</v>
      </c>
      <c r="Q39" s="2">
        <v>7.47</v>
      </c>
      <c r="R39">
        <f t="shared" si="8"/>
        <v>-0.49038373421371123</v>
      </c>
      <c r="S39" s="2">
        <v>4.62</v>
      </c>
      <c r="T39">
        <f t="shared" si="9"/>
        <v>-0.98875382690262459</v>
      </c>
      <c r="V39">
        <f t="shared" si="0"/>
        <v>-6.0404732423236291</v>
      </c>
      <c r="X39">
        <f t="shared" si="1"/>
        <v>-0.86292474890337556</v>
      </c>
      <c r="Z39">
        <v>8</v>
      </c>
      <c r="AD39">
        <v>0</v>
      </c>
    </row>
    <row r="40" spans="1:30" ht="18" customHeight="1" thickTop="1" thickBot="1" x14ac:dyDescent="0.3">
      <c r="A40" s="3" t="s">
        <v>100</v>
      </c>
      <c r="B40" s="1" t="s">
        <v>125</v>
      </c>
      <c r="C40" s="1">
        <v>76</v>
      </c>
      <c r="D40" s="1">
        <v>229</v>
      </c>
      <c r="E40" s="6">
        <v>34.25</v>
      </c>
      <c r="F40">
        <f t="shared" si="2"/>
        <v>1.4135344939208476</v>
      </c>
      <c r="G40" s="6">
        <v>9.25</v>
      </c>
      <c r="H40">
        <f t="shared" si="3"/>
        <v>-0.59956266568841687</v>
      </c>
      <c r="I40" s="1">
        <v>4.72</v>
      </c>
      <c r="J40">
        <f t="shared" si="4"/>
        <v>0.22511260308536421</v>
      </c>
      <c r="K40" s="2" t="s">
        <v>439</v>
      </c>
      <c r="M40" s="1">
        <v>33</v>
      </c>
      <c r="N40">
        <f t="shared" si="6"/>
        <v>-0.14116519442685407</v>
      </c>
      <c r="O40" s="1">
        <v>110</v>
      </c>
      <c r="P40">
        <f t="shared" si="7"/>
        <v>-0.56031433617990811</v>
      </c>
      <c r="Q40" s="1">
        <v>7.18</v>
      </c>
      <c r="R40">
        <f t="shared" si="8"/>
        <v>0.22050096911516737</v>
      </c>
      <c r="S40" s="1">
        <v>4.37</v>
      </c>
      <c r="T40">
        <f t="shared" si="9"/>
        <v>-8.0202214843100514E-3</v>
      </c>
      <c r="V40">
        <f t="shared" si="0"/>
        <v>0.55008564834189011</v>
      </c>
      <c r="X40">
        <f t="shared" si="1"/>
        <v>7.8583664048841442E-2</v>
      </c>
      <c r="Z40">
        <v>8</v>
      </c>
      <c r="AD40">
        <v>0</v>
      </c>
    </row>
    <row r="41" spans="1:30" ht="18" customHeight="1" thickTop="1" thickBot="1" x14ac:dyDescent="0.3">
      <c r="A41" s="4" t="s">
        <v>102</v>
      </c>
      <c r="B41" s="1" t="s">
        <v>125</v>
      </c>
      <c r="C41" s="2">
        <v>73</v>
      </c>
      <c r="D41" s="2">
        <v>218</v>
      </c>
      <c r="E41" s="7">
        <v>33.25</v>
      </c>
      <c r="F41">
        <f t="shared" si="2"/>
        <v>0.6962668951109644</v>
      </c>
      <c r="G41" s="7">
        <v>9.75</v>
      </c>
      <c r="H41">
        <f t="shared" si="3"/>
        <v>0.187727181279043</v>
      </c>
      <c r="I41" s="2">
        <v>4.9400000000000004</v>
      </c>
      <c r="J41">
        <f t="shared" si="4"/>
        <v>-0.48080843287054031</v>
      </c>
      <c r="K41" s="2" t="s">
        <v>439</v>
      </c>
      <c r="M41" s="2">
        <v>29.5</v>
      </c>
      <c r="N41">
        <f t="shared" si="6"/>
        <v>-0.97188647417268137</v>
      </c>
      <c r="O41" s="2">
        <v>104</v>
      </c>
      <c r="P41">
        <f t="shared" si="7"/>
        <v>-1.2017776451858724</v>
      </c>
      <c r="Q41" s="2">
        <v>7.17</v>
      </c>
      <c r="R41">
        <f t="shared" si="8"/>
        <v>0.24501423474719713</v>
      </c>
      <c r="S41" s="2">
        <v>4.45</v>
      </c>
      <c r="T41">
        <f t="shared" si="9"/>
        <v>-0.32185497521817097</v>
      </c>
      <c r="V41">
        <f t="shared" si="0"/>
        <v>-1.8473192163100605</v>
      </c>
      <c r="X41">
        <f t="shared" si="1"/>
        <v>-0.26390274518715151</v>
      </c>
      <c r="Z41">
        <v>8</v>
      </c>
      <c r="AD41">
        <v>0</v>
      </c>
    </row>
    <row r="42" spans="1:30" ht="18" customHeight="1" thickTop="1" thickBot="1" x14ac:dyDescent="0.3">
      <c r="A42" s="3" t="s">
        <v>105</v>
      </c>
      <c r="B42" s="1" t="s">
        <v>125</v>
      </c>
      <c r="C42" s="1">
        <v>73</v>
      </c>
      <c r="D42" s="1">
        <v>223</v>
      </c>
      <c r="E42" s="6">
        <v>31.375</v>
      </c>
      <c r="F42">
        <f t="shared" si="2"/>
        <v>-0.64860985265756632</v>
      </c>
      <c r="G42" s="6">
        <v>9.5</v>
      </c>
      <c r="H42">
        <f t="shared" si="3"/>
        <v>-0.20591774220468695</v>
      </c>
      <c r="I42" s="1">
        <v>4.63</v>
      </c>
      <c r="J42">
        <f t="shared" si="4"/>
        <v>0.51389848143096017</v>
      </c>
      <c r="K42" s="2" t="s">
        <v>439</v>
      </c>
      <c r="M42" s="1">
        <v>32.5</v>
      </c>
      <c r="N42">
        <f t="shared" si="6"/>
        <v>-0.25983966296197225</v>
      </c>
      <c r="O42" s="1">
        <v>118</v>
      </c>
      <c r="P42">
        <f t="shared" si="7"/>
        <v>0.29497007582804424</v>
      </c>
      <c r="Q42" s="1">
        <v>6.95</v>
      </c>
      <c r="R42">
        <f t="shared" si="8"/>
        <v>0.78430607865186297</v>
      </c>
      <c r="S42" s="1">
        <v>4.0999999999999996</v>
      </c>
      <c r="T42">
        <f t="shared" si="9"/>
        <v>1.0511720723674716</v>
      </c>
      <c r="V42">
        <f t="shared" si="0"/>
        <v>1.5299794504541135</v>
      </c>
      <c r="X42">
        <f t="shared" si="1"/>
        <v>0.21856849292201622</v>
      </c>
      <c r="Z42">
        <v>8</v>
      </c>
      <c r="AD42">
        <v>0</v>
      </c>
    </row>
    <row r="43" spans="1:30" ht="18" customHeight="1" thickTop="1" thickBot="1" x14ac:dyDescent="0.3">
      <c r="A43" s="4" t="s">
        <v>107</v>
      </c>
      <c r="B43" s="1" t="s">
        <v>125</v>
      </c>
      <c r="C43" s="2">
        <v>74</v>
      </c>
      <c r="D43" s="2">
        <v>213</v>
      </c>
      <c r="E43" s="7">
        <v>30</v>
      </c>
      <c r="F43">
        <f t="shared" si="2"/>
        <v>-1.6348528010211556</v>
      </c>
      <c r="G43" s="7">
        <v>10</v>
      </c>
      <c r="H43">
        <f t="shared" si="3"/>
        <v>0.58137210476277301</v>
      </c>
      <c r="I43" s="2" t="s">
        <v>439</v>
      </c>
      <c r="K43" s="2" t="s">
        <v>439</v>
      </c>
      <c r="M43" s="2" t="s">
        <v>439</v>
      </c>
      <c r="O43" s="2" t="s">
        <v>439</v>
      </c>
      <c r="Q43" s="2" t="s">
        <v>439</v>
      </c>
      <c r="S43" s="2" t="s">
        <v>439</v>
      </c>
      <c r="V43">
        <f t="shared" si="0"/>
        <v>-1.0534806962583825</v>
      </c>
      <c r="X43">
        <f t="shared" si="1"/>
        <v>-0.52674034812919124</v>
      </c>
      <c r="Z43">
        <v>3</v>
      </c>
      <c r="AA43">
        <v>11</v>
      </c>
      <c r="AB43">
        <v>75</v>
      </c>
      <c r="AC43">
        <f t="shared" si="10"/>
        <v>75</v>
      </c>
      <c r="AD43">
        <v>0</v>
      </c>
    </row>
    <row r="44" spans="1:30" ht="18" customHeight="1" thickTop="1" thickBot="1" x14ac:dyDescent="0.3">
      <c r="A44" s="3" t="s">
        <v>108</v>
      </c>
      <c r="B44" s="1" t="s">
        <v>125</v>
      </c>
      <c r="C44" s="1">
        <v>75</v>
      </c>
      <c r="D44" s="1">
        <v>196</v>
      </c>
      <c r="E44" s="6">
        <v>31.25</v>
      </c>
      <c r="F44">
        <f t="shared" si="2"/>
        <v>-0.73826830250880171</v>
      </c>
      <c r="G44" s="6">
        <v>8.375</v>
      </c>
      <c r="H44">
        <f t="shared" si="3"/>
        <v>-1.9773198978814719</v>
      </c>
      <c r="I44" s="2" t="s">
        <v>439</v>
      </c>
      <c r="K44" s="2" t="s">
        <v>439</v>
      </c>
      <c r="M44" s="2" t="s">
        <v>439</v>
      </c>
      <c r="O44" s="2" t="s">
        <v>439</v>
      </c>
      <c r="Q44" s="2" t="s">
        <v>439</v>
      </c>
      <c r="S44" s="2" t="s">
        <v>439</v>
      </c>
      <c r="V44">
        <f t="shared" si="0"/>
        <v>-2.7155882003902736</v>
      </c>
      <c r="X44">
        <f t="shared" si="1"/>
        <v>-1.3577941001951368</v>
      </c>
      <c r="Z44">
        <v>8</v>
      </c>
      <c r="AD44">
        <v>0</v>
      </c>
    </row>
    <row r="45" spans="1:30" ht="18" customHeight="1" thickTop="1" thickBot="1" x14ac:dyDescent="0.3">
      <c r="A45" s="4" t="s">
        <v>110</v>
      </c>
      <c r="B45" s="1" t="s">
        <v>125</v>
      </c>
      <c r="C45" s="2">
        <v>75</v>
      </c>
      <c r="D45" s="2">
        <v>226</v>
      </c>
      <c r="E45" s="7">
        <v>32.125</v>
      </c>
      <c r="F45">
        <f t="shared" si="2"/>
        <v>-0.11065915355015402</v>
      </c>
      <c r="G45" s="7">
        <v>10.5</v>
      </c>
      <c r="H45">
        <f t="shared" si="3"/>
        <v>1.368661951730233</v>
      </c>
      <c r="I45" s="2">
        <v>4.63</v>
      </c>
      <c r="J45">
        <f t="shared" si="4"/>
        <v>0.51389848143096017</v>
      </c>
      <c r="K45" s="2" t="s">
        <v>439</v>
      </c>
      <c r="M45" s="2">
        <v>36</v>
      </c>
      <c r="N45">
        <f t="shared" si="6"/>
        <v>0.57088161678385507</v>
      </c>
      <c r="O45" s="2">
        <v>120</v>
      </c>
      <c r="P45">
        <f t="shared" si="7"/>
        <v>0.50879117883003233</v>
      </c>
      <c r="Q45" s="2">
        <v>6.93</v>
      </c>
      <c r="R45">
        <f t="shared" si="8"/>
        <v>0.83333260991592473</v>
      </c>
      <c r="S45" s="2">
        <v>3.98</v>
      </c>
      <c r="T45">
        <f t="shared" si="9"/>
        <v>1.5219242029682611</v>
      </c>
      <c r="V45">
        <f t="shared" si="0"/>
        <v>5.2068308881091117</v>
      </c>
      <c r="X45">
        <f t="shared" si="1"/>
        <v>0.7438329840155874</v>
      </c>
      <c r="Z45">
        <v>5</v>
      </c>
      <c r="AA45">
        <v>11</v>
      </c>
      <c r="AB45">
        <v>147</v>
      </c>
      <c r="AC45">
        <f t="shared" si="10"/>
        <v>143</v>
      </c>
      <c r="AD45">
        <v>0</v>
      </c>
    </row>
    <row r="46" spans="1:30" ht="18" customHeight="1" thickTop="1" thickBot="1" x14ac:dyDescent="0.3">
      <c r="A46" s="3" t="s">
        <v>111</v>
      </c>
      <c r="B46" s="1" t="s">
        <v>125</v>
      </c>
      <c r="C46" s="1">
        <v>76</v>
      </c>
      <c r="D46" s="1">
        <v>248</v>
      </c>
      <c r="E46" s="6">
        <v>34.25</v>
      </c>
      <c r="F46">
        <f t="shared" si="2"/>
        <v>1.4135344939208476</v>
      </c>
      <c r="G46" s="6">
        <v>10.5</v>
      </c>
      <c r="H46">
        <f t="shared" si="3"/>
        <v>1.368661951730233</v>
      </c>
      <c r="I46" s="1">
        <v>4.99</v>
      </c>
      <c r="J46">
        <f t="shared" si="4"/>
        <v>-0.64124503195142668</v>
      </c>
      <c r="K46" s="2" t="s">
        <v>439</v>
      </c>
      <c r="M46" s="1">
        <v>31.5</v>
      </c>
      <c r="N46">
        <f t="shared" si="6"/>
        <v>-0.49718860003220861</v>
      </c>
      <c r="O46" s="1">
        <v>113</v>
      </c>
      <c r="P46">
        <f t="shared" si="7"/>
        <v>-0.23958268167692598</v>
      </c>
      <c r="Q46" s="1">
        <v>7.3</v>
      </c>
      <c r="R46">
        <f t="shared" si="8"/>
        <v>-7.3658218469196415E-2</v>
      </c>
      <c r="S46" s="1">
        <v>4.51</v>
      </c>
      <c r="T46">
        <f t="shared" si="9"/>
        <v>-0.55723104051856498</v>
      </c>
      <c r="V46">
        <f t="shared" si="0"/>
        <v>0.77329087300275745</v>
      </c>
      <c r="X46">
        <f t="shared" si="1"/>
        <v>0.11047012471467964</v>
      </c>
      <c r="Z46">
        <v>8</v>
      </c>
      <c r="AD46">
        <v>0</v>
      </c>
    </row>
    <row r="47" spans="1:30" ht="18" customHeight="1" thickTop="1" thickBot="1" x14ac:dyDescent="0.3">
      <c r="A47" s="4" t="s">
        <v>112</v>
      </c>
      <c r="B47" s="1" t="s">
        <v>125</v>
      </c>
      <c r="C47" s="2">
        <v>77</v>
      </c>
      <c r="D47" s="2">
        <v>229</v>
      </c>
      <c r="E47" s="7">
        <v>33.5</v>
      </c>
      <c r="F47">
        <f t="shared" si="2"/>
        <v>0.87558379481343518</v>
      </c>
      <c r="G47" s="7">
        <v>9</v>
      </c>
      <c r="H47">
        <f t="shared" si="3"/>
        <v>-0.99320758917214691</v>
      </c>
      <c r="I47" s="2">
        <v>5.14</v>
      </c>
      <c r="J47">
        <f t="shared" si="4"/>
        <v>-1.1225548291940857</v>
      </c>
      <c r="K47" s="2" t="s">
        <v>439</v>
      </c>
      <c r="M47" s="2">
        <v>31</v>
      </c>
      <c r="N47">
        <f t="shared" si="6"/>
        <v>-0.61586306856732675</v>
      </c>
      <c r="O47" s="2">
        <v>105</v>
      </c>
      <c r="P47">
        <f t="shared" si="7"/>
        <v>-1.0948670936848783</v>
      </c>
      <c r="Q47" s="2">
        <v>7.29</v>
      </c>
      <c r="R47">
        <f t="shared" si="8"/>
        <v>-4.9144952837166647E-2</v>
      </c>
      <c r="S47" s="2">
        <v>4.3899999999999997</v>
      </c>
      <c r="T47">
        <f t="shared" si="9"/>
        <v>-8.6478909917773544E-2</v>
      </c>
      <c r="V47">
        <f t="shared" si="0"/>
        <v>-3.0865326485599427</v>
      </c>
      <c r="X47">
        <f t="shared" si="1"/>
        <v>-0.44093323550856323</v>
      </c>
      <c r="Z47">
        <v>3</v>
      </c>
      <c r="AA47">
        <v>25</v>
      </c>
      <c r="AB47">
        <v>89</v>
      </c>
      <c r="AC47">
        <f t="shared" si="10"/>
        <v>89</v>
      </c>
      <c r="AD47">
        <v>7</v>
      </c>
    </row>
    <row r="48" spans="1:30" ht="18" customHeight="1" thickTop="1" thickBot="1" x14ac:dyDescent="0.3">
      <c r="A48" s="3" t="s">
        <v>116</v>
      </c>
      <c r="B48" s="1" t="s">
        <v>125</v>
      </c>
      <c r="C48" s="1">
        <v>75</v>
      </c>
      <c r="D48" s="1">
        <v>222</v>
      </c>
      <c r="E48" s="6">
        <v>32</v>
      </c>
      <c r="F48">
        <f t="shared" si="2"/>
        <v>-0.2003176034013894</v>
      </c>
      <c r="G48" s="6">
        <v>9.875</v>
      </c>
      <c r="H48">
        <f t="shared" si="3"/>
        <v>0.38454964302090799</v>
      </c>
      <c r="I48" s="1">
        <v>4.5199999999999996</v>
      </c>
      <c r="J48">
        <f t="shared" si="4"/>
        <v>0.86685899940891253</v>
      </c>
      <c r="K48" s="2" t="s">
        <v>439</v>
      </c>
      <c r="M48" s="1">
        <v>36</v>
      </c>
      <c r="N48">
        <f t="shared" si="6"/>
        <v>0.57088161678385507</v>
      </c>
      <c r="O48" s="1">
        <v>121</v>
      </c>
      <c r="P48">
        <f t="shared" si="7"/>
        <v>0.61570173033102638</v>
      </c>
      <c r="Q48" s="1">
        <v>6.87</v>
      </c>
      <c r="R48">
        <f t="shared" si="8"/>
        <v>0.98041220370810545</v>
      </c>
      <c r="S48" s="1">
        <v>4.1100000000000003</v>
      </c>
      <c r="T48">
        <f t="shared" si="9"/>
        <v>1.0119427281507363</v>
      </c>
      <c r="V48">
        <f t="shared" si="0"/>
        <v>4.2300293180021544</v>
      </c>
      <c r="X48">
        <f t="shared" si="1"/>
        <v>0.60428990257173631</v>
      </c>
      <c r="Z48">
        <v>1</v>
      </c>
      <c r="AA48">
        <v>2</v>
      </c>
      <c r="AB48">
        <v>2</v>
      </c>
      <c r="AC48">
        <f t="shared" si="10"/>
        <v>2</v>
      </c>
      <c r="AD48">
        <v>61.166666666666664</v>
      </c>
    </row>
    <row r="49" spans="1:30" ht="18" customHeight="1" thickTop="1" thickBot="1" x14ac:dyDescent="0.3">
      <c r="A49" s="4" t="s">
        <v>117</v>
      </c>
      <c r="B49" s="1" t="s">
        <v>125</v>
      </c>
      <c r="C49" s="2">
        <v>73</v>
      </c>
      <c r="D49" s="2">
        <v>207</v>
      </c>
      <c r="E49" s="7">
        <v>32.125</v>
      </c>
      <c r="F49">
        <f t="shared" si="2"/>
        <v>-0.11065915355015402</v>
      </c>
      <c r="G49" s="7">
        <v>9.25</v>
      </c>
      <c r="H49">
        <f t="shared" si="3"/>
        <v>-0.59956266568841687</v>
      </c>
      <c r="I49" s="2">
        <v>4.54</v>
      </c>
      <c r="J49">
        <f t="shared" si="4"/>
        <v>0.80268435977655628</v>
      </c>
      <c r="K49" s="2" t="s">
        <v>439</v>
      </c>
      <c r="M49" s="2">
        <v>37.5</v>
      </c>
      <c r="N49">
        <f t="shared" si="6"/>
        <v>0.92690502238920958</v>
      </c>
      <c r="O49" s="2">
        <v>124</v>
      </c>
      <c r="P49">
        <f t="shared" si="7"/>
        <v>0.93643338483400851</v>
      </c>
      <c r="Q49" s="2">
        <v>6.96</v>
      </c>
      <c r="R49">
        <f t="shared" si="8"/>
        <v>0.75979281301983315</v>
      </c>
      <c r="S49" s="2">
        <v>4.1500000000000004</v>
      </c>
      <c r="T49">
        <f t="shared" si="9"/>
        <v>0.85502535128380575</v>
      </c>
      <c r="V49">
        <f t="shared" si="0"/>
        <v>3.5706191120648425</v>
      </c>
      <c r="X49">
        <f t="shared" si="1"/>
        <v>0.5100884445806918</v>
      </c>
      <c r="Z49">
        <v>8</v>
      </c>
      <c r="AD49">
        <v>25.076923076923077</v>
      </c>
    </row>
    <row r="50" spans="1:30" ht="18" customHeight="1" thickTop="1" thickBot="1" x14ac:dyDescent="0.3">
      <c r="A50" s="3" t="s">
        <v>120</v>
      </c>
      <c r="B50" s="1" t="s">
        <v>125</v>
      </c>
      <c r="C50" s="1">
        <v>74</v>
      </c>
      <c r="D50" s="1">
        <v>230</v>
      </c>
      <c r="E50" s="6">
        <v>31.875</v>
      </c>
      <c r="F50">
        <f t="shared" si="2"/>
        <v>-0.28997605325262477</v>
      </c>
      <c r="G50" s="6">
        <v>10</v>
      </c>
      <c r="H50">
        <f t="shared" si="3"/>
        <v>0.58137210476277301</v>
      </c>
      <c r="I50" s="1">
        <v>4.87</v>
      </c>
      <c r="J50">
        <f t="shared" si="4"/>
        <v>-0.25619719415729769</v>
      </c>
      <c r="K50" s="2" t="s">
        <v>439</v>
      </c>
      <c r="M50" s="1">
        <v>34</v>
      </c>
      <c r="N50">
        <f t="shared" si="6"/>
        <v>9.6183742643382295E-2</v>
      </c>
      <c r="O50" s="1">
        <v>121</v>
      </c>
      <c r="P50">
        <f t="shared" si="7"/>
        <v>0.61570173033102638</v>
      </c>
      <c r="Q50" s="1">
        <v>6.91</v>
      </c>
      <c r="R50">
        <f t="shared" si="8"/>
        <v>0.88235914117998426</v>
      </c>
      <c r="S50" s="1">
        <v>4.13</v>
      </c>
      <c r="T50">
        <f t="shared" si="9"/>
        <v>0.93348403971727278</v>
      </c>
      <c r="V50">
        <f t="shared" si="0"/>
        <v>2.5629275112245162</v>
      </c>
      <c r="X50">
        <f t="shared" si="1"/>
        <v>0.3661325016035023</v>
      </c>
      <c r="Z50">
        <v>4</v>
      </c>
      <c r="AA50">
        <v>4</v>
      </c>
      <c r="AB50">
        <v>103</v>
      </c>
      <c r="AC50">
        <f t="shared" si="10"/>
        <v>103</v>
      </c>
      <c r="AD50">
        <v>0</v>
      </c>
    </row>
    <row r="51" spans="1:30" ht="18" customHeight="1" thickTop="1" thickBot="1" x14ac:dyDescent="0.3">
      <c r="A51" s="4" t="s">
        <v>121</v>
      </c>
      <c r="B51" s="1" t="s">
        <v>125</v>
      </c>
      <c r="C51" s="2">
        <v>70</v>
      </c>
      <c r="D51" s="2">
        <v>218</v>
      </c>
      <c r="E51" s="7">
        <v>31.5</v>
      </c>
      <c r="F51">
        <f t="shared" si="2"/>
        <v>-0.55895140280633093</v>
      </c>
      <c r="G51" s="7">
        <v>9</v>
      </c>
      <c r="H51">
        <f t="shared" si="3"/>
        <v>-0.99320758917214691</v>
      </c>
      <c r="I51" s="2">
        <v>4.57</v>
      </c>
      <c r="J51">
        <f t="shared" si="4"/>
        <v>0.70642240032802328</v>
      </c>
      <c r="K51" s="2" t="s">
        <v>439</v>
      </c>
      <c r="M51" s="2">
        <v>30.5</v>
      </c>
      <c r="N51">
        <f t="shared" si="6"/>
        <v>-0.73453753710244496</v>
      </c>
      <c r="O51" s="2">
        <v>115</v>
      </c>
      <c r="P51">
        <f t="shared" si="7"/>
        <v>-2.5761578674937884E-2</v>
      </c>
      <c r="Q51" s="2" t="s">
        <v>439</v>
      </c>
      <c r="S51" s="2" t="s">
        <v>439</v>
      </c>
      <c r="V51">
        <f t="shared" si="0"/>
        <v>-1.6060357074278375</v>
      </c>
      <c r="X51">
        <f t="shared" si="1"/>
        <v>-0.3212071414855675</v>
      </c>
      <c r="Z51">
        <v>8</v>
      </c>
      <c r="AD51">
        <v>0</v>
      </c>
    </row>
    <row r="52" spans="1:30" ht="18" customHeight="1" thickTop="1" thickBot="1" x14ac:dyDescent="0.3">
      <c r="A52" s="3" t="s">
        <v>122</v>
      </c>
      <c r="B52" s="1" t="s">
        <v>125</v>
      </c>
      <c r="C52" s="1">
        <v>75</v>
      </c>
      <c r="D52" s="1">
        <v>231</v>
      </c>
      <c r="E52" s="6">
        <v>32</v>
      </c>
      <c r="F52">
        <f t="shared" si="2"/>
        <v>-0.2003176034013894</v>
      </c>
      <c r="G52" s="6">
        <v>9.375</v>
      </c>
      <c r="H52">
        <f t="shared" si="3"/>
        <v>-0.40274020394655191</v>
      </c>
      <c r="I52" s="1">
        <v>4.97</v>
      </c>
      <c r="J52">
        <f t="shared" si="4"/>
        <v>-0.57707039231907042</v>
      </c>
      <c r="K52" s="2" t="s">
        <v>439</v>
      </c>
      <c r="M52" s="1">
        <v>28.5</v>
      </c>
      <c r="N52">
        <f t="shared" si="6"/>
        <v>-1.2092354112429178</v>
      </c>
      <c r="O52" s="1">
        <v>103</v>
      </c>
      <c r="P52">
        <f t="shared" si="7"/>
        <v>-1.3086881966868664</v>
      </c>
      <c r="Q52" s="1">
        <v>7.16</v>
      </c>
      <c r="R52">
        <f t="shared" si="8"/>
        <v>0.2695275003792269</v>
      </c>
      <c r="S52" s="1">
        <v>4.3600000000000003</v>
      </c>
      <c r="T52">
        <f t="shared" si="9"/>
        <v>3.1209122732421695E-2</v>
      </c>
      <c r="V52">
        <f t="shared" si="0"/>
        <v>-3.397315184485147</v>
      </c>
      <c r="X52">
        <f t="shared" si="1"/>
        <v>-0.48533074064073528</v>
      </c>
      <c r="Z52">
        <v>1</v>
      </c>
      <c r="AA52">
        <v>1</v>
      </c>
      <c r="AB52">
        <v>1</v>
      </c>
      <c r="AC52">
        <f t="shared" si="10"/>
        <v>1</v>
      </c>
      <c r="AD52">
        <v>68.4375</v>
      </c>
    </row>
    <row r="53" spans="1:30" ht="18" customHeight="1" thickTop="1" thickBot="1" x14ac:dyDescent="0.3">
      <c r="A53" s="3" t="s">
        <v>126</v>
      </c>
      <c r="B53" s="1" t="s">
        <v>150</v>
      </c>
      <c r="C53" s="1">
        <v>77</v>
      </c>
      <c r="D53" s="1">
        <v>244</v>
      </c>
      <c r="E53" s="6">
        <v>32.25</v>
      </c>
      <c r="F53">
        <f t="shared" si="2"/>
        <v>-2.100070369891863E-2</v>
      </c>
      <c r="G53" s="6">
        <v>8.75</v>
      </c>
      <c r="H53">
        <f t="shared" si="3"/>
        <v>-1.3868525126558768</v>
      </c>
      <c r="I53" s="2" t="s">
        <v>439</v>
      </c>
      <c r="K53" s="2" t="s">
        <v>439</v>
      </c>
      <c r="M53" s="2" t="s">
        <v>439</v>
      </c>
      <c r="O53" s="2" t="s">
        <v>439</v>
      </c>
      <c r="Q53" s="2" t="s">
        <v>439</v>
      </c>
      <c r="S53" s="2" t="s">
        <v>439</v>
      </c>
      <c r="V53">
        <f t="shared" si="0"/>
        <v>-1.4078532163547954</v>
      </c>
      <c r="X53">
        <f t="shared" si="1"/>
        <v>-0.70392660817739772</v>
      </c>
      <c r="Z53">
        <v>7</v>
      </c>
      <c r="AA53">
        <v>37</v>
      </c>
      <c r="AB53">
        <v>254</v>
      </c>
      <c r="AC53">
        <f t="shared" si="10"/>
        <v>211</v>
      </c>
      <c r="AD53">
        <v>0</v>
      </c>
    </row>
    <row r="54" spans="1:30" ht="18" customHeight="1" thickTop="1" thickBot="1" x14ac:dyDescent="0.3">
      <c r="A54" s="4" t="s">
        <v>127</v>
      </c>
      <c r="B54" s="1" t="s">
        <v>150</v>
      </c>
      <c r="C54" s="2">
        <v>78</v>
      </c>
      <c r="D54" s="2">
        <v>252</v>
      </c>
      <c r="E54" s="7">
        <v>33.125</v>
      </c>
      <c r="F54">
        <f t="shared" si="2"/>
        <v>0.60660844525972912</v>
      </c>
      <c r="G54" s="7">
        <v>10</v>
      </c>
      <c r="H54">
        <f t="shared" si="3"/>
        <v>0.58137210476277301</v>
      </c>
      <c r="I54" s="2">
        <v>4.8</v>
      </c>
      <c r="J54">
        <f t="shared" si="4"/>
        <v>-3.1585955444055083E-2</v>
      </c>
      <c r="K54" s="2">
        <v>14</v>
      </c>
      <c r="L54">
        <f t="shared" si="5"/>
        <v>-1.1175716332081087</v>
      </c>
      <c r="M54" s="2">
        <v>33</v>
      </c>
      <c r="N54">
        <f t="shared" si="6"/>
        <v>-0.14116519442685407</v>
      </c>
      <c r="O54" s="2">
        <v>116</v>
      </c>
      <c r="P54">
        <f t="shared" si="7"/>
        <v>8.1148972826056154E-2</v>
      </c>
      <c r="Q54" s="2" t="s">
        <v>439</v>
      </c>
      <c r="S54" s="2">
        <v>4.32</v>
      </c>
      <c r="T54">
        <f t="shared" si="9"/>
        <v>0.18812649959935215</v>
      </c>
      <c r="V54">
        <f t="shared" si="0"/>
        <v>0.16693323936889259</v>
      </c>
      <c r="X54">
        <f t="shared" si="1"/>
        <v>2.3847605624127514E-2</v>
      </c>
      <c r="Z54">
        <v>4</v>
      </c>
      <c r="AA54">
        <v>18</v>
      </c>
      <c r="AB54">
        <v>117</v>
      </c>
      <c r="AC54">
        <f t="shared" si="10"/>
        <v>116</v>
      </c>
      <c r="AD54">
        <v>25.071428571428573</v>
      </c>
    </row>
    <row r="55" spans="1:30" ht="18" customHeight="1" thickTop="1" thickBot="1" x14ac:dyDescent="0.3">
      <c r="A55" s="3" t="s">
        <v>129</v>
      </c>
      <c r="B55" s="1" t="s">
        <v>150</v>
      </c>
      <c r="C55" s="1">
        <v>74</v>
      </c>
      <c r="D55" s="1">
        <v>258</v>
      </c>
      <c r="E55" s="6">
        <v>31.125</v>
      </c>
      <c r="F55">
        <f t="shared" si="2"/>
        <v>-0.8279267523600371</v>
      </c>
      <c r="G55" s="6">
        <v>10.25</v>
      </c>
      <c r="H55">
        <f t="shared" si="3"/>
        <v>0.97501702824650294</v>
      </c>
      <c r="I55" s="2" t="s">
        <v>439</v>
      </c>
      <c r="K55" s="1">
        <v>20</v>
      </c>
      <c r="L55">
        <f t="shared" si="5"/>
        <v>-0.1339238734009717</v>
      </c>
      <c r="M55" s="2" t="s">
        <v>439</v>
      </c>
      <c r="O55" s="2" t="s">
        <v>439</v>
      </c>
      <c r="Q55" s="2" t="s">
        <v>439</v>
      </c>
      <c r="S55" s="2" t="s">
        <v>439</v>
      </c>
      <c r="V55">
        <f t="shared" si="0"/>
        <v>1.3166402485494139E-2</v>
      </c>
      <c r="X55">
        <f t="shared" si="1"/>
        <v>4.3888008284980462E-3</v>
      </c>
      <c r="Z55">
        <v>8</v>
      </c>
      <c r="AD55">
        <v>5</v>
      </c>
    </row>
    <row r="56" spans="1:30" ht="18" customHeight="1" thickTop="1" thickBot="1" x14ac:dyDescent="0.3">
      <c r="A56" s="4" t="s">
        <v>130</v>
      </c>
      <c r="B56" s="1" t="s">
        <v>150</v>
      </c>
      <c r="C56" s="2">
        <v>76</v>
      </c>
      <c r="D56" s="2">
        <v>268</v>
      </c>
      <c r="E56" s="7">
        <v>33.375</v>
      </c>
      <c r="F56">
        <f t="shared" si="2"/>
        <v>0.78592534496219979</v>
      </c>
      <c r="G56" s="7">
        <v>10.375</v>
      </c>
      <c r="H56">
        <f t="shared" si="3"/>
        <v>1.171839489988368</v>
      </c>
      <c r="I56" s="2" t="s">
        <v>439</v>
      </c>
      <c r="K56" s="2">
        <v>20</v>
      </c>
      <c r="L56">
        <f t="shared" si="5"/>
        <v>-0.1339238734009717</v>
      </c>
      <c r="M56" s="2">
        <v>30.5</v>
      </c>
      <c r="N56">
        <f t="shared" si="6"/>
        <v>-0.73453753710244496</v>
      </c>
      <c r="O56" s="2">
        <v>112</v>
      </c>
      <c r="P56">
        <f t="shared" si="7"/>
        <v>-0.34649323317792002</v>
      </c>
      <c r="Q56" s="2" t="s">
        <v>439</v>
      </c>
      <c r="S56" s="2">
        <v>4.2300000000000004</v>
      </c>
      <c r="T56">
        <f t="shared" si="9"/>
        <v>0.54119059754994481</v>
      </c>
      <c r="V56">
        <f t="shared" si="0"/>
        <v>1.284000788819176</v>
      </c>
      <c r="X56">
        <f t="shared" si="1"/>
        <v>0.21400013146986266</v>
      </c>
      <c r="Z56">
        <v>5</v>
      </c>
      <c r="AA56">
        <v>35</v>
      </c>
      <c r="AB56">
        <v>171</v>
      </c>
      <c r="AC56">
        <f t="shared" si="10"/>
        <v>161</v>
      </c>
      <c r="AD56">
        <v>39.090909090909093</v>
      </c>
    </row>
    <row r="57" spans="1:30" ht="18" customHeight="1" thickTop="1" thickBot="1" x14ac:dyDescent="0.3">
      <c r="A57" s="3" t="s">
        <v>132</v>
      </c>
      <c r="B57" s="1" t="s">
        <v>150</v>
      </c>
      <c r="C57" s="1">
        <v>75</v>
      </c>
      <c r="D57" s="1">
        <v>244</v>
      </c>
      <c r="E57" s="6">
        <v>32.5</v>
      </c>
      <c r="F57">
        <f t="shared" si="2"/>
        <v>0.15831619600355215</v>
      </c>
      <c r="G57" s="6">
        <v>10.75</v>
      </c>
      <c r="H57">
        <f t="shared" si="3"/>
        <v>1.7623068752139628</v>
      </c>
      <c r="I57" s="1">
        <v>4.87</v>
      </c>
      <c r="J57">
        <f t="shared" si="4"/>
        <v>-0.25619719415729769</v>
      </c>
      <c r="K57" s="1">
        <v>28</v>
      </c>
      <c r="L57">
        <f t="shared" si="5"/>
        <v>1.1776064730085445</v>
      </c>
      <c r="M57" s="2" t="s">
        <v>439</v>
      </c>
      <c r="O57" s="2" t="s">
        <v>439</v>
      </c>
      <c r="Q57" s="2" t="s">
        <v>439</v>
      </c>
      <c r="S57" s="1">
        <v>4.7</v>
      </c>
      <c r="T57">
        <f t="shared" si="9"/>
        <v>-1.3025885806364856</v>
      </c>
      <c r="V57">
        <f t="shared" si="0"/>
        <v>1.5394437694322765</v>
      </c>
      <c r="X57">
        <f t="shared" si="1"/>
        <v>0.30788875388645531</v>
      </c>
      <c r="Z57">
        <v>7</v>
      </c>
      <c r="AA57">
        <v>39</v>
      </c>
      <c r="AB57">
        <v>256</v>
      </c>
      <c r="AC57">
        <f t="shared" si="10"/>
        <v>212</v>
      </c>
      <c r="AD57">
        <v>0</v>
      </c>
    </row>
    <row r="58" spans="1:30" ht="18" customHeight="1" thickTop="1" thickBot="1" x14ac:dyDescent="0.3">
      <c r="A58" s="4" t="s">
        <v>133</v>
      </c>
      <c r="B58" s="1" t="s">
        <v>150</v>
      </c>
      <c r="C58" s="2">
        <v>78</v>
      </c>
      <c r="D58" s="2">
        <v>277</v>
      </c>
      <c r="E58" s="7">
        <v>33.625</v>
      </c>
      <c r="F58">
        <f t="shared" si="2"/>
        <v>0.96524224466467057</v>
      </c>
      <c r="G58" s="7">
        <v>9.625</v>
      </c>
      <c r="H58">
        <f t="shared" si="3"/>
        <v>-9.095280462821969E-3</v>
      </c>
      <c r="I58" s="2">
        <v>4.9800000000000004</v>
      </c>
      <c r="J58">
        <f t="shared" si="4"/>
        <v>-0.60915771213524994</v>
      </c>
      <c r="K58" s="2" t="s">
        <v>439</v>
      </c>
      <c r="M58" s="2">
        <v>32</v>
      </c>
      <c r="N58">
        <f t="shared" si="6"/>
        <v>-0.37851413149709046</v>
      </c>
      <c r="O58" s="2">
        <v>108</v>
      </c>
      <c r="P58">
        <f t="shared" si="7"/>
        <v>-0.7741354391818962</v>
      </c>
      <c r="Q58" s="2" t="s">
        <v>439</v>
      </c>
      <c r="S58" s="2">
        <v>4.4800000000000004</v>
      </c>
      <c r="T58">
        <f t="shared" si="9"/>
        <v>-0.4395430078683697</v>
      </c>
      <c r="V58">
        <f t="shared" si="0"/>
        <v>-1.2452033264807576</v>
      </c>
      <c r="X58">
        <f t="shared" si="1"/>
        <v>-0.20753388774679293</v>
      </c>
      <c r="Z58">
        <v>8</v>
      </c>
      <c r="AD58">
        <v>0</v>
      </c>
    </row>
    <row r="59" spans="1:30" ht="18" customHeight="1" thickTop="1" thickBot="1" x14ac:dyDescent="0.3">
      <c r="A59" s="3" t="s">
        <v>135</v>
      </c>
      <c r="B59" s="1" t="s">
        <v>150</v>
      </c>
      <c r="C59" s="1">
        <v>76</v>
      </c>
      <c r="D59" s="1">
        <v>255</v>
      </c>
      <c r="E59" s="6">
        <v>30.5</v>
      </c>
      <c r="F59">
        <f t="shared" si="2"/>
        <v>-1.276219001616214</v>
      </c>
      <c r="G59" s="6">
        <v>9.5</v>
      </c>
      <c r="H59">
        <f t="shared" si="3"/>
        <v>-0.20591774220468695</v>
      </c>
      <c r="I59" s="2" t="s">
        <v>439</v>
      </c>
      <c r="K59" s="1">
        <v>15</v>
      </c>
      <c r="L59">
        <f t="shared" si="5"/>
        <v>-0.95363033990691926</v>
      </c>
      <c r="M59" s="2" t="s">
        <v>439</v>
      </c>
      <c r="O59" s="2" t="s">
        <v>439</v>
      </c>
      <c r="Q59" s="2" t="s">
        <v>439</v>
      </c>
      <c r="S59" s="2" t="s">
        <v>439</v>
      </c>
      <c r="V59">
        <f t="shared" si="0"/>
        <v>-2.4357670837278205</v>
      </c>
      <c r="X59">
        <f t="shared" si="1"/>
        <v>-0.81192236124260686</v>
      </c>
      <c r="Z59">
        <v>6</v>
      </c>
      <c r="AA59">
        <v>26</v>
      </c>
      <c r="AB59">
        <v>202</v>
      </c>
      <c r="AC59">
        <f t="shared" si="10"/>
        <v>181</v>
      </c>
      <c r="AD59">
        <v>0</v>
      </c>
    </row>
    <row r="60" spans="1:30" ht="18" customHeight="1" thickTop="1" thickBot="1" x14ac:dyDescent="0.3">
      <c r="A60" s="4" t="s">
        <v>136</v>
      </c>
      <c r="B60" s="1" t="s">
        <v>150</v>
      </c>
      <c r="C60" s="2">
        <v>77</v>
      </c>
      <c r="D60" s="2">
        <v>254</v>
      </c>
      <c r="E60" s="7">
        <v>33.25</v>
      </c>
      <c r="F60">
        <f t="shared" si="2"/>
        <v>0.6962668951109644</v>
      </c>
      <c r="G60" s="7">
        <v>10.125</v>
      </c>
      <c r="H60">
        <f t="shared" si="3"/>
        <v>0.77819456650463792</v>
      </c>
      <c r="I60" s="2" t="s">
        <v>439</v>
      </c>
      <c r="K60" s="2">
        <v>26</v>
      </c>
      <c r="L60">
        <f t="shared" si="5"/>
        <v>0.84972388640616547</v>
      </c>
      <c r="M60" s="2" t="s">
        <v>439</v>
      </c>
      <c r="O60" s="2" t="s">
        <v>439</v>
      </c>
      <c r="Q60" s="2" t="s">
        <v>439</v>
      </c>
      <c r="S60" s="2" t="s">
        <v>439</v>
      </c>
      <c r="V60">
        <f t="shared" si="0"/>
        <v>2.3241853480217678</v>
      </c>
      <c r="X60">
        <f t="shared" si="1"/>
        <v>0.77472844934058926</v>
      </c>
      <c r="Z60">
        <v>3</v>
      </c>
      <c r="AA60">
        <v>28</v>
      </c>
      <c r="AB60">
        <v>92</v>
      </c>
      <c r="AC60">
        <f t="shared" si="10"/>
        <v>92</v>
      </c>
      <c r="AD60">
        <v>0</v>
      </c>
    </row>
    <row r="61" spans="1:30" ht="18" customHeight="1" thickTop="1" thickBot="1" x14ac:dyDescent="0.3">
      <c r="A61" s="3" t="s">
        <v>137</v>
      </c>
      <c r="B61" s="1" t="s">
        <v>150</v>
      </c>
      <c r="C61" s="1">
        <v>79</v>
      </c>
      <c r="D61" s="1">
        <v>261</v>
      </c>
      <c r="E61" s="6">
        <v>33</v>
      </c>
      <c r="F61">
        <f t="shared" si="2"/>
        <v>0.51694999540849373</v>
      </c>
      <c r="G61" s="6">
        <v>9.0348837209302317</v>
      </c>
      <c r="H61">
        <f t="shared" si="3"/>
        <v>-0.93828039054651147</v>
      </c>
      <c r="I61" s="1">
        <v>4.83</v>
      </c>
      <c r="J61">
        <f t="shared" si="4"/>
        <v>-0.12784791489258804</v>
      </c>
      <c r="K61" s="1">
        <v>26</v>
      </c>
      <c r="L61">
        <f t="shared" si="5"/>
        <v>0.84972388640616547</v>
      </c>
      <c r="M61" s="1">
        <v>37.5</v>
      </c>
      <c r="N61">
        <f t="shared" si="6"/>
        <v>0.92690502238920958</v>
      </c>
      <c r="O61" s="1">
        <v>121</v>
      </c>
      <c r="P61">
        <f t="shared" si="7"/>
        <v>0.61570173033102638</v>
      </c>
      <c r="Q61" s="2" t="s">
        <v>439</v>
      </c>
      <c r="S61" s="1">
        <v>4.5</v>
      </c>
      <c r="T61">
        <f t="shared" si="9"/>
        <v>-0.51800169630183324</v>
      </c>
      <c r="V61">
        <f t="shared" si="0"/>
        <v>1.3251506327939624</v>
      </c>
      <c r="X61">
        <f t="shared" si="1"/>
        <v>0.18930723325628035</v>
      </c>
      <c r="Z61">
        <v>5</v>
      </c>
      <c r="AA61">
        <v>24</v>
      </c>
      <c r="AB61">
        <v>160</v>
      </c>
      <c r="AC61">
        <f t="shared" si="10"/>
        <v>153</v>
      </c>
      <c r="AD61">
        <v>22.625</v>
      </c>
    </row>
    <row r="62" spans="1:30" ht="18" customHeight="1" thickTop="1" thickBot="1" x14ac:dyDescent="0.3">
      <c r="A62" s="4" t="s">
        <v>139</v>
      </c>
      <c r="B62" s="1" t="s">
        <v>150</v>
      </c>
      <c r="C62" s="2">
        <v>77</v>
      </c>
      <c r="D62" s="2">
        <v>255</v>
      </c>
      <c r="E62" s="7">
        <v>32.625</v>
      </c>
      <c r="F62">
        <f t="shared" si="2"/>
        <v>0.24797464585478751</v>
      </c>
      <c r="G62" s="7">
        <v>10.75</v>
      </c>
      <c r="H62">
        <f t="shared" si="3"/>
        <v>1.7623068752139628</v>
      </c>
      <c r="I62" s="2" t="s">
        <v>439</v>
      </c>
      <c r="K62" s="2" t="s">
        <v>439</v>
      </c>
      <c r="M62" s="2" t="s">
        <v>439</v>
      </c>
      <c r="O62" s="2" t="s">
        <v>439</v>
      </c>
      <c r="Q62" s="2" t="s">
        <v>439</v>
      </c>
      <c r="S62" s="2" t="s">
        <v>439</v>
      </c>
      <c r="V62">
        <f t="shared" si="0"/>
        <v>2.0102815210687504</v>
      </c>
      <c r="X62">
        <f t="shared" si="1"/>
        <v>1.0051407605343752</v>
      </c>
      <c r="Z62">
        <v>7</v>
      </c>
      <c r="AA62">
        <v>12</v>
      </c>
      <c r="AB62">
        <v>229</v>
      </c>
      <c r="AC62">
        <f t="shared" si="10"/>
        <v>196</v>
      </c>
      <c r="AD62">
        <v>0</v>
      </c>
    </row>
    <row r="63" spans="1:30" ht="18" customHeight="1" thickTop="1" thickBot="1" x14ac:dyDescent="0.3">
      <c r="A63" s="3" t="s">
        <v>140</v>
      </c>
      <c r="B63" s="1" t="s">
        <v>150</v>
      </c>
      <c r="C63" s="1">
        <v>78</v>
      </c>
      <c r="D63" s="1">
        <v>246</v>
      </c>
      <c r="E63" s="6">
        <v>33</v>
      </c>
      <c r="F63">
        <f t="shared" si="2"/>
        <v>0.51694999540849373</v>
      </c>
      <c r="G63" s="6">
        <v>9.625</v>
      </c>
      <c r="H63">
        <f t="shared" si="3"/>
        <v>-9.095280462821969E-3</v>
      </c>
      <c r="I63" s="2" t="s">
        <v>439</v>
      </c>
      <c r="K63" s="1">
        <v>17</v>
      </c>
      <c r="L63">
        <f t="shared" si="5"/>
        <v>-0.62574775330454024</v>
      </c>
      <c r="M63" s="2" t="s">
        <v>439</v>
      </c>
      <c r="O63" s="2" t="s">
        <v>439</v>
      </c>
      <c r="Q63" s="2" t="s">
        <v>439</v>
      </c>
      <c r="S63" s="2" t="s">
        <v>439</v>
      </c>
      <c r="V63">
        <f t="shared" si="0"/>
        <v>-0.11789303835886844</v>
      </c>
      <c r="X63">
        <f t="shared" si="1"/>
        <v>-3.9297679452956147E-2</v>
      </c>
      <c r="Z63">
        <v>3</v>
      </c>
      <c r="AA63">
        <v>21</v>
      </c>
      <c r="AB63">
        <v>85</v>
      </c>
      <c r="AC63">
        <f t="shared" si="10"/>
        <v>85</v>
      </c>
      <c r="AD63">
        <v>40.25</v>
      </c>
    </row>
    <row r="64" spans="1:30" ht="18" customHeight="1" thickTop="1" thickBot="1" x14ac:dyDescent="0.3">
      <c r="A64" s="4" t="s">
        <v>141</v>
      </c>
      <c r="B64" s="1" t="s">
        <v>150</v>
      </c>
      <c r="C64" s="2">
        <v>75</v>
      </c>
      <c r="D64" s="2">
        <v>252</v>
      </c>
      <c r="E64" s="7">
        <v>29.75</v>
      </c>
      <c r="F64">
        <f t="shared" si="2"/>
        <v>-1.8141697007236264</v>
      </c>
      <c r="G64" s="7">
        <v>9.375</v>
      </c>
      <c r="H64">
        <f t="shared" si="3"/>
        <v>-0.40274020394655191</v>
      </c>
      <c r="I64" s="2">
        <v>4.93</v>
      </c>
      <c r="J64">
        <f t="shared" si="4"/>
        <v>-0.44872111305436074</v>
      </c>
      <c r="K64" s="2">
        <v>21</v>
      </c>
      <c r="L64">
        <f t="shared" si="5"/>
        <v>3.0017419900217831E-2</v>
      </c>
      <c r="M64" s="2">
        <v>30.5</v>
      </c>
      <c r="N64">
        <f t="shared" si="6"/>
        <v>-0.73453753710244496</v>
      </c>
      <c r="O64" s="2">
        <v>110</v>
      </c>
      <c r="P64">
        <f t="shared" si="7"/>
        <v>-0.56031433617990811</v>
      </c>
      <c r="Q64" s="2" t="s">
        <v>439</v>
      </c>
      <c r="S64" s="2">
        <v>4.5</v>
      </c>
      <c r="T64">
        <f t="shared" si="9"/>
        <v>-0.51800169630183324</v>
      </c>
      <c r="V64">
        <f t="shared" si="0"/>
        <v>-4.4484671674085074</v>
      </c>
      <c r="X64">
        <f t="shared" si="1"/>
        <v>-0.63549530962978673</v>
      </c>
      <c r="Z64">
        <v>6</v>
      </c>
      <c r="AA64">
        <v>18</v>
      </c>
      <c r="AB64">
        <v>194</v>
      </c>
      <c r="AC64">
        <f t="shared" si="10"/>
        <v>176</v>
      </c>
      <c r="AD64">
        <v>10</v>
      </c>
    </row>
    <row r="65" spans="1:30" ht="18" customHeight="1" thickTop="1" thickBot="1" x14ac:dyDescent="0.3">
      <c r="A65" s="3" t="s">
        <v>142</v>
      </c>
      <c r="B65" s="1" t="s">
        <v>150</v>
      </c>
      <c r="C65" s="1">
        <v>74</v>
      </c>
      <c r="D65" s="1">
        <v>251</v>
      </c>
      <c r="E65" s="6">
        <v>33.5</v>
      </c>
      <c r="F65">
        <f t="shared" si="2"/>
        <v>0.87558379481343518</v>
      </c>
      <c r="G65" s="6">
        <v>10.25</v>
      </c>
      <c r="H65">
        <f t="shared" si="3"/>
        <v>0.97501702824650294</v>
      </c>
      <c r="I65" s="1">
        <v>4.58</v>
      </c>
      <c r="J65">
        <f t="shared" si="4"/>
        <v>0.67433508051184654</v>
      </c>
      <c r="K65" s="1">
        <v>17</v>
      </c>
      <c r="L65">
        <f t="shared" si="5"/>
        <v>-0.62574775330454024</v>
      </c>
      <c r="M65" s="1">
        <v>38</v>
      </c>
      <c r="N65">
        <f t="shared" si="6"/>
        <v>1.0455794909243277</v>
      </c>
      <c r="O65" s="1">
        <v>118</v>
      </c>
      <c r="P65">
        <f t="shared" si="7"/>
        <v>0.29497007582804424</v>
      </c>
      <c r="Q65" s="2" t="s">
        <v>439</v>
      </c>
      <c r="S65" s="1">
        <v>4.37</v>
      </c>
      <c r="T65">
        <f t="shared" si="9"/>
        <v>-8.0202214843100514E-3</v>
      </c>
      <c r="V65">
        <f t="shared" si="0"/>
        <v>3.2317174955353067</v>
      </c>
      <c r="X65">
        <f t="shared" si="1"/>
        <v>0.46167392793361522</v>
      </c>
      <c r="Z65">
        <v>5</v>
      </c>
      <c r="AA65">
        <v>7</v>
      </c>
      <c r="AB65">
        <v>143</v>
      </c>
      <c r="AC65">
        <f t="shared" si="10"/>
        <v>140</v>
      </c>
      <c r="AD65">
        <v>21.4375</v>
      </c>
    </row>
    <row r="66" spans="1:30" ht="18" customHeight="1" thickTop="1" thickBot="1" x14ac:dyDescent="0.3">
      <c r="A66" s="4" t="s">
        <v>144</v>
      </c>
      <c r="B66" s="1" t="s">
        <v>150</v>
      </c>
      <c r="C66" s="2">
        <v>75</v>
      </c>
      <c r="D66" s="2">
        <v>248</v>
      </c>
      <c r="E66" s="7">
        <v>32</v>
      </c>
      <c r="F66">
        <f t="shared" si="2"/>
        <v>-0.2003176034013894</v>
      </c>
      <c r="G66" s="7">
        <v>9.625</v>
      </c>
      <c r="H66">
        <f t="shared" si="3"/>
        <v>-9.095280462821969E-3</v>
      </c>
      <c r="I66" s="2">
        <v>4.6500000000000004</v>
      </c>
      <c r="J66">
        <f t="shared" si="4"/>
        <v>0.44972384179860397</v>
      </c>
      <c r="K66" s="2" t="s">
        <v>439</v>
      </c>
      <c r="M66" s="2">
        <v>36</v>
      </c>
      <c r="N66">
        <f t="shared" si="6"/>
        <v>0.57088161678385507</v>
      </c>
      <c r="O66" s="2">
        <v>119</v>
      </c>
      <c r="P66">
        <f t="shared" si="7"/>
        <v>0.40188062732903829</v>
      </c>
      <c r="Q66" s="2" t="s">
        <v>439</v>
      </c>
      <c r="S66" s="2">
        <v>4.49</v>
      </c>
      <c r="T66">
        <f t="shared" si="9"/>
        <v>-0.47877235208510144</v>
      </c>
      <c r="V66">
        <f t="shared" ref="V66:V129" si="12">F66+H66+J66+L66+N66+P66+R66+T66</f>
        <v>0.73430084996218459</v>
      </c>
      <c r="X66">
        <f t="shared" ref="X66:X129" si="13">AVERAGE(F66,H66,J66,L66,N66,P66,R66,T66)</f>
        <v>0.12238347499369744</v>
      </c>
      <c r="Z66">
        <v>8</v>
      </c>
      <c r="AD66">
        <v>12</v>
      </c>
    </row>
    <row r="67" spans="1:30" ht="18" customHeight="1" thickTop="1" thickBot="1" x14ac:dyDescent="0.3">
      <c r="A67" s="3" t="s">
        <v>145</v>
      </c>
      <c r="B67" s="1" t="s">
        <v>150</v>
      </c>
      <c r="C67" s="1">
        <v>77</v>
      </c>
      <c r="D67" s="1">
        <v>245</v>
      </c>
      <c r="E67" s="6">
        <v>33.375</v>
      </c>
      <c r="F67">
        <f t="shared" ref="F67:F130" si="14">STANDARDIZE(E67,$E$312,$E$313)</f>
        <v>0.78592534496219979</v>
      </c>
      <c r="G67" s="6">
        <v>11</v>
      </c>
      <c r="H67">
        <f t="shared" ref="H67:H130" si="15">STANDARDIZE(G67,$G$312,$G$313)</f>
        <v>2.1559517986976928</v>
      </c>
      <c r="I67" s="1">
        <v>4.84</v>
      </c>
      <c r="J67">
        <f t="shared" ref="J67:J130" si="16">(STANDARDIZE(I67,$I$312,$I$313))*-1</f>
        <v>-0.15993523470876475</v>
      </c>
      <c r="K67" s="2" t="s">
        <v>439</v>
      </c>
      <c r="M67" s="1">
        <v>33</v>
      </c>
      <c r="N67">
        <f t="shared" ref="N67:N130" si="17">STANDARDIZE(M67,$M$312,$M$313)</f>
        <v>-0.14116519442685407</v>
      </c>
      <c r="O67" s="1">
        <v>114</v>
      </c>
      <c r="P67">
        <f t="shared" ref="P67:P130" si="18">STANDARDIZE(O67,$O$312,$O$313)</f>
        <v>-0.13267213017593193</v>
      </c>
      <c r="Q67" s="2" t="s">
        <v>439</v>
      </c>
      <c r="S67" s="1">
        <v>4.5999999999999996</v>
      </c>
      <c r="T67">
        <f t="shared" ref="T67:T130" si="19">(STANDARDIZE(S67,$S$312,$S$313))*-1</f>
        <v>-0.91029513846915766</v>
      </c>
      <c r="V67">
        <f t="shared" si="12"/>
        <v>1.5978094458791841</v>
      </c>
      <c r="X67">
        <f t="shared" si="13"/>
        <v>0.26630157431319734</v>
      </c>
      <c r="Z67">
        <v>8</v>
      </c>
      <c r="AD67">
        <v>0</v>
      </c>
    </row>
    <row r="68" spans="1:30" ht="18" customHeight="1" thickTop="1" thickBot="1" x14ac:dyDescent="0.3">
      <c r="A68" s="4" t="s">
        <v>146</v>
      </c>
      <c r="B68" s="1" t="s">
        <v>150</v>
      </c>
      <c r="C68" s="2">
        <v>78</v>
      </c>
      <c r="D68" s="2">
        <v>250</v>
      </c>
      <c r="E68" s="7">
        <v>33.5</v>
      </c>
      <c r="F68">
        <f t="shared" si="14"/>
        <v>0.87558379481343518</v>
      </c>
      <c r="G68" s="7">
        <v>9.625</v>
      </c>
      <c r="H68">
        <f t="shared" si="15"/>
        <v>-9.095280462821969E-3</v>
      </c>
      <c r="I68" s="2" t="s">
        <v>439</v>
      </c>
      <c r="K68" s="2">
        <v>20</v>
      </c>
      <c r="L68">
        <f t="shared" ref="L68:L130" si="20">STANDARDIZE(K68,$K$312,$K$313)</f>
        <v>-0.1339238734009717</v>
      </c>
      <c r="M68" s="2" t="s">
        <v>439</v>
      </c>
      <c r="O68" s="2" t="s">
        <v>439</v>
      </c>
      <c r="Q68" s="2" t="s">
        <v>439</v>
      </c>
      <c r="S68" s="2" t="s">
        <v>439</v>
      </c>
      <c r="V68">
        <f t="shared" si="12"/>
        <v>0.73256464094964158</v>
      </c>
      <c r="X68">
        <f t="shared" si="13"/>
        <v>0.24418821364988053</v>
      </c>
      <c r="Z68">
        <v>6</v>
      </c>
      <c r="AA68">
        <v>22</v>
      </c>
      <c r="AB68">
        <v>198</v>
      </c>
      <c r="AC68">
        <f t="shared" ref="AC68:AC130" si="21">RANK(AB68,$AB$2:$AB$310,1)</f>
        <v>178</v>
      </c>
      <c r="AD68">
        <v>0</v>
      </c>
    </row>
    <row r="69" spans="1:30" ht="18" customHeight="1" thickTop="1" thickBot="1" x14ac:dyDescent="0.3">
      <c r="A69" s="3" t="s">
        <v>147</v>
      </c>
      <c r="B69" s="1" t="s">
        <v>150</v>
      </c>
      <c r="C69" s="1">
        <v>78</v>
      </c>
      <c r="D69" s="1">
        <v>263</v>
      </c>
      <c r="E69" s="6">
        <v>32.875</v>
      </c>
      <c r="F69">
        <f t="shared" si="14"/>
        <v>0.42729154555725829</v>
      </c>
      <c r="G69" s="6">
        <v>10</v>
      </c>
      <c r="H69">
        <f t="shared" si="15"/>
        <v>0.58137210476277301</v>
      </c>
      <c r="I69" s="2" t="s">
        <v>439</v>
      </c>
      <c r="K69" s="1">
        <v>19</v>
      </c>
      <c r="L69">
        <f t="shared" si="20"/>
        <v>-0.29786516670216123</v>
      </c>
      <c r="M69" s="2" t="s">
        <v>439</v>
      </c>
      <c r="O69" s="1">
        <v>110</v>
      </c>
      <c r="P69">
        <f t="shared" si="18"/>
        <v>-0.56031433617990811</v>
      </c>
      <c r="Q69" s="2" t="s">
        <v>439</v>
      </c>
      <c r="S69" s="1">
        <v>4.54</v>
      </c>
      <c r="T69">
        <f t="shared" si="19"/>
        <v>-0.67491907316876365</v>
      </c>
      <c r="V69">
        <f t="shared" si="12"/>
        <v>-0.52443492573080175</v>
      </c>
      <c r="X69">
        <f t="shared" si="13"/>
        <v>-0.10488698514616035</v>
      </c>
      <c r="Z69">
        <v>8</v>
      </c>
      <c r="AD69">
        <v>0</v>
      </c>
    </row>
    <row r="70" spans="1:30" ht="18" customHeight="1" thickTop="1" thickBot="1" x14ac:dyDescent="0.3">
      <c r="A70" s="4" t="s">
        <v>148</v>
      </c>
      <c r="B70" s="1" t="s">
        <v>150</v>
      </c>
      <c r="C70" s="2">
        <v>76</v>
      </c>
      <c r="D70" s="2">
        <v>251</v>
      </c>
      <c r="E70" s="7">
        <v>34</v>
      </c>
      <c r="F70">
        <f t="shared" si="14"/>
        <v>1.2342175942183768</v>
      </c>
      <c r="G70" s="7">
        <v>10.25</v>
      </c>
      <c r="H70">
        <f t="shared" si="15"/>
        <v>0.97501702824650294</v>
      </c>
      <c r="I70" s="2">
        <v>4.79</v>
      </c>
      <c r="J70">
        <f t="shared" si="16"/>
        <v>5.0136437212161577E-4</v>
      </c>
      <c r="K70" s="2">
        <v>20</v>
      </c>
      <c r="L70">
        <f t="shared" si="20"/>
        <v>-0.1339238734009717</v>
      </c>
      <c r="M70" s="2">
        <v>30.5</v>
      </c>
      <c r="N70">
        <f t="shared" si="17"/>
        <v>-0.73453753710244496</v>
      </c>
      <c r="O70" s="2">
        <v>120</v>
      </c>
      <c r="P70">
        <f t="shared" si="18"/>
        <v>0.50879117883003233</v>
      </c>
      <c r="Q70" s="2" t="s">
        <v>439</v>
      </c>
      <c r="S70" s="2">
        <v>4.57</v>
      </c>
      <c r="T70">
        <f t="shared" si="19"/>
        <v>-0.79260710581896243</v>
      </c>
      <c r="V70">
        <f t="shared" si="12"/>
        <v>1.0574586493446549</v>
      </c>
      <c r="X70">
        <f t="shared" si="13"/>
        <v>0.15106552133495071</v>
      </c>
      <c r="Z70">
        <v>3</v>
      </c>
      <c r="AA70">
        <v>4</v>
      </c>
      <c r="AB70">
        <v>68</v>
      </c>
      <c r="AC70">
        <f t="shared" si="21"/>
        <v>68</v>
      </c>
      <c r="AD70">
        <v>27.0625</v>
      </c>
    </row>
    <row r="71" spans="1:30" ht="18" customHeight="1" thickTop="1" thickBot="1" x14ac:dyDescent="0.3">
      <c r="A71" s="3" t="s">
        <v>149</v>
      </c>
      <c r="B71" s="1" t="s">
        <v>150</v>
      </c>
      <c r="C71" s="1">
        <v>75</v>
      </c>
      <c r="D71" s="1">
        <v>249</v>
      </c>
      <c r="E71" s="6">
        <v>33.5</v>
      </c>
      <c r="F71">
        <f t="shared" si="14"/>
        <v>0.87558379481343518</v>
      </c>
      <c r="G71" s="6">
        <v>10.375</v>
      </c>
      <c r="H71">
        <f t="shared" si="15"/>
        <v>1.171839489988368</v>
      </c>
      <c r="I71" s="1">
        <v>4.78</v>
      </c>
      <c r="J71">
        <f t="shared" si="16"/>
        <v>3.2588684188298314E-2</v>
      </c>
      <c r="K71" s="1">
        <v>17</v>
      </c>
      <c r="L71">
        <f t="shared" si="20"/>
        <v>-0.62574775330454024</v>
      </c>
      <c r="M71" s="1">
        <v>34.5</v>
      </c>
      <c r="N71">
        <f t="shared" si="17"/>
        <v>0.21485821117850049</v>
      </c>
      <c r="O71" s="1">
        <v>117</v>
      </c>
      <c r="P71">
        <f t="shared" si="18"/>
        <v>0.1880595243270502</v>
      </c>
      <c r="Q71" s="2" t="s">
        <v>439</v>
      </c>
      <c r="S71" s="1">
        <v>4.37</v>
      </c>
      <c r="T71">
        <f t="shared" si="19"/>
        <v>-8.0202214843100514E-3</v>
      </c>
      <c r="V71">
        <f t="shared" si="12"/>
        <v>1.8491617297068021</v>
      </c>
      <c r="X71">
        <f t="shared" si="13"/>
        <v>0.26416596138668602</v>
      </c>
      <c r="Z71">
        <v>2</v>
      </c>
      <c r="AA71">
        <v>23</v>
      </c>
      <c r="AB71">
        <v>55</v>
      </c>
      <c r="AC71">
        <f t="shared" si="21"/>
        <v>55</v>
      </c>
      <c r="AD71">
        <v>39</v>
      </c>
    </row>
    <row r="72" spans="1:30" ht="18" customHeight="1" thickTop="1" thickBot="1" x14ac:dyDescent="0.3">
      <c r="A72" s="1" t="s">
        <v>151</v>
      </c>
      <c r="B72" s="1" t="s">
        <v>224</v>
      </c>
      <c r="C72" s="1">
        <v>76</v>
      </c>
      <c r="D72" s="1">
        <v>303</v>
      </c>
      <c r="E72" s="6">
        <v>33.375</v>
      </c>
      <c r="F72">
        <f t="shared" si="14"/>
        <v>0.78592534496219979</v>
      </c>
      <c r="G72" s="6">
        <v>10.25</v>
      </c>
      <c r="H72">
        <f t="shared" si="15"/>
        <v>0.97501702824650294</v>
      </c>
      <c r="I72" s="1">
        <v>5.57</v>
      </c>
      <c r="J72">
        <f t="shared" si="16"/>
        <v>-2.5023095812897154</v>
      </c>
      <c r="K72" s="1">
        <v>22</v>
      </c>
      <c r="L72">
        <f t="shared" si="20"/>
        <v>0.19395871320140734</v>
      </c>
      <c r="M72" s="1">
        <v>23.5</v>
      </c>
      <c r="N72">
        <f t="shared" si="17"/>
        <v>-2.3959800965940996</v>
      </c>
      <c r="O72" s="1">
        <v>90</v>
      </c>
      <c r="P72">
        <f t="shared" si="18"/>
        <v>-2.6985253661997888</v>
      </c>
      <c r="Q72" s="1">
        <v>7.9</v>
      </c>
      <c r="R72">
        <f t="shared" ref="R72:R130" si="22">(STANDARDIZE(Q72,$Q$312,$Q$313))*-1</f>
        <v>-1.5444541563910152</v>
      </c>
      <c r="S72" s="1">
        <v>4.6500000000000004</v>
      </c>
      <c r="T72">
        <f t="shared" si="19"/>
        <v>-1.1064418595528234</v>
      </c>
      <c r="V72">
        <f t="shared" si="12"/>
        <v>-8.2928099736173326</v>
      </c>
      <c r="X72">
        <f t="shared" si="13"/>
        <v>-1.0366012467021666</v>
      </c>
      <c r="Z72">
        <v>8</v>
      </c>
      <c r="AD72">
        <v>0</v>
      </c>
    </row>
    <row r="73" spans="1:30" ht="18" customHeight="1" thickTop="1" thickBot="1" x14ac:dyDescent="0.3">
      <c r="A73" s="2" t="s">
        <v>154</v>
      </c>
      <c r="B73" s="1" t="s">
        <v>224</v>
      </c>
      <c r="C73" s="2">
        <v>79</v>
      </c>
      <c r="D73" s="2">
        <v>301</v>
      </c>
      <c r="E73" s="7">
        <v>32</v>
      </c>
      <c r="F73">
        <f t="shared" si="14"/>
        <v>-0.2003176034013894</v>
      </c>
      <c r="G73" s="7">
        <v>9</v>
      </c>
      <c r="H73">
        <f t="shared" si="15"/>
        <v>-0.99320758917214691</v>
      </c>
      <c r="I73" s="2">
        <v>5.6</v>
      </c>
      <c r="J73">
        <f t="shared" si="16"/>
        <v>-2.5985715407382455</v>
      </c>
      <c r="K73" s="2" t="s">
        <v>439</v>
      </c>
      <c r="M73" s="2">
        <v>25</v>
      </c>
      <c r="N73">
        <f t="shared" si="17"/>
        <v>-2.039956690988745</v>
      </c>
      <c r="O73" s="2">
        <v>103</v>
      </c>
      <c r="P73">
        <f t="shared" si="18"/>
        <v>-1.3086881966868664</v>
      </c>
      <c r="Q73" s="2">
        <v>7.91</v>
      </c>
      <c r="R73">
        <f t="shared" si="22"/>
        <v>-1.5689674220230452</v>
      </c>
      <c r="S73" s="2">
        <v>4.75</v>
      </c>
      <c r="T73">
        <f t="shared" si="19"/>
        <v>-1.4987353017201477</v>
      </c>
      <c r="V73">
        <f t="shared" si="12"/>
        <v>-10.208444344730585</v>
      </c>
      <c r="X73">
        <f t="shared" si="13"/>
        <v>-1.4583491921043694</v>
      </c>
      <c r="Z73">
        <v>8</v>
      </c>
      <c r="AD73">
        <v>0</v>
      </c>
    </row>
    <row r="74" spans="1:30" ht="18" customHeight="1" thickTop="1" thickBot="1" x14ac:dyDescent="0.3">
      <c r="A74" s="1" t="s">
        <v>156</v>
      </c>
      <c r="B74" s="1" t="s">
        <v>224</v>
      </c>
      <c r="C74" s="1">
        <v>76</v>
      </c>
      <c r="D74" s="1">
        <v>323</v>
      </c>
      <c r="E74" s="6">
        <v>34.375</v>
      </c>
      <c r="F74">
        <f t="shared" si="14"/>
        <v>1.503192943772083</v>
      </c>
      <c r="G74" s="6">
        <v>9.75</v>
      </c>
      <c r="H74">
        <f t="shared" si="15"/>
        <v>0.187727181279043</v>
      </c>
      <c r="I74" s="2" t="s">
        <v>439</v>
      </c>
      <c r="K74" s="2" t="s">
        <v>439</v>
      </c>
      <c r="M74" s="2" t="s">
        <v>439</v>
      </c>
      <c r="O74" s="2" t="s">
        <v>439</v>
      </c>
      <c r="Q74" s="2" t="s">
        <v>439</v>
      </c>
      <c r="S74" s="2" t="s">
        <v>439</v>
      </c>
      <c r="V74">
        <f t="shared" si="12"/>
        <v>1.6909201250511261</v>
      </c>
      <c r="X74">
        <f t="shared" si="13"/>
        <v>0.84546006252556305</v>
      </c>
      <c r="Z74">
        <v>3</v>
      </c>
      <c r="AA74">
        <v>8</v>
      </c>
      <c r="AB74">
        <v>72</v>
      </c>
      <c r="AC74">
        <f t="shared" si="21"/>
        <v>72</v>
      </c>
      <c r="AD74">
        <v>58.666666666666664</v>
      </c>
    </row>
    <row r="75" spans="1:30" ht="18" customHeight="1" thickTop="1" thickBot="1" x14ac:dyDescent="0.3">
      <c r="A75" s="2" t="s">
        <v>157</v>
      </c>
      <c r="B75" s="1" t="s">
        <v>224</v>
      </c>
      <c r="C75" s="2">
        <v>80</v>
      </c>
      <c r="D75" s="2">
        <v>355</v>
      </c>
      <c r="E75" s="7">
        <v>36</v>
      </c>
      <c r="F75">
        <f t="shared" si="14"/>
        <v>2.6687527918381431</v>
      </c>
      <c r="G75" s="7">
        <v>10.875</v>
      </c>
      <c r="H75">
        <f t="shared" si="15"/>
        <v>1.9591293369558278</v>
      </c>
      <c r="I75" s="2">
        <v>5.29</v>
      </c>
      <c r="J75">
        <f t="shared" si="16"/>
        <v>-1.6038646264367475</v>
      </c>
      <c r="K75" s="2">
        <v>20</v>
      </c>
      <c r="L75">
        <f t="shared" si="20"/>
        <v>-0.1339238734009717</v>
      </c>
      <c r="M75" s="2">
        <v>23.5</v>
      </c>
      <c r="N75">
        <f t="shared" si="17"/>
        <v>-2.3959800965940996</v>
      </c>
      <c r="O75" s="2">
        <v>97</v>
      </c>
      <c r="P75">
        <f t="shared" si="18"/>
        <v>-1.9501515056928307</v>
      </c>
      <c r="Q75" s="2">
        <v>8.23</v>
      </c>
      <c r="R75">
        <f t="shared" si="22"/>
        <v>-2.3533919222480151</v>
      </c>
      <c r="S75" s="2">
        <v>4.78</v>
      </c>
      <c r="T75">
        <f t="shared" si="19"/>
        <v>-1.6164233343703465</v>
      </c>
      <c r="V75">
        <f t="shared" si="12"/>
        <v>-5.4258532299490403</v>
      </c>
      <c r="X75">
        <f t="shared" si="13"/>
        <v>-0.67823165374363004</v>
      </c>
      <c r="Z75">
        <v>7</v>
      </c>
      <c r="AA75">
        <v>27</v>
      </c>
      <c r="AB75">
        <v>244</v>
      </c>
      <c r="AC75">
        <f t="shared" si="21"/>
        <v>208</v>
      </c>
      <c r="AD75">
        <v>37.200000000000003</v>
      </c>
    </row>
    <row r="76" spans="1:30" ht="18" customHeight="1" thickTop="1" thickBot="1" x14ac:dyDescent="0.3">
      <c r="A76" s="1" t="s">
        <v>160</v>
      </c>
      <c r="B76" s="1" t="s">
        <v>224</v>
      </c>
      <c r="C76" s="1">
        <v>75</v>
      </c>
      <c r="D76" s="1">
        <v>313</v>
      </c>
      <c r="E76" s="6">
        <v>32.625</v>
      </c>
      <c r="F76">
        <f t="shared" si="14"/>
        <v>0.24797464585478751</v>
      </c>
      <c r="G76" s="6">
        <v>10.25</v>
      </c>
      <c r="H76">
        <f t="shared" si="15"/>
        <v>0.97501702824650294</v>
      </c>
      <c r="I76" s="2" t="s">
        <v>439</v>
      </c>
      <c r="K76" s="1">
        <v>26</v>
      </c>
      <c r="L76">
        <f t="shared" si="20"/>
        <v>0.84972388640616547</v>
      </c>
      <c r="M76" s="2" t="s">
        <v>439</v>
      </c>
      <c r="O76" s="2" t="s">
        <v>439</v>
      </c>
      <c r="Q76" s="2" t="s">
        <v>439</v>
      </c>
      <c r="S76" s="2" t="s">
        <v>439</v>
      </c>
      <c r="V76">
        <f t="shared" si="12"/>
        <v>2.0727155605074561</v>
      </c>
      <c r="X76">
        <f t="shared" si="13"/>
        <v>0.6909051868358187</v>
      </c>
      <c r="Z76">
        <v>3</v>
      </c>
      <c r="AA76">
        <v>3</v>
      </c>
      <c r="AB76">
        <v>67</v>
      </c>
      <c r="AC76">
        <f t="shared" si="21"/>
        <v>67</v>
      </c>
      <c r="AD76">
        <v>65.785714285714292</v>
      </c>
    </row>
    <row r="77" spans="1:30" ht="18" customHeight="1" thickTop="1" thickBot="1" x14ac:dyDescent="0.3">
      <c r="A77" s="2" t="s">
        <v>161</v>
      </c>
      <c r="B77" s="1" t="s">
        <v>224</v>
      </c>
      <c r="C77" s="2">
        <v>77</v>
      </c>
      <c r="D77" s="2">
        <v>309</v>
      </c>
      <c r="E77" s="7">
        <v>35.125</v>
      </c>
      <c r="F77">
        <f t="shared" si="14"/>
        <v>2.0411436428794953</v>
      </c>
      <c r="G77" s="7">
        <v>10.375</v>
      </c>
      <c r="H77">
        <f t="shared" si="15"/>
        <v>1.171839489988368</v>
      </c>
      <c r="I77" s="2">
        <v>5.14</v>
      </c>
      <c r="J77">
        <f t="shared" si="16"/>
        <v>-1.1225548291940857</v>
      </c>
      <c r="K77" s="2">
        <v>22</v>
      </c>
      <c r="L77">
        <f t="shared" si="20"/>
        <v>0.19395871320140734</v>
      </c>
      <c r="M77" s="2">
        <v>32.5</v>
      </c>
      <c r="N77">
        <f t="shared" si="17"/>
        <v>-0.25983966296197225</v>
      </c>
      <c r="O77" s="2">
        <v>111</v>
      </c>
      <c r="P77">
        <f t="shared" si="18"/>
        <v>-0.45340378467891407</v>
      </c>
      <c r="Q77" s="2">
        <v>7.68</v>
      </c>
      <c r="R77">
        <f t="shared" si="22"/>
        <v>-1.0051623124863474</v>
      </c>
      <c r="S77" s="2">
        <v>4.54</v>
      </c>
      <c r="T77">
        <f t="shared" si="19"/>
        <v>-0.67491907316876365</v>
      </c>
      <c r="V77">
        <f t="shared" si="12"/>
        <v>-0.10893781642081202</v>
      </c>
      <c r="X77">
        <f t="shared" si="13"/>
        <v>-1.3617227052601502E-2</v>
      </c>
      <c r="Z77">
        <v>4</v>
      </c>
      <c r="AA77">
        <v>11</v>
      </c>
      <c r="AB77">
        <v>110</v>
      </c>
      <c r="AC77">
        <f t="shared" si="21"/>
        <v>110</v>
      </c>
      <c r="AD77">
        <v>68.25</v>
      </c>
    </row>
    <row r="78" spans="1:30" ht="18" customHeight="1" thickTop="1" thickBot="1" x14ac:dyDescent="0.3">
      <c r="A78" s="1" t="s">
        <v>163</v>
      </c>
      <c r="B78" s="1" t="s">
        <v>224</v>
      </c>
      <c r="C78" s="1">
        <v>76</v>
      </c>
      <c r="D78" s="1">
        <v>310</v>
      </c>
      <c r="E78" s="6">
        <v>34</v>
      </c>
      <c r="F78">
        <f t="shared" si="14"/>
        <v>1.2342175942183768</v>
      </c>
      <c r="G78" s="6">
        <v>10</v>
      </c>
      <c r="H78">
        <f t="shared" si="15"/>
        <v>0.58137210476277301</v>
      </c>
      <c r="I78" s="1">
        <v>5.19</v>
      </c>
      <c r="J78">
        <f t="shared" si="16"/>
        <v>-1.2829914282749748</v>
      </c>
      <c r="K78" s="1">
        <v>23</v>
      </c>
      <c r="L78">
        <f t="shared" si="20"/>
        <v>0.35790000650259685</v>
      </c>
      <c r="M78" s="1">
        <v>30</v>
      </c>
      <c r="N78">
        <f t="shared" si="17"/>
        <v>-0.85321200563756316</v>
      </c>
      <c r="O78" s="1">
        <v>101</v>
      </c>
      <c r="P78">
        <f t="shared" si="18"/>
        <v>-1.5225092996888545</v>
      </c>
      <c r="Q78" s="1">
        <v>8.09</v>
      </c>
      <c r="R78">
        <f t="shared" si="22"/>
        <v>-2.0102062033995898</v>
      </c>
      <c r="S78" s="1">
        <v>4.79</v>
      </c>
      <c r="T78">
        <f t="shared" si="19"/>
        <v>-1.6556526785870782</v>
      </c>
      <c r="V78">
        <f t="shared" si="12"/>
        <v>-5.1510819101043133</v>
      </c>
      <c r="X78">
        <f t="shared" si="13"/>
        <v>-0.64388523876303916</v>
      </c>
      <c r="Z78">
        <v>8</v>
      </c>
      <c r="AD78">
        <v>0</v>
      </c>
    </row>
    <row r="79" spans="1:30" ht="18" customHeight="1" thickTop="1" thickBot="1" x14ac:dyDescent="0.3">
      <c r="A79" s="2" t="s">
        <v>166</v>
      </c>
      <c r="B79" s="1" t="s">
        <v>224</v>
      </c>
      <c r="C79" s="2">
        <v>76</v>
      </c>
      <c r="D79" s="2">
        <v>305</v>
      </c>
      <c r="E79" s="7">
        <v>33.25</v>
      </c>
      <c r="F79">
        <f t="shared" si="14"/>
        <v>0.6962668951109644</v>
      </c>
      <c r="G79" s="7">
        <v>10.375</v>
      </c>
      <c r="H79">
        <f t="shared" si="15"/>
        <v>1.171839489988368</v>
      </c>
      <c r="I79" s="2">
        <v>5.12</v>
      </c>
      <c r="J79">
        <f t="shared" si="16"/>
        <v>-1.0583801895617324</v>
      </c>
      <c r="K79" s="2">
        <v>21</v>
      </c>
      <c r="L79">
        <f t="shared" si="20"/>
        <v>3.0017419900217831E-2</v>
      </c>
      <c r="M79" s="2">
        <v>27</v>
      </c>
      <c r="N79">
        <f t="shared" si="17"/>
        <v>-1.5652588168482722</v>
      </c>
      <c r="O79" s="2">
        <v>108</v>
      </c>
      <c r="P79">
        <f t="shared" si="18"/>
        <v>-0.7741354391818962</v>
      </c>
      <c r="Q79" s="2">
        <v>7.7</v>
      </c>
      <c r="R79">
        <f t="shared" si="22"/>
        <v>-1.054188843750409</v>
      </c>
      <c r="S79" s="2">
        <v>4.63</v>
      </c>
      <c r="T79">
        <f t="shared" si="19"/>
        <v>-1.0279831711193563</v>
      </c>
      <c r="V79">
        <f t="shared" si="12"/>
        <v>-3.581822655462116</v>
      </c>
      <c r="X79">
        <f t="shared" si="13"/>
        <v>-0.4477278319327645</v>
      </c>
      <c r="Z79">
        <v>8</v>
      </c>
      <c r="AD79">
        <v>59.5</v>
      </c>
    </row>
    <row r="80" spans="1:30" ht="18" customHeight="1" thickTop="1" thickBot="1" x14ac:dyDescent="0.3">
      <c r="A80" s="1" t="s">
        <v>167</v>
      </c>
      <c r="B80" s="1" t="s">
        <v>224</v>
      </c>
      <c r="C80" s="1">
        <v>79</v>
      </c>
      <c r="D80" s="1">
        <v>301</v>
      </c>
      <c r="E80" s="6">
        <v>34.5</v>
      </c>
      <c r="F80">
        <f t="shared" si="14"/>
        <v>1.5928513936233184</v>
      </c>
      <c r="G80" s="6">
        <v>10</v>
      </c>
      <c r="H80">
        <f t="shared" si="15"/>
        <v>0.58137210476277301</v>
      </c>
      <c r="I80" s="1">
        <v>5.26</v>
      </c>
      <c r="J80">
        <f t="shared" si="16"/>
        <v>-1.5076026669882148</v>
      </c>
      <c r="K80" s="1">
        <v>26</v>
      </c>
      <c r="L80">
        <f t="shared" si="20"/>
        <v>0.84972388640616547</v>
      </c>
      <c r="M80" s="1">
        <v>32.5</v>
      </c>
      <c r="N80">
        <f t="shared" si="17"/>
        <v>-0.25983966296197225</v>
      </c>
      <c r="O80" s="1">
        <v>107</v>
      </c>
      <c r="P80">
        <f t="shared" si="18"/>
        <v>-0.88104599068289025</v>
      </c>
      <c r="Q80" s="1">
        <v>8.07</v>
      </c>
      <c r="R80">
        <f t="shared" si="22"/>
        <v>-1.9611796721355301</v>
      </c>
      <c r="S80" s="1">
        <v>4.5999999999999996</v>
      </c>
      <c r="T80">
        <f t="shared" si="19"/>
        <v>-0.91029513846915766</v>
      </c>
      <c r="V80">
        <f t="shared" si="12"/>
        <v>-2.4960157464455084</v>
      </c>
      <c r="X80">
        <f t="shared" si="13"/>
        <v>-0.31200196830568855</v>
      </c>
      <c r="Z80">
        <v>8</v>
      </c>
      <c r="AD80">
        <v>0</v>
      </c>
    </row>
    <row r="81" spans="1:30" ht="18" customHeight="1" thickTop="1" thickBot="1" x14ac:dyDescent="0.3">
      <c r="A81" s="2" t="s">
        <v>169</v>
      </c>
      <c r="B81" s="1" t="s">
        <v>224</v>
      </c>
      <c r="C81" s="2">
        <v>75</v>
      </c>
      <c r="D81" s="2">
        <v>296</v>
      </c>
      <c r="E81" s="7">
        <v>32.25</v>
      </c>
      <c r="F81">
        <f t="shared" si="14"/>
        <v>-2.100070369891863E-2</v>
      </c>
      <c r="G81" s="7">
        <v>8.875</v>
      </c>
      <c r="H81">
        <f t="shared" si="15"/>
        <v>-1.1900300509140118</v>
      </c>
      <c r="I81" s="2">
        <v>5.31</v>
      </c>
      <c r="J81">
        <f t="shared" si="16"/>
        <v>-1.668039266069101</v>
      </c>
      <c r="K81" s="2">
        <v>23</v>
      </c>
      <c r="L81">
        <f t="shared" si="20"/>
        <v>0.35790000650259685</v>
      </c>
      <c r="M81" s="2">
        <v>27.5</v>
      </c>
      <c r="N81">
        <f t="shared" si="17"/>
        <v>-1.4465843483131542</v>
      </c>
      <c r="O81" s="2">
        <v>107</v>
      </c>
      <c r="P81">
        <f t="shared" si="18"/>
        <v>-0.88104599068289025</v>
      </c>
      <c r="Q81" s="2">
        <v>8.14</v>
      </c>
      <c r="R81">
        <f t="shared" si="22"/>
        <v>-2.132772531559743</v>
      </c>
      <c r="S81" s="2">
        <v>4.7</v>
      </c>
      <c r="T81">
        <f t="shared" si="19"/>
        <v>-1.3025885806364856</v>
      </c>
      <c r="V81">
        <f t="shared" si="12"/>
        <v>-8.2841614653717066</v>
      </c>
      <c r="X81">
        <f t="shared" si="13"/>
        <v>-1.0355201831714633</v>
      </c>
      <c r="Z81">
        <v>8</v>
      </c>
      <c r="AD81">
        <v>0</v>
      </c>
    </row>
    <row r="82" spans="1:30" ht="18" customHeight="1" thickTop="1" thickBot="1" x14ac:dyDescent="0.3">
      <c r="A82" s="1" t="s">
        <v>171</v>
      </c>
      <c r="B82" s="1" t="s">
        <v>224</v>
      </c>
      <c r="C82" s="1">
        <v>78</v>
      </c>
      <c r="D82" s="1">
        <v>313</v>
      </c>
      <c r="E82" s="6">
        <v>33.5</v>
      </c>
      <c r="F82">
        <f t="shared" si="14"/>
        <v>0.87558379481343518</v>
      </c>
      <c r="G82" s="6">
        <v>10</v>
      </c>
      <c r="H82">
        <f t="shared" si="15"/>
        <v>0.58137210476277301</v>
      </c>
      <c r="I82" s="1">
        <v>5.31</v>
      </c>
      <c r="J82">
        <f t="shared" si="16"/>
        <v>-1.668039266069101</v>
      </c>
      <c r="K82" s="1">
        <v>17</v>
      </c>
      <c r="L82">
        <f t="shared" si="20"/>
        <v>-0.62574775330454024</v>
      </c>
      <c r="M82" s="1">
        <v>32</v>
      </c>
      <c r="N82">
        <f t="shared" si="17"/>
        <v>-0.37851413149709046</v>
      </c>
      <c r="O82" s="1">
        <v>101</v>
      </c>
      <c r="P82">
        <f t="shared" si="18"/>
        <v>-1.5225092996888545</v>
      </c>
      <c r="Q82" s="1">
        <v>7.84</v>
      </c>
      <c r="R82">
        <f t="shared" si="22"/>
        <v>-1.3973745625988323</v>
      </c>
      <c r="S82" s="1">
        <v>4.7699999999999996</v>
      </c>
      <c r="T82">
        <f t="shared" si="19"/>
        <v>-1.5771939901536112</v>
      </c>
      <c r="V82">
        <f t="shared" si="12"/>
        <v>-5.7124231037358211</v>
      </c>
      <c r="X82">
        <f t="shared" si="13"/>
        <v>-0.71405288796697763</v>
      </c>
      <c r="Z82">
        <v>4</v>
      </c>
      <c r="AA82">
        <v>20</v>
      </c>
      <c r="AB82">
        <v>119</v>
      </c>
      <c r="AC82">
        <f t="shared" si="21"/>
        <v>118</v>
      </c>
      <c r="AD82">
        <v>18</v>
      </c>
    </row>
    <row r="83" spans="1:30" ht="18" customHeight="1" thickTop="1" thickBot="1" x14ac:dyDescent="0.3">
      <c r="A83" s="2" t="s">
        <v>172</v>
      </c>
      <c r="B83" s="1" t="s">
        <v>224</v>
      </c>
      <c r="C83" s="2">
        <v>76</v>
      </c>
      <c r="D83" s="2">
        <v>304</v>
      </c>
      <c r="E83" s="7">
        <v>33.375</v>
      </c>
      <c r="F83">
        <f t="shared" si="14"/>
        <v>0.78592534496219979</v>
      </c>
      <c r="G83" s="7">
        <v>10.75</v>
      </c>
      <c r="H83">
        <f t="shared" si="15"/>
        <v>1.7623068752139628</v>
      </c>
      <c r="I83" s="2">
        <v>5.25</v>
      </c>
      <c r="J83">
        <f t="shared" si="16"/>
        <v>-1.4755153471720379</v>
      </c>
      <c r="K83" s="2">
        <v>28</v>
      </c>
      <c r="L83">
        <f t="shared" si="20"/>
        <v>1.1776064730085445</v>
      </c>
      <c r="M83" s="2">
        <v>29</v>
      </c>
      <c r="N83">
        <f t="shared" si="17"/>
        <v>-1.0905609427077996</v>
      </c>
      <c r="O83" s="2">
        <v>99</v>
      </c>
      <c r="P83">
        <f t="shared" si="18"/>
        <v>-1.7363304026908426</v>
      </c>
      <c r="Q83" s="2">
        <v>7.99</v>
      </c>
      <c r="R83">
        <f t="shared" si="22"/>
        <v>-1.7650735470792875</v>
      </c>
      <c r="S83" s="2">
        <v>4.75</v>
      </c>
      <c r="T83">
        <f t="shared" si="19"/>
        <v>-1.4987353017201477</v>
      </c>
      <c r="V83">
        <f t="shared" si="12"/>
        <v>-3.8403768481854081</v>
      </c>
      <c r="X83">
        <f t="shared" si="13"/>
        <v>-0.48004710602317602</v>
      </c>
      <c r="Z83">
        <v>4</v>
      </c>
      <c r="AA83">
        <v>15</v>
      </c>
      <c r="AB83">
        <v>114</v>
      </c>
      <c r="AC83">
        <f t="shared" si="21"/>
        <v>114</v>
      </c>
      <c r="AD83">
        <v>36.25</v>
      </c>
    </row>
    <row r="84" spans="1:30" ht="18" customHeight="1" thickTop="1" thickBot="1" x14ac:dyDescent="0.3">
      <c r="A84" s="1" t="s">
        <v>174</v>
      </c>
      <c r="B84" s="1" t="s">
        <v>224</v>
      </c>
      <c r="C84" s="1">
        <v>77</v>
      </c>
      <c r="D84" s="1">
        <v>313</v>
      </c>
      <c r="E84" s="6">
        <v>34.125</v>
      </c>
      <c r="F84">
        <f t="shared" si="14"/>
        <v>1.3238760440696122</v>
      </c>
      <c r="G84" s="6">
        <v>10.375</v>
      </c>
      <c r="H84">
        <f t="shared" si="15"/>
        <v>1.171839489988368</v>
      </c>
      <c r="I84" s="1">
        <v>5.15</v>
      </c>
      <c r="J84">
        <f t="shared" si="16"/>
        <v>-1.1546421490102652</v>
      </c>
      <c r="K84" s="1">
        <v>30</v>
      </c>
      <c r="L84">
        <f t="shared" si="20"/>
        <v>1.5054890596109236</v>
      </c>
      <c r="M84" s="1">
        <v>30.5</v>
      </c>
      <c r="N84">
        <f t="shared" si="17"/>
        <v>-0.73453753710244496</v>
      </c>
      <c r="O84" s="1">
        <v>112</v>
      </c>
      <c r="P84">
        <f t="shared" si="18"/>
        <v>-0.34649323317792002</v>
      </c>
      <c r="Q84" s="1">
        <v>7.48</v>
      </c>
      <c r="R84">
        <f t="shared" si="22"/>
        <v>-0.51489699984574322</v>
      </c>
      <c r="S84" s="1">
        <v>4.63</v>
      </c>
      <c r="T84">
        <f t="shared" si="19"/>
        <v>-1.0279831711193563</v>
      </c>
      <c r="V84">
        <f t="shared" si="12"/>
        <v>0.22265150341317419</v>
      </c>
      <c r="X84">
        <f t="shared" si="13"/>
        <v>2.7831437926646774E-2</v>
      </c>
      <c r="Z84">
        <v>1</v>
      </c>
      <c r="AA84">
        <v>19</v>
      </c>
      <c r="AB84">
        <v>19</v>
      </c>
      <c r="AC84">
        <f t="shared" si="21"/>
        <v>19</v>
      </c>
      <c r="AD84">
        <v>26.5</v>
      </c>
    </row>
    <row r="85" spans="1:30" ht="18" customHeight="1" thickTop="1" thickBot="1" x14ac:dyDescent="0.3">
      <c r="A85" s="2" t="s">
        <v>175</v>
      </c>
      <c r="B85" s="1" t="s">
        <v>224</v>
      </c>
      <c r="C85" s="2">
        <v>78</v>
      </c>
      <c r="D85" s="2">
        <v>353</v>
      </c>
      <c r="E85" s="7">
        <v>34</v>
      </c>
      <c r="F85">
        <f t="shared" si="14"/>
        <v>1.2342175942183768</v>
      </c>
      <c r="G85" s="7">
        <v>9.875</v>
      </c>
      <c r="H85">
        <f t="shared" si="15"/>
        <v>0.38454964302090799</v>
      </c>
      <c r="I85" s="2">
        <v>5.55</v>
      </c>
      <c r="J85">
        <f t="shared" si="16"/>
        <v>-2.438134941657359</v>
      </c>
      <c r="K85" s="2" t="s">
        <v>439</v>
      </c>
      <c r="M85" s="2">
        <v>29.5</v>
      </c>
      <c r="N85">
        <f t="shared" si="17"/>
        <v>-0.97188647417268137</v>
      </c>
      <c r="O85" s="2" t="s">
        <v>439</v>
      </c>
      <c r="Q85" s="2" t="s">
        <v>439</v>
      </c>
      <c r="S85" s="2">
        <v>4.7699999999999996</v>
      </c>
      <c r="T85">
        <f t="shared" si="19"/>
        <v>-1.5771939901536112</v>
      </c>
      <c r="V85">
        <f t="shared" si="12"/>
        <v>-3.3684481687443668</v>
      </c>
      <c r="X85">
        <f t="shared" si="13"/>
        <v>-0.67368963374887336</v>
      </c>
      <c r="Z85">
        <v>6</v>
      </c>
      <c r="AA85">
        <v>7</v>
      </c>
      <c r="AB85">
        <v>183</v>
      </c>
      <c r="AC85">
        <f t="shared" si="21"/>
        <v>168</v>
      </c>
      <c r="AD85">
        <v>0.5</v>
      </c>
    </row>
    <row r="86" spans="1:30" ht="18" customHeight="1" thickTop="1" thickBot="1" x14ac:dyDescent="0.3">
      <c r="A86" s="1" t="s">
        <v>176</v>
      </c>
      <c r="B86" s="1" t="s">
        <v>224</v>
      </c>
      <c r="C86" s="1">
        <v>76</v>
      </c>
      <c r="D86" s="1">
        <v>323</v>
      </c>
      <c r="E86" s="6">
        <v>32.375</v>
      </c>
      <c r="F86">
        <f t="shared" si="14"/>
        <v>6.8657746152316748E-2</v>
      </c>
      <c r="G86" s="6">
        <v>9.75</v>
      </c>
      <c r="H86">
        <f t="shared" si="15"/>
        <v>0.187727181279043</v>
      </c>
      <c r="I86" s="1">
        <v>5.33</v>
      </c>
      <c r="J86">
        <f t="shared" si="16"/>
        <v>-1.7322139057014572</v>
      </c>
      <c r="K86" s="2" t="s">
        <v>439</v>
      </c>
      <c r="M86" s="1">
        <v>26.5</v>
      </c>
      <c r="N86">
        <f t="shared" si="17"/>
        <v>-1.6839332853833904</v>
      </c>
      <c r="O86" s="1">
        <v>109</v>
      </c>
      <c r="P86">
        <f t="shared" si="18"/>
        <v>-0.66722488768090216</v>
      </c>
      <c r="Q86" s="2" t="s">
        <v>439</v>
      </c>
      <c r="S86" s="1">
        <v>4.74</v>
      </c>
      <c r="T86">
        <f t="shared" si="19"/>
        <v>-1.4595059575034159</v>
      </c>
      <c r="V86">
        <f t="shared" si="12"/>
        <v>-5.2864931088378055</v>
      </c>
      <c r="X86">
        <f t="shared" si="13"/>
        <v>-0.88108218480630096</v>
      </c>
      <c r="Z86">
        <v>4</v>
      </c>
      <c r="AA86">
        <v>29</v>
      </c>
      <c r="AB86">
        <v>128</v>
      </c>
      <c r="AC86">
        <f t="shared" si="21"/>
        <v>127</v>
      </c>
      <c r="AD86">
        <v>31.166666666666668</v>
      </c>
    </row>
    <row r="87" spans="1:30" ht="18" customHeight="1" thickTop="1" thickBot="1" x14ac:dyDescent="0.3">
      <c r="A87" s="2" t="s">
        <v>177</v>
      </c>
      <c r="B87" s="1" t="s">
        <v>224</v>
      </c>
      <c r="C87" s="2">
        <v>76</v>
      </c>
      <c r="D87" s="2">
        <v>318</v>
      </c>
      <c r="E87" s="7">
        <v>32</v>
      </c>
      <c r="F87">
        <f t="shared" si="14"/>
        <v>-0.2003176034013894</v>
      </c>
      <c r="G87" s="7">
        <v>10</v>
      </c>
      <c r="H87">
        <f t="shared" si="15"/>
        <v>0.58137210476277301</v>
      </c>
      <c r="I87" s="2">
        <v>5.25</v>
      </c>
      <c r="J87">
        <f t="shared" si="16"/>
        <v>-1.4755153471720379</v>
      </c>
      <c r="K87" s="2">
        <v>20</v>
      </c>
      <c r="L87">
        <f t="shared" si="20"/>
        <v>-0.1339238734009717</v>
      </c>
      <c r="M87" s="2">
        <v>24</v>
      </c>
      <c r="N87">
        <f t="shared" si="17"/>
        <v>-2.2773056280589814</v>
      </c>
      <c r="O87" s="2">
        <v>111</v>
      </c>
      <c r="P87">
        <f t="shared" si="18"/>
        <v>-0.45340378467891407</v>
      </c>
      <c r="Q87" s="2" t="s">
        <v>439</v>
      </c>
      <c r="S87" s="2">
        <v>4.76</v>
      </c>
      <c r="T87">
        <f t="shared" si="19"/>
        <v>-1.5379646459368794</v>
      </c>
      <c r="V87">
        <f t="shared" si="12"/>
        <v>-5.4970587778864006</v>
      </c>
      <c r="X87">
        <f t="shared" si="13"/>
        <v>-0.78529411112662861</v>
      </c>
      <c r="Z87">
        <v>8</v>
      </c>
      <c r="AD87">
        <v>0</v>
      </c>
    </row>
    <row r="88" spans="1:30" ht="18" customHeight="1" thickTop="1" thickBot="1" x14ac:dyDescent="0.3">
      <c r="A88" s="1" t="s">
        <v>179</v>
      </c>
      <c r="B88" s="1" t="s">
        <v>224</v>
      </c>
      <c r="C88" s="1">
        <v>78</v>
      </c>
      <c r="D88" s="1">
        <v>306</v>
      </c>
      <c r="E88" s="6">
        <v>33.75</v>
      </c>
      <c r="F88">
        <f t="shared" si="14"/>
        <v>1.0549006945159061</v>
      </c>
      <c r="G88" s="6">
        <v>10.375</v>
      </c>
      <c r="H88">
        <f t="shared" si="15"/>
        <v>1.171839489988368</v>
      </c>
      <c r="I88" s="1">
        <v>5.01</v>
      </c>
      <c r="J88">
        <f t="shared" si="16"/>
        <v>-0.70541967158378005</v>
      </c>
      <c r="K88" s="1">
        <v>25</v>
      </c>
      <c r="L88">
        <f t="shared" si="20"/>
        <v>0.68578259310497591</v>
      </c>
      <c r="M88" s="1">
        <v>32.5</v>
      </c>
      <c r="N88">
        <f t="shared" si="17"/>
        <v>-0.25983966296197225</v>
      </c>
      <c r="O88" s="2" t="s">
        <v>439</v>
      </c>
      <c r="Q88" s="1">
        <v>7.25</v>
      </c>
      <c r="R88">
        <f t="shared" si="22"/>
        <v>4.8908109690954611E-2</v>
      </c>
      <c r="S88" s="1">
        <v>4.33</v>
      </c>
      <c r="T88">
        <f t="shared" si="19"/>
        <v>0.14889715538262041</v>
      </c>
      <c r="V88">
        <f t="shared" si="12"/>
        <v>2.1450687081370727</v>
      </c>
      <c r="X88">
        <f t="shared" si="13"/>
        <v>0.3064383868767247</v>
      </c>
      <c r="Z88">
        <v>2</v>
      </c>
      <c r="AA88">
        <v>21</v>
      </c>
      <c r="AB88">
        <v>53</v>
      </c>
      <c r="AC88">
        <f t="shared" si="21"/>
        <v>53</v>
      </c>
      <c r="AD88">
        <v>8.9285714285714288</v>
      </c>
    </row>
    <row r="89" spans="1:30" ht="18" customHeight="1" thickTop="1" thickBot="1" x14ac:dyDescent="0.3">
      <c r="A89" s="2" t="s">
        <v>180</v>
      </c>
      <c r="B89" s="1" t="s">
        <v>224</v>
      </c>
      <c r="C89" s="2">
        <v>78</v>
      </c>
      <c r="D89" s="2">
        <v>329</v>
      </c>
      <c r="E89" s="7">
        <v>34.5</v>
      </c>
      <c r="F89">
        <f t="shared" si="14"/>
        <v>1.5928513936233184</v>
      </c>
      <c r="G89" s="7">
        <v>9.875</v>
      </c>
      <c r="H89">
        <f t="shared" si="15"/>
        <v>0.38454964302090799</v>
      </c>
      <c r="I89" s="2">
        <v>5.31</v>
      </c>
      <c r="J89">
        <f t="shared" si="16"/>
        <v>-1.668039266069101</v>
      </c>
      <c r="K89" s="2">
        <v>37</v>
      </c>
      <c r="L89">
        <f t="shared" si="20"/>
        <v>2.6530781127192502</v>
      </c>
      <c r="M89" s="2" t="s">
        <v>439</v>
      </c>
      <c r="O89" s="2" t="s">
        <v>439</v>
      </c>
      <c r="Q89" s="2" t="s">
        <v>439</v>
      </c>
      <c r="S89" s="2" t="s">
        <v>439</v>
      </c>
      <c r="V89">
        <f t="shared" si="12"/>
        <v>2.9624398832943752</v>
      </c>
      <c r="X89">
        <f t="shared" si="13"/>
        <v>0.74060997082359381</v>
      </c>
      <c r="Z89">
        <v>1</v>
      </c>
      <c r="AA89">
        <v>9</v>
      </c>
      <c r="AB89">
        <v>9</v>
      </c>
      <c r="AC89">
        <f t="shared" si="21"/>
        <v>9</v>
      </c>
      <c r="AD89">
        <v>67.933333333333337</v>
      </c>
    </row>
    <row r="90" spans="1:30" ht="18" customHeight="1" thickTop="1" thickBot="1" x14ac:dyDescent="0.3">
      <c r="A90" s="1" t="s">
        <v>181</v>
      </c>
      <c r="B90" s="1" t="s">
        <v>224</v>
      </c>
      <c r="C90" s="1">
        <v>74</v>
      </c>
      <c r="D90" s="1">
        <v>306</v>
      </c>
      <c r="E90" s="6">
        <v>32.75</v>
      </c>
      <c r="F90">
        <f t="shared" si="14"/>
        <v>0.3376330957060229</v>
      </c>
      <c r="G90" s="6">
        <v>10.25</v>
      </c>
      <c r="H90">
        <f t="shared" si="15"/>
        <v>0.97501702824650294</v>
      </c>
      <c r="I90" s="1">
        <v>5.5</v>
      </c>
      <c r="J90">
        <f t="shared" si="16"/>
        <v>-2.2776983425764725</v>
      </c>
      <c r="K90" s="1">
        <v>29</v>
      </c>
      <c r="L90">
        <f t="shared" si="20"/>
        <v>1.3415477663097339</v>
      </c>
      <c r="M90" s="1">
        <v>27</v>
      </c>
      <c r="N90">
        <f t="shared" si="17"/>
        <v>-1.5652588168482722</v>
      </c>
      <c r="O90" s="1">
        <v>108</v>
      </c>
      <c r="P90">
        <f t="shared" si="18"/>
        <v>-0.7741354391818962</v>
      </c>
      <c r="Q90" s="1">
        <v>7.66</v>
      </c>
      <c r="R90">
        <f t="shared" si="22"/>
        <v>-0.95613578122228771</v>
      </c>
      <c r="S90" s="1">
        <v>4.58</v>
      </c>
      <c r="T90">
        <f t="shared" si="19"/>
        <v>-0.83183645003569417</v>
      </c>
      <c r="V90">
        <f t="shared" si="12"/>
        <v>-3.7508669396023628</v>
      </c>
      <c r="X90">
        <f t="shared" si="13"/>
        <v>-0.46885836745029535</v>
      </c>
      <c r="Z90">
        <v>6</v>
      </c>
      <c r="AA90">
        <v>32</v>
      </c>
      <c r="AB90">
        <v>208</v>
      </c>
      <c r="AC90">
        <f t="shared" si="21"/>
        <v>185</v>
      </c>
      <c r="AD90">
        <v>42.083333333333336</v>
      </c>
    </row>
    <row r="91" spans="1:30" ht="18" customHeight="1" thickTop="1" thickBot="1" x14ac:dyDescent="0.3">
      <c r="A91" s="2" t="s">
        <v>183</v>
      </c>
      <c r="B91" s="1" t="s">
        <v>224</v>
      </c>
      <c r="C91" s="2">
        <v>76</v>
      </c>
      <c r="D91" s="2">
        <v>309</v>
      </c>
      <c r="E91" s="7">
        <v>33.125</v>
      </c>
      <c r="F91">
        <f t="shared" si="14"/>
        <v>0.60660844525972912</v>
      </c>
      <c r="G91" s="7">
        <v>10.25</v>
      </c>
      <c r="H91">
        <f t="shared" si="15"/>
        <v>0.97501702824650294</v>
      </c>
      <c r="I91" s="2" t="s">
        <v>439</v>
      </c>
      <c r="K91" s="2" t="s">
        <v>439</v>
      </c>
      <c r="M91" s="2" t="s">
        <v>439</v>
      </c>
      <c r="O91" s="2" t="s">
        <v>439</v>
      </c>
      <c r="Q91" s="2" t="s">
        <v>439</v>
      </c>
      <c r="S91" s="2" t="s">
        <v>439</v>
      </c>
      <c r="V91">
        <f t="shared" si="12"/>
        <v>1.5816254735062321</v>
      </c>
      <c r="X91">
        <f t="shared" si="13"/>
        <v>0.79081273675311603</v>
      </c>
      <c r="Z91">
        <v>4</v>
      </c>
      <c r="AA91">
        <v>34</v>
      </c>
      <c r="AB91">
        <v>133</v>
      </c>
      <c r="AC91">
        <f t="shared" si="21"/>
        <v>131</v>
      </c>
      <c r="AD91">
        <v>38.4375</v>
      </c>
    </row>
    <row r="92" spans="1:30" ht="18" customHeight="1" thickTop="1" thickBot="1" x14ac:dyDescent="0.3">
      <c r="A92" s="1" t="s">
        <v>184</v>
      </c>
      <c r="B92" s="1" t="s">
        <v>224</v>
      </c>
      <c r="C92" s="1">
        <v>78</v>
      </c>
      <c r="D92" s="1">
        <v>305</v>
      </c>
      <c r="E92" s="6">
        <v>35.125</v>
      </c>
      <c r="F92">
        <f t="shared" si="14"/>
        <v>2.0411436428794953</v>
      </c>
      <c r="G92" s="6">
        <v>10.375</v>
      </c>
      <c r="H92">
        <f t="shared" si="15"/>
        <v>1.171839489988368</v>
      </c>
      <c r="I92" s="1">
        <v>5.04</v>
      </c>
      <c r="J92">
        <f t="shared" si="16"/>
        <v>-0.80168163103231305</v>
      </c>
      <c r="K92" s="1">
        <v>24</v>
      </c>
      <c r="L92">
        <f t="shared" si="20"/>
        <v>0.52184129980378635</v>
      </c>
      <c r="M92" s="1">
        <v>33.5</v>
      </c>
      <c r="N92">
        <f t="shared" si="17"/>
        <v>-2.249072589173589E-2</v>
      </c>
      <c r="O92" s="1">
        <v>113</v>
      </c>
      <c r="P92">
        <f t="shared" si="18"/>
        <v>-0.23958268167692598</v>
      </c>
      <c r="Q92" s="1">
        <v>7.72</v>
      </c>
      <c r="R92">
        <f t="shared" si="22"/>
        <v>-1.1032153750144686</v>
      </c>
      <c r="S92" s="1">
        <v>4.5599999999999996</v>
      </c>
      <c r="T92">
        <f t="shared" si="19"/>
        <v>-0.75337776160222714</v>
      </c>
      <c r="V92">
        <f t="shared" si="12"/>
        <v>0.81447625745397911</v>
      </c>
      <c r="X92">
        <f t="shared" si="13"/>
        <v>0.10180953218174739</v>
      </c>
      <c r="Z92">
        <v>7</v>
      </c>
      <c r="AA92">
        <v>26</v>
      </c>
      <c r="AB92">
        <v>243</v>
      </c>
      <c r="AC92">
        <f t="shared" si="21"/>
        <v>207</v>
      </c>
      <c r="AD92">
        <v>0</v>
      </c>
    </row>
    <row r="93" spans="1:30" ht="18" customHeight="1" thickTop="1" thickBot="1" x14ac:dyDescent="0.3">
      <c r="A93" s="2" t="s">
        <v>185</v>
      </c>
      <c r="B93" s="1" t="s">
        <v>224</v>
      </c>
      <c r="C93" s="2">
        <v>76</v>
      </c>
      <c r="D93" s="2">
        <v>307</v>
      </c>
      <c r="E93" s="7">
        <v>33.125</v>
      </c>
      <c r="F93">
        <f t="shared" si="14"/>
        <v>0.60660844525972912</v>
      </c>
      <c r="G93" s="7">
        <v>9.75</v>
      </c>
      <c r="H93">
        <f t="shared" si="15"/>
        <v>0.187727181279043</v>
      </c>
      <c r="I93" s="2">
        <v>5.2</v>
      </c>
      <c r="J93">
        <f t="shared" si="16"/>
        <v>-1.3150787480911517</v>
      </c>
      <c r="K93" s="2">
        <v>31</v>
      </c>
      <c r="L93">
        <f t="shared" si="20"/>
        <v>1.6694303529121131</v>
      </c>
      <c r="M93" s="2">
        <v>29.5</v>
      </c>
      <c r="N93">
        <f t="shared" si="17"/>
        <v>-0.97188647417268137</v>
      </c>
      <c r="O93" s="2">
        <v>113</v>
      </c>
      <c r="P93">
        <f t="shared" si="18"/>
        <v>-0.23958268167692598</v>
      </c>
      <c r="Q93" s="2">
        <v>7.56</v>
      </c>
      <c r="R93">
        <f t="shared" si="22"/>
        <v>-0.71100312490198347</v>
      </c>
      <c r="S93" s="2">
        <v>4.58</v>
      </c>
      <c r="T93">
        <f t="shared" si="19"/>
        <v>-0.83183645003569417</v>
      </c>
      <c r="V93">
        <f t="shared" si="12"/>
        <v>-1.6056214994275515</v>
      </c>
      <c r="X93">
        <f t="shared" si="13"/>
        <v>-0.20070268742844394</v>
      </c>
      <c r="Z93">
        <v>4</v>
      </c>
      <c r="AA93">
        <v>35</v>
      </c>
      <c r="AB93">
        <v>134</v>
      </c>
      <c r="AC93">
        <f t="shared" si="21"/>
        <v>132</v>
      </c>
      <c r="AD93">
        <v>7.3</v>
      </c>
    </row>
    <row r="94" spans="1:30" ht="18" customHeight="1" thickTop="1" thickBot="1" x14ac:dyDescent="0.3">
      <c r="A94" s="1" t="s">
        <v>186</v>
      </c>
      <c r="B94" s="1" t="s">
        <v>224</v>
      </c>
      <c r="C94" s="1">
        <v>75</v>
      </c>
      <c r="D94" s="1">
        <v>297</v>
      </c>
      <c r="E94" s="6">
        <v>32.125</v>
      </c>
      <c r="F94">
        <f t="shared" si="14"/>
        <v>-0.11065915355015402</v>
      </c>
      <c r="G94" s="6">
        <v>10.25</v>
      </c>
      <c r="H94">
        <f t="shared" si="15"/>
        <v>0.97501702824650294</v>
      </c>
      <c r="I94" s="2" t="s">
        <v>439</v>
      </c>
      <c r="K94" s="2" t="s">
        <v>439</v>
      </c>
      <c r="M94" s="2" t="s">
        <v>439</v>
      </c>
      <c r="O94" s="2" t="s">
        <v>439</v>
      </c>
      <c r="Q94" s="2" t="s">
        <v>439</v>
      </c>
      <c r="S94" s="2" t="s">
        <v>439</v>
      </c>
      <c r="V94">
        <f t="shared" si="12"/>
        <v>0.86435787469634895</v>
      </c>
      <c r="X94">
        <f t="shared" si="13"/>
        <v>0.43217893734817447</v>
      </c>
      <c r="Z94">
        <v>3</v>
      </c>
      <c r="AA94">
        <v>7</v>
      </c>
      <c r="AB94">
        <v>71</v>
      </c>
      <c r="AC94">
        <f t="shared" si="21"/>
        <v>71</v>
      </c>
      <c r="AD94">
        <v>68.875</v>
      </c>
    </row>
    <row r="95" spans="1:30" ht="18" customHeight="1" thickTop="1" thickBot="1" x14ac:dyDescent="0.3">
      <c r="A95" s="2" t="s">
        <v>187</v>
      </c>
      <c r="B95" s="1" t="s">
        <v>224</v>
      </c>
      <c r="C95" s="2">
        <v>77</v>
      </c>
      <c r="D95" s="2">
        <v>314</v>
      </c>
      <c r="E95" s="7">
        <v>33.375</v>
      </c>
      <c r="F95">
        <f t="shared" si="14"/>
        <v>0.78592534496219979</v>
      </c>
      <c r="G95" s="7">
        <v>10.875</v>
      </c>
      <c r="H95">
        <f t="shared" si="15"/>
        <v>1.9591293369558278</v>
      </c>
      <c r="I95" s="2">
        <v>5.16</v>
      </c>
      <c r="J95">
        <f t="shared" si="16"/>
        <v>-1.186729468826442</v>
      </c>
      <c r="K95" s="2">
        <v>21</v>
      </c>
      <c r="L95">
        <f t="shared" si="20"/>
        <v>3.0017419900217831E-2</v>
      </c>
      <c r="M95" s="2">
        <v>29.5</v>
      </c>
      <c r="N95">
        <f t="shared" si="17"/>
        <v>-0.97188647417268137</v>
      </c>
      <c r="O95" s="2">
        <v>106</v>
      </c>
      <c r="P95">
        <f t="shared" si="18"/>
        <v>-0.98795654218388429</v>
      </c>
      <c r="Q95" s="2">
        <v>8</v>
      </c>
      <c r="R95">
        <f t="shared" si="22"/>
        <v>-1.7895868127113175</v>
      </c>
      <c r="S95" s="2">
        <v>4.7</v>
      </c>
      <c r="T95">
        <f t="shared" si="19"/>
        <v>-1.3025885806364856</v>
      </c>
      <c r="V95">
        <f t="shared" si="12"/>
        <v>-3.4636757767125657</v>
      </c>
      <c r="X95">
        <f t="shared" si="13"/>
        <v>-0.43295947208907071</v>
      </c>
      <c r="Z95">
        <v>3</v>
      </c>
      <c r="AA95">
        <v>27</v>
      </c>
      <c r="AB95">
        <v>91</v>
      </c>
      <c r="AC95">
        <f t="shared" si="21"/>
        <v>91</v>
      </c>
      <c r="AD95">
        <v>0</v>
      </c>
    </row>
    <row r="96" spans="1:30" ht="18" customHeight="1" thickTop="1" thickBot="1" x14ac:dyDescent="0.3">
      <c r="A96" s="1" t="s">
        <v>189</v>
      </c>
      <c r="B96" s="1" t="s">
        <v>224</v>
      </c>
      <c r="C96" s="1">
        <v>74</v>
      </c>
      <c r="D96" s="1">
        <v>292</v>
      </c>
      <c r="E96" s="6">
        <v>34</v>
      </c>
      <c r="F96">
        <f t="shared" si="14"/>
        <v>1.2342175942183768</v>
      </c>
      <c r="G96" s="6">
        <v>9.375</v>
      </c>
      <c r="H96">
        <f t="shared" si="15"/>
        <v>-0.40274020394655191</v>
      </c>
      <c r="I96" s="2" t="s">
        <v>439</v>
      </c>
      <c r="K96" s="2" t="s">
        <v>439</v>
      </c>
      <c r="M96" s="2" t="s">
        <v>439</v>
      </c>
      <c r="O96" s="2" t="s">
        <v>439</v>
      </c>
      <c r="Q96" s="2" t="s">
        <v>439</v>
      </c>
      <c r="S96" s="2" t="s">
        <v>439</v>
      </c>
      <c r="V96">
        <f t="shared" si="12"/>
        <v>0.83147739027182488</v>
      </c>
      <c r="X96">
        <f t="shared" si="13"/>
        <v>0.41573869513591244</v>
      </c>
      <c r="Z96">
        <v>8</v>
      </c>
      <c r="AD96">
        <v>0</v>
      </c>
    </row>
    <row r="97" spans="1:30" ht="18" customHeight="1" thickTop="1" thickBot="1" x14ac:dyDescent="0.3">
      <c r="A97" s="2" t="s">
        <v>190</v>
      </c>
      <c r="B97" s="1" t="s">
        <v>224</v>
      </c>
      <c r="C97" s="2">
        <v>76</v>
      </c>
      <c r="D97" s="2">
        <v>330</v>
      </c>
      <c r="E97" s="7">
        <v>33.5</v>
      </c>
      <c r="F97">
        <f t="shared" si="14"/>
        <v>0.87558379481343518</v>
      </c>
      <c r="G97" s="7">
        <v>9.75</v>
      </c>
      <c r="H97">
        <f t="shared" si="15"/>
        <v>0.187727181279043</v>
      </c>
      <c r="I97" s="2">
        <v>5.19</v>
      </c>
      <c r="J97">
        <f t="shared" si="16"/>
        <v>-1.2829914282749748</v>
      </c>
      <c r="K97" s="2">
        <v>26</v>
      </c>
      <c r="L97">
        <f t="shared" si="20"/>
        <v>0.84972388640616547</v>
      </c>
      <c r="M97" s="2">
        <v>29.5</v>
      </c>
      <c r="N97">
        <f t="shared" si="17"/>
        <v>-0.97188647417268137</v>
      </c>
      <c r="O97" s="2">
        <v>102</v>
      </c>
      <c r="P97">
        <f t="shared" si="18"/>
        <v>-1.4155987481878605</v>
      </c>
      <c r="Q97" s="2">
        <v>7.51</v>
      </c>
      <c r="R97">
        <f t="shared" si="22"/>
        <v>-0.58843679674183247</v>
      </c>
      <c r="S97" s="2">
        <v>4.62</v>
      </c>
      <c r="T97">
        <f t="shared" si="19"/>
        <v>-0.98875382690262459</v>
      </c>
      <c r="V97">
        <f t="shared" si="12"/>
        <v>-3.33463241178133</v>
      </c>
      <c r="X97">
        <f t="shared" si="13"/>
        <v>-0.41682905147266625</v>
      </c>
      <c r="Z97">
        <v>5</v>
      </c>
      <c r="AA97">
        <v>16</v>
      </c>
      <c r="AB97">
        <v>152</v>
      </c>
      <c r="AC97">
        <f t="shared" si="21"/>
        <v>147</v>
      </c>
      <c r="AD97">
        <v>0</v>
      </c>
    </row>
    <row r="98" spans="1:30" ht="18" customHeight="1" thickTop="1" thickBot="1" x14ac:dyDescent="0.3">
      <c r="A98" s="1" t="s">
        <v>192</v>
      </c>
      <c r="B98" s="1" t="s">
        <v>224</v>
      </c>
      <c r="C98" s="1">
        <v>77</v>
      </c>
      <c r="D98" s="1">
        <v>329</v>
      </c>
      <c r="E98" s="6">
        <v>33</v>
      </c>
      <c r="F98">
        <f t="shared" si="14"/>
        <v>0.51694999540849373</v>
      </c>
      <c r="G98" s="6">
        <v>10.125</v>
      </c>
      <c r="H98">
        <f t="shared" si="15"/>
        <v>0.77819456650463792</v>
      </c>
      <c r="I98" s="2" t="s">
        <v>439</v>
      </c>
      <c r="K98" s="2" t="s">
        <v>439</v>
      </c>
      <c r="M98" s="2" t="s">
        <v>439</v>
      </c>
      <c r="O98" s="2" t="s">
        <v>439</v>
      </c>
      <c r="Q98" s="2" t="s">
        <v>439</v>
      </c>
      <c r="S98" s="2" t="s">
        <v>439</v>
      </c>
      <c r="V98">
        <f t="shared" si="12"/>
        <v>1.2951445619131317</v>
      </c>
      <c r="X98">
        <f t="shared" si="13"/>
        <v>0.64757228095656583</v>
      </c>
      <c r="Z98">
        <v>7</v>
      </c>
      <c r="AA98">
        <v>9</v>
      </c>
      <c r="AB98">
        <v>226</v>
      </c>
      <c r="AC98">
        <f t="shared" si="21"/>
        <v>193</v>
      </c>
      <c r="AD98">
        <v>16.888888888888889</v>
      </c>
    </row>
    <row r="99" spans="1:30" ht="18" customHeight="1" thickTop="1" thickBot="1" x14ac:dyDescent="0.3">
      <c r="A99" s="2" t="s">
        <v>193</v>
      </c>
      <c r="B99" s="1" t="s">
        <v>224</v>
      </c>
      <c r="C99" s="2">
        <v>79</v>
      </c>
      <c r="D99" s="2">
        <v>321</v>
      </c>
      <c r="E99" s="7">
        <v>33.75</v>
      </c>
      <c r="F99">
        <f t="shared" si="14"/>
        <v>1.0549006945159061</v>
      </c>
      <c r="G99" s="7">
        <v>9.875</v>
      </c>
      <c r="H99">
        <f t="shared" si="15"/>
        <v>0.38454964302090799</v>
      </c>
      <c r="I99" s="2">
        <v>5.46</v>
      </c>
      <c r="J99">
        <f t="shared" si="16"/>
        <v>-2.1493490633117629</v>
      </c>
      <c r="K99" s="2">
        <v>16</v>
      </c>
      <c r="L99">
        <f t="shared" si="20"/>
        <v>-0.78968904660572981</v>
      </c>
      <c r="M99" s="2">
        <v>28.5</v>
      </c>
      <c r="N99">
        <f t="shared" si="17"/>
        <v>-1.2092354112429178</v>
      </c>
      <c r="O99" s="2">
        <v>96</v>
      </c>
      <c r="P99">
        <f t="shared" si="18"/>
        <v>-2.0570620571938245</v>
      </c>
      <c r="Q99" s="2">
        <v>8.2799999999999994</v>
      </c>
      <c r="R99">
        <f t="shared" si="22"/>
        <v>-2.4759582504081639</v>
      </c>
      <c r="S99" s="2">
        <v>4.87</v>
      </c>
      <c r="T99">
        <f t="shared" si="19"/>
        <v>-1.9694874323209393</v>
      </c>
      <c r="V99">
        <f t="shared" si="12"/>
        <v>-9.2113309235465248</v>
      </c>
      <c r="X99">
        <f t="shared" si="13"/>
        <v>-1.1514163654433156</v>
      </c>
      <c r="Z99">
        <v>2</v>
      </c>
      <c r="AA99">
        <v>25</v>
      </c>
      <c r="AB99">
        <v>57</v>
      </c>
      <c r="AC99">
        <f t="shared" si="21"/>
        <v>57</v>
      </c>
      <c r="AD99">
        <v>55.769230769230766</v>
      </c>
    </row>
    <row r="100" spans="1:30" ht="18" customHeight="1" thickTop="1" thickBot="1" x14ac:dyDescent="0.3">
      <c r="A100" s="1" t="s">
        <v>194</v>
      </c>
      <c r="B100" s="1" t="s">
        <v>224</v>
      </c>
      <c r="C100" s="1">
        <v>77</v>
      </c>
      <c r="D100" s="1">
        <v>309</v>
      </c>
      <c r="E100" s="6">
        <v>32.75</v>
      </c>
      <c r="F100">
        <f t="shared" si="14"/>
        <v>0.3376330957060229</v>
      </c>
      <c r="G100" s="6">
        <v>10.5</v>
      </c>
      <c r="H100">
        <f t="shared" si="15"/>
        <v>1.368661951730233</v>
      </c>
      <c r="I100" s="2" t="s">
        <v>439</v>
      </c>
      <c r="K100" s="1">
        <v>35</v>
      </c>
      <c r="L100">
        <f t="shared" si="20"/>
        <v>2.3251955261168713</v>
      </c>
      <c r="M100" s="2" t="s">
        <v>439</v>
      </c>
      <c r="O100" s="2" t="s">
        <v>439</v>
      </c>
      <c r="Q100" s="2" t="s">
        <v>439</v>
      </c>
      <c r="S100" s="2" t="s">
        <v>439</v>
      </c>
      <c r="V100">
        <f t="shared" si="12"/>
        <v>4.0314905735531275</v>
      </c>
      <c r="X100">
        <f t="shared" si="13"/>
        <v>1.3438301911843757</v>
      </c>
      <c r="Z100">
        <v>8</v>
      </c>
      <c r="AD100">
        <v>0</v>
      </c>
    </row>
    <row r="101" spans="1:30" ht="18" customHeight="1" thickTop="1" thickBot="1" x14ac:dyDescent="0.3">
      <c r="A101" s="2" t="s">
        <v>195</v>
      </c>
      <c r="B101" s="1" t="s">
        <v>224</v>
      </c>
      <c r="C101" s="2">
        <v>77</v>
      </c>
      <c r="D101" s="2">
        <v>307</v>
      </c>
      <c r="E101" s="7">
        <v>33.625</v>
      </c>
      <c r="F101">
        <f t="shared" si="14"/>
        <v>0.96524224466467057</v>
      </c>
      <c r="G101" s="7">
        <v>10</v>
      </c>
      <c r="H101">
        <f t="shared" si="15"/>
        <v>0.58137210476277301</v>
      </c>
      <c r="I101" s="2">
        <v>5.12</v>
      </c>
      <c r="J101">
        <f t="shared" si="16"/>
        <v>-1.0583801895617324</v>
      </c>
      <c r="K101" s="2">
        <v>26</v>
      </c>
      <c r="L101">
        <f t="shared" si="20"/>
        <v>0.84972388640616547</v>
      </c>
      <c r="M101" s="2">
        <v>31</v>
      </c>
      <c r="N101">
        <f t="shared" si="17"/>
        <v>-0.61586306856732675</v>
      </c>
      <c r="O101" s="2">
        <v>104</v>
      </c>
      <c r="P101">
        <f t="shared" si="18"/>
        <v>-1.2017776451858724</v>
      </c>
      <c r="Q101" s="2">
        <v>7.87</v>
      </c>
      <c r="R101">
        <f t="shared" si="22"/>
        <v>-1.4709143594949239</v>
      </c>
      <c r="S101" s="2">
        <v>4.6399999999999997</v>
      </c>
      <c r="T101">
        <f t="shared" si="19"/>
        <v>-1.0672125153360881</v>
      </c>
      <c r="V101">
        <f t="shared" si="12"/>
        <v>-3.0178095423123343</v>
      </c>
      <c r="X101">
        <f t="shared" si="13"/>
        <v>-0.37722619278904179</v>
      </c>
      <c r="Z101">
        <v>1</v>
      </c>
      <c r="AA101">
        <v>24</v>
      </c>
      <c r="AB101">
        <v>24</v>
      </c>
      <c r="AC101">
        <f t="shared" si="21"/>
        <v>24</v>
      </c>
      <c r="AD101">
        <v>0</v>
      </c>
    </row>
    <row r="102" spans="1:30" ht="18" customHeight="1" thickTop="1" thickBot="1" x14ac:dyDescent="0.3">
      <c r="A102" s="1" t="s">
        <v>196</v>
      </c>
      <c r="B102" s="1" t="s">
        <v>224</v>
      </c>
      <c r="C102" s="1">
        <v>76</v>
      </c>
      <c r="D102" s="1">
        <v>330</v>
      </c>
      <c r="E102" s="6">
        <v>32.625</v>
      </c>
      <c r="F102">
        <f t="shared" si="14"/>
        <v>0.24797464585478751</v>
      </c>
      <c r="G102" s="6">
        <v>10.875</v>
      </c>
      <c r="H102">
        <f t="shared" si="15"/>
        <v>1.9591293369558278</v>
      </c>
      <c r="I102" s="1">
        <v>5.52</v>
      </c>
      <c r="J102">
        <f t="shared" si="16"/>
        <v>-2.3418729822088258</v>
      </c>
      <c r="K102" s="2" t="s">
        <v>439</v>
      </c>
      <c r="M102" s="1">
        <v>25</v>
      </c>
      <c r="N102">
        <f t="shared" si="17"/>
        <v>-2.039956690988745</v>
      </c>
      <c r="O102" s="1">
        <v>96</v>
      </c>
      <c r="P102">
        <f t="shared" si="18"/>
        <v>-2.0570620571938245</v>
      </c>
      <c r="Q102" s="2" t="s">
        <v>439</v>
      </c>
      <c r="S102" s="2" t="s">
        <v>439</v>
      </c>
      <c r="V102">
        <f t="shared" si="12"/>
        <v>-4.2317877475807801</v>
      </c>
      <c r="X102">
        <f t="shared" si="13"/>
        <v>-0.84635754951615605</v>
      </c>
      <c r="Z102">
        <v>4</v>
      </c>
      <c r="AA102">
        <v>12</v>
      </c>
      <c r="AB102">
        <v>111</v>
      </c>
      <c r="AC102">
        <f t="shared" si="21"/>
        <v>111</v>
      </c>
      <c r="AD102">
        <v>46.692307692307693</v>
      </c>
    </row>
    <row r="103" spans="1:30" ht="18" customHeight="1" thickTop="1" thickBot="1" x14ac:dyDescent="0.3">
      <c r="A103" s="2" t="s">
        <v>197</v>
      </c>
      <c r="B103" s="1" t="s">
        <v>224</v>
      </c>
      <c r="C103" s="2">
        <v>77</v>
      </c>
      <c r="D103" s="2">
        <v>310</v>
      </c>
      <c r="E103" s="7">
        <v>34.125</v>
      </c>
      <c r="F103">
        <f t="shared" si="14"/>
        <v>1.3238760440696122</v>
      </c>
      <c r="G103" s="7">
        <v>10.875</v>
      </c>
      <c r="H103">
        <f t="shared" si="15"/>
        <v>1.9591293369558278</v>
      </c>
      <c r="I103" s="2" t="s">
        <v>439</v>
      </c>
      <c r="K103" s="2" t="s">
        <v>439</v>
      </c>
      <c r="M103" s="2" t="s">
        <v>439</v>
      </c>
      <c r="O103" s="2" t="s">
        <v>439</v>
      </c>
      <c r="Q103" s="2" t="s">
        <v>439</v>
      </c>
      <c r="S103" s="2" t="s">
        <v>439</v>
      </c>
      <c r="V103">
        <f t="shared" si="12"/>
        <v>3.2830053810254398</v>
      </c>
      <c r="X103">
        <f t="shared" si="13"/>
        <v>1.6415026905127199</v>
      </c>
      <c r="Z103">
        <v>4</v>
      </c>
      <c r="AA103">
        <v>13</v>
      </c>
      <c r="AB103">
        <v>112</v>
      </c>
      <c r="AC103">
        <f t="shared" si="21"/>
        <v>112</v>
      </c>
      <c r="AD103">
        <v>0.33333333333333331</v>
      </c>
    </row>
    <row r="104" spans="1:30" ht="18" customHeight="1" thickTop="1" thickBot="1" x14ac:dyDescent="0.3">
      <c r="A104" s="1" t="s">
        <v>198</v>
      </c>
      <c r="B104" s="1" t="s">
        <v>224</v>
      </c>
      <c r="C104" s="1">
        <v>76</v>
      </c>
      <c r="D104" s="1">
        <v>301</v>
      </c>
      <c r="E104" s="2" t="s">
        <v>439</v>
      </c>
      <c r="G104" s="6">
        <v>10</v>
      </c>
      <c r="H104">
        <f t="shared" si="15"/>
        <v>0.58137210476277301</v>
      </c>
      <c r="I104" s="2" t="s">
        <v>439</v>
      </c>
      <c r="K104" s="2" t="s">
        <v>439</v>
      </c>
      <c r="M104" s="2" t="s">
        <v>439</v>
      </c>
      <c r="O104" s="2" t="s">
        <v>439</v>
      </c>
      <c r="Q104" s="2" t="s">
        <v>439</v>
      </c>
      <c r="S104" s="2" t="s">
        <v>439</v>
      </c>
      <c r="V104">
        <f t="shared" si="12"/>
        <v>0.58137210476277301</v>
      </c>
      <c r="X104">
        <f t="shared" si="13"/>
        <v>0.58137210476277301</v>
      </c>
      <c r="Z104">
        <v>8</v>
      </c>
      <c r="AD104">
        <v>0.33333333333333331</v>
      </c>
    </row>
    <row r="105" spans="1:30" ht="18" customHeight="1" thickTop="1" thickBot="1" x14ac:dyDescent="0.3">
      <c r="A105" s="2" t="s">
        <v>199</v>
      </c>
      <c r="B105" s="1" t="s">
        <v>224</v>
      </c>
      <c r="C105" s="2">
        <v>76</v>
      </c>
      <c r="D105" s="2">
        <v>307</v>
      </c>
      <c r="E105" s="7">
        <v>33.375</v>
      </c>
      <c r="F105">
        <f t="shared" si="14"/>
        <v>0.78592534496219979</v>
      </c>
      <c r="G105" s="7">
        <v>10</v>
      </c>
      <c r="H105">
        <f t="shared" si="15"/>
        <v>0.58137210476277301</v>
      </c>
      <c r="I105" s="2">
        <v>4.9800000000000004</v>
      </c>
      <c r="J105">
        <f t="shared" si="16"/>
        <v>-0.60915771213524994</v>
      </c>
      <c r="K105" s="2">
        <v>30</v>
      </c>
      <c r="L105">
        <f t="shared" si="20"/>
        <v>1.5054890596109236</v>
      </c>
      <c r="M105" s="2">
        <v>30.5</v>
      </c>
      <c r="N105">
        <f t="shared" si="17"/>
        <v>-0.73453753710244496</v>
      </c>
      <c r="O105" s="2">
        <v>108</v>
      </c>
      <c r="P105">
        <f t="shared" si="18"/>
        <v>-0.7741354391818962</v>
      </c>
      <c r="Q105" s="2">
        <v>7.33</v>
      </c>
      <c r="R105">
        <f t="shared" si="22"/>
        <v>-0.1471980153652879</v>
      </c>
      <c r="S105" s="2">
        <v>4.47</v>
      </c>
      <c r="T105">
        <f t="shared" si="19"/>
        <v>-0.40031366365163451</v>
      </c>
      <c r="V105">
        <f t="shared" si="12"/>
        <v>0.20744414189938304</v>
      </c>
      <c r="X105">
        <f t="shared" si="13"/>
        <v>2.593051773742288E-2</v>
      </c>
      <c r="Z105">
        <v>2</v>
      </c>
      <c r="AA105">
        <v>29</v>
      </c>
      <c r="AB105">
        <v>61</v>
      </c>
      <c r="AC105">
        <f t="shared" si="21"/>
        <v>61</v>
      </c>
      <c r="AD105">
        <v>67.92307692307692</v>
      </c>
    </row>
    <row r="106" spans="1:30" ht="18" customHeight="1" thickTop="1" thickBot="1" x14ac:dyDescent="0.3">
      <c r="A106" s="1" t="s">
        <v>201</v>
      </c>
      <c r="B106" s="1" t="s">
        <v>224</v>
      </c>
      <c r="C106" s="1">
        <v>77</v>
      </c>
      <c r="D106" s="1">
        <v>309</v>
      </c>
      <c r="E106" s="6">
        <v>33.125</v>
      </c>
      <c r="F106">
        <f t="shared" si="14"/>
        <v>0.60660844525972912</v>
      </c>
      <c r="G106" s="6">
        <v>10</v>
      </c>
      <c r="H106">
        <f t="shared" si="15"/>
        <v>0.58137210476277301</v>
      </c>
      <c r="I106" s="1">
        <v>5.52</v>
      </c>
      <c r="J106">
        <f t="shared" si="16"/>
        <v>-2.3418729822088258</v>
      </c>
      <c r="K106" s="2" t="s">
        <v>439</v>
      </c>
      <c r="M106" s="1">
        <v>17.5</v>
      </c>
      <c r="N106">
        <f t="shared" si="17"/>
        <v>-3.8200737190155176</v>
      </c>
      <c r="O106" s="1">
        <v>84</v>
      </c>
      <c r="P106">
        <f t="shared" si="18"/>
        <v>-3.339988675205753</v>
      </c>
      <c r="Q106" s="1">
        <v>8.19</v>
      </c>
      <c r="R106">
        <f t="shared" si="22"/>
        <v>-2.2553388597198918</v>
      </c>
      <c r="S106" s="1">
        <v>5.12</v>
      </c>
      <c r="T106">
        <f t="shared" si="19"/>
        <v>-2.9502210377392539</v>
      </c>
      <c r="V106">
        <f t="shared" si="12"/>
        <v>-13.51951472386674</v>
      </c>
      <c r="X106">
        <f t="shared" si="13"/>
        <v>-1.9313592462666771</v>
      </c>
      <c r="Z106">
        <v>8</v>
      </c>
      <c r="AD106">
        <v>0</v>
      </c>
    </row>
    <row r="107" spans="1:30" ht="18" customHeight="1" thickTop="1" thickBot="1" x14ac:dyDescent="0.3">
      <c r="A107" s="2" t="s">
        <v>204</v>
      </c>
      <c r="B107" s="1" t="s">
        <v>224</v>
      </c>
      <c r="C107" s="2">
        <v>77</v>
      </c>
      <c r="D107" s="2">
        <v>307</v>
      </c>
      <c r="E107" s="7">
        <v>33</v>
      </c>
      <c r="F107">
        <f t="shared" si="14"/>
        <v>0.51694999540849373</v>
      </c>
      <c r="G107" s="7">
        <v>9.75</v>
      </c>
      <c r="H107">
        <f t="shared" si="15"/>
        <v>0.187727181279043</v>
      </c>
      <c r="I107" s="2">
        <v>5.51</v>
      </c>
      <c r="J107">
        <f t="shared" si="16"/>
        <v>-2.3097856623926494</v>
      </c>
      <c r="K107" s="2" t="s">
        <v>439</v>
      </c>
      <c r="M107" s="2">
        <v>25</v>
      </c>
      <c r="N107">
        <f t="shared" si="17"/>
        <v>-2.039956690988745</v>
      </c>
      <c r="O107" s="2">
        <v>97</v>
      </c>
      <c r="P107">
        <f t="shared" si="18"/>
        <v>-1.9501515056928307</v>
      </c>
      <c r="Q107" s="2">
        <v>7.91</v>
      </c>
      <c r="R107">
        <f t="shared" si="22"/>
        <v>-1.5689674220230452</v>
      </c>
      <c r="S107" s="2">
        <v>4.87</v>
      </c>
      <c r="T107">
        <f t="shared" si="19"/>
        <v>-1.9694874323209393</v>
      </c>
      <c r="V107">
        <f t="shared" si="12"/>
        <v>-9.133671536730672</v>
      </c>
      <c r="X107">
        <f t="shared" si="13"/>
        <v>-1.3048102195329532</v>
      </c>
      <c r="Z107">
        <v>8</v>
      </c>
      <c r="AD107">
        <v>0</v>
      </c>
    </row>
    <row r="108" spans="1:30" ht="18" customHeight="1" thickTop="1" thickBot="1" x14ac:dyDescent="0.3">
      <c r="A108" s="1" t="s">
        <v>205</v>
      </c>
      <c r="B108" s="1" t="s">
        <v>224</v>
      </c>
      <c r="C108" s="1">
        <v>74</v>
      </c>
      <c r="D108" s="1">
        <v>303</v>
      </c>
      <c r="E108" s="6">
        <v>33.25</v>
      </c>
      <c r="F108">
        <f t="shared" si="14"/>
        <v>0.6962668951109644</v>
      </c>
      <c r="G108" s="6">
        <v>10.25</v>
      </c>
      <c r="H108">
        <f t="shared" si="15"/>
        <v>0.97501702824650294</v>
      </c>
      <c r="I108" s="1">
        <v>5.33</v>
      </c>
      <c r="J108">
        <f t="shared" si="16"/>
        <v>-1.7322139057014572</v>
      </c>
      <c r="K108" s="1">
        <v>29</v>
      </c>
      <c r="L108">
        <f t="shared" si="20"/>
        <v>1.3415477663097339</v>
      </c>
      <c r="M108" s="1">
        <v>27</v>
      </c>
      <c r="N108">
        <f t="shared" si="17"/>
        <v>-1.5652588168482722</v>
      </c>
      <c r="O108" s="1">
        <v>104</v>
      </c>
      <c r="P108">
        <f t="shared" si="18"/>
        <v>-1.2017776451858724</v>
      </c>
      <c r="Q108" s="1">
        <v>8.1999999999999993</v>
      </c>
      <c r="R108">
        <f t="shared" si="22"/>
        <v>-2.2798521253519213</v>
      </c>
      <c r="S108" s="1">
        <v>4.75</v>
      </c>
      <c r="T108">
        <f t="shared" si="19"/>
        <v>-1.4987353017201477</v>
      </c>
      <c r="V108">
        <f t="shared" si="12"/>
        <v>-5.2650061051404693</v>
      </c>
      <c r="X108">
        <f t="shared" si="13"/>
        <v>-0.65812576314255866</v>
      </c>
      <c r="Z108">
        <v>3</v>
      </c>
      <c r="AA108">
        <v>17</v>
      </c>
      <c r="AB108">
        <v>81</v>
      </c>
      <c r="AC108">
        <f t="shared" si="21"/>
        <v>81</v>
      </c>
      <c r="AD108">
        <v>53.916666666666664</v>
      </c>
    </row>
    <row r="109" spans="1:30" ht="18" customHeight="1" thickTop="1" thickBot="1" x14ac:dyDescent="0.3">
      <c r="A109" s="2" t="s">
        <v>206</v>
      </c>
      <c r="B109" s="1" t="s">
        <v>224</v>
      </c>
      <c r="C109" s="2">
        <v>77</v>
      </c>
      <c r="D109" s="2">
        <v>305</v>
      </c>
      <c r="E109" s="7">
        <v>32.25</v>
      </c>
      <c r="F109">
        <f t="shared" si="14"/>
        <v>-2.100070369891863E-2</v>
      </c>
      <c r="G109" s="7">
        <v>9.25</v>
      </c>
      <c r="H109">
        <f t="shared" si="15"/>
        <v>-0.59956266568841687</v>
      </c>
      <c r="I109" s="2">
        <v>5.14</v>
      </c>
      <c r="J109">
        <f t="shared" si="16"/>
        <v>-1.1225548291940857</v>
      </c>
      <c r="K109" s="2">
        <v>36</v>
      </c>
      <c r="L109">
        <f t="shared" si="20"/>
        <v>2.4891368194180608</v>
      </c>
      <c r="M109" s="2">
        <v>31</v>
      </c>
      <c r="N109">
        <f t="shared" si="17"/>
        <v>-0.61586306856732675</v>
      </c>
      <c r="O109" s="2">
        <v>112</v>
      </c>
      <c r="P109">
        <f t="shared" si="18"/>
        <v>-0.34649323317792002</v>
      </c>
      <c r="Q109" s="2">
        <v>7.6</v>
      </c>
      <c r="R109">
        <f t="shared" si="22"/>
        <v>-0.80905618743010477</v>
      </c>
      <c r="S109" s="2">
        <v>4.5</v>
      </c>
      <c r="T109">
        <f t="shared" si="19"/>
        <v>-0.51800169630183324</v>
      </c>
      <c r="V109">
        <f t="shared" si="12"/>
        <v>-1.5433955646405451</v>
      </c>
      <c r="X109">
        <f t="shared" si="13"/>
        <v>-0.19292444558006813</v>
      </c>
      <c r="Z109">
        <v>2</v>
      </c>
      <c r="AA109">
        <v>17</v>
      </c>
      <c r="AB109">
        <v>49</v>
      </c>
      <c r="AC109">
        <f t="shared" si="21"/>
        <v>49</v>
      </c>
      <c r="AD109">
        <v>61.333333333333336</v>
      </c>
    </row>
    <row r="110" spans="1:30" ht="18" customHeight="1" thickTop="1" thickBot="1" x14ac:dyDescent="0.3">
      <c r="A110" s="1" t="s">
        <v>207</v>
      </c>
      <c r="B110" s="1" t="s">
        <v>224</v>
      </c>
      <c r="C110" s="1">
        <v>77</v>
      </c>
      <c r="D110" s="1">
        <v>326</v>
      </c>
      <c r="E110" s="6">
        <v>33.75</v>
      </c>
      <c r="F110">
        <f t="shared" si="14"/>
        <v>1.0549006945159061</v>
      </c>
      <c r="G110" s="6">
        <v>9.5</v>
      </c>
      <c r="H110">
        <f t="shared" si="15"/>
        <v>-0.20591774220468695</v>
      </c>
      <c r="I110" s="1">
        <v>5.44</v>
      </c>
      <c r="J110">
        <f t="shared" si="16"/>
        <v>-2.0851744236794096</v>
      </c>
      <c r="K110" s="2" t="s">
        <v>439</v>
      </c>
      <c r="M110" s="1">
        <v>27.5</v>
      </c>
      <c r="N110">
        <f t="shared" si="17"/>
        <v>-1.4465843483131542</v>
      </c>
      <c r="O110" s="1">
        <v>94</v>
      </c>
      <c r="P110">
        <f t="shared" si="18"/>
        <v>-2.2708831601958126</v>
      </c>
      <c r="Q110" s="1">
        <v>8.1</v>
      </c>
      <c r="R110">
        <f t="shared" si="22"/>
        <v>-2.0347194690316193</v>
      </c>
      <c r="S110" s="1">
        <v>4.91</v>
      </c>
      <c r="T110">
        <f t="shared" si="19"/>
        <v>-2.1264048091878696</v>
      </c>
      <c r="V110">
        <f t="shared" si="12"/>
        <v>-9.1147832580966455</v>
      </c>
      <c r="X110">
        <f t="shared" si="13"/>
        <v>-1.3021118940138066</v>
      </c>
      <c r="Z110">
        <v>5</v>
      </c>
      <c r="AA110">
        <v>40</v>
      </c>
      <c r="AB110">
        <v>176</v>
      </c>
      <c r="AC110">
        <f t="shared" si="21"/>
        <v>164</v>
      </c>
      <c r="AD110">
        <v>0</v>
      </c>
    </row>
    <row r="111" spans="1:30" ht="18" customHeight="1" thickTop="1" thickBot="1" x14ac:dyDescent="0.3">
      <c r="A111" s="2" t="s">
        <v>209</v>
      </c>
      <c r="B111" s="1" t="s">
        <v>224</v>
      </c>
      <c r="C111" s="2">
        <v>77</v>
      </c>
      <c r="D111" s="2">
        <v>306</v>
      </c>
      <c r="E111" s="7">
        <v>35.875</v>
      </c>
      <c r="F111">
        <f t="shared" si="14"/>
        <v>2.5790943419869077</v>
      </c>
      <c r="G111" s="7">
        <v>10</v>
      </c>
      <c r="H111">
        <f t="shared" si="15"/>
        <v>0.58137210476277301</v>
      </c>
      <c r="I111" s="2" t="s">
        <v>439</v>
      </c>
      <c r="K111" s="2">
        <v>23</v>
      </c>
      <c r="L111">
        <f t="shared" si="20"/>
        <v>0.35790000650259685</v>
      </c>
      <c r="M111" s="2" t="s">
        <v>439</v>
      </c>
      <c r="O111" s="2" t="s">
        <v>439</v>
      </c>
      <c r="Q111" s="2" t="s">
        <v>439</v>
      </c>
      <c r="S111" s="2" t="s">
        <v>439</v>
      </c>
      <c r="V111">
        <f t="shared" si="12"/>
        <v>3.5183664532522778</v>
      </c>
      <c r="X111">
        <f t="shared" si="13"/>
        <v>1.1727888177507593</v>
      </c>
      <c r="Z111">
        <v>1</v>
      </c>
      <c r="AA111">
        <v>21</v>
      </c>
      <c r="AB111">
        <v>21</v>
      </c>
      <c r="AC111">
        <f t="shared" si="21"/>
        <v>21</v>
      </c>
      <c r="AD111">
        <v>13</v>
      </c>
    </row>
    <row r="112" spans="1:30" ht="18" customHeight="1" thickTop="1" thickBot="1" x14ac:dyDescent="0.3">
      <c r="A112" s="1" t="s">
        <v>210</v>
      </c>
      <c r="B112" s="1" t="s">
        <v>224</v>
      </c>
      <c r="C112" s="1">
        <v>79</v>
      </c>
      <c r="D112" s="1">
        <v>313</v>
      </c>
      <c r="E112" s="6">
        <v>34.375</v>
      </c>
      <c r="F112">
        <f t="shared" si="14"/>
        <v>1.503192943772083</v>
      </c>
      <c r="G112" s="6">
        <v>10.625</v>
      </c>
      <c r="H112">
        <f t="shared" si="15"/>
        <v>1.565484413472098</v>
      </c>
      <c r="I112" s="1">
        <v>5.18</v>
      </c>
      <c r="J112">
        <f t="shared" si="16"/>
        <v>-1.2509041084587953</v>
      </c>
      <c r="K112" s="2" t="s">
        <v>439</v>
      </c>
      <c r="M112" s="1">
        <v>31</v>
      </c>
      <c r="N112">
        <f t="shared" si="17"/>
        <v>-0.61586306856732675</v>
      </c>
      <c r="O112" s="1">
        <v>105</v>
      </c>
      <c r="P112">
        <f t="shared" si="18"/>
        <v>-1.0948670936848783</v>
      </c>
      <c r="Q112" s="1">
        <v>8.01</v>
      </c>
      <c r="R112">
        <f t="shared" si="22"/>
        <v>-1.8141000783433472</v>
      </c>
      <c r="S112" s="1">
        <v>4.62</v>
      </c>
      <c r="T112">
        <f t="shared" si="19"/>
        <v>-0.98875382690262459</v>
      </c>
      <c r="V112">
        <f t="shared" si="12"/>
        <v>-2.6958108187127912</v>
      </c>
      <c r="X112">
        <f t="shared" si="13"/>
        <v>-0.38511583124468446</v>
      </c>
      <c r="Z112">
        <v>1</v>
      </c>
      <c r="AA112">
        <v>13</v>
      </c>
      <c r="AB112">
        <v>13</v>
      </c>
      <c r="AC112">
        <f t="shared" si="21"/>
        <v>13</v>
      </c>
      <c r="AD112">
        <v>35.5</v>
      </c>
    </row>
    <row r="113" spans="1:30" ht="18" customHeight="1" thickTop="1" thickBot="1" x14ac:dyDescent="0.3">
      <c r="A113" s="2" t="s">
        <v>211</v>
      </c>
      <c r="B113" s="1" t="s">
        <v>224</v>
      </c>
      <c r="C113" s="2">
        <v>77</v>
      </c>
      <c r="D113" s="2">
        <v>307</v>
      </c>
      <c r="E113" s="7">
        <v>33.25</v>
      </c>
      <c r="F113">
        <f t="shared" si="14"/>
        <v>0.6962668951109644</v>
      </c>
      <c r="G113" s="7">
        <v>9.5</v>
      </c>
      <c r="H113">
        <f t="shared" si="15"/>
        <v>-0.20591774220468695</v>
      </c>
      <c r="I113" s="2">
        <v>5.09</v>
      </c>
      <c r="J113">
        <f t="shared" si="16"/>
        <v>-0.9621182301131993</v>
      </c>
      <c r="K113" s="2">
        <v>25</v>
      </c>
      <c r="L113">
        <f t="shared" si="20"/>
        <v>0.68578259310497591</v>
      </c>
      <c r="M113" s="2">
        <v>31</v>
      </c>
      <c r="N113">
        <f t="shared" si="17"/>
        <v>-0.61586306856732675</v>
      </c>
      <c r="O113" s="2">
        <v>113</v>
      </c>
      <c r="P113">
        <f t="shared" si="18"/>
        <v>-0.23958268167692598</v>
      </c>
      <c r="Q113" s="2">
        <v>7.9</v>
      </c>
      <c r="R113">
        <f t="shared" si="22"/>
        <v>-1.5444541563910152</v>
      </c>
      <c r="S113" s="2">
        <v>4.66</v>
      </c>
      <c r="T113">
        <f t="shared" si="19"/>
        <v>-1.1456712037695551</v>
      </c>
      <c r="V113">
        <f t="shared" si="12"/>
        <v>-3.3315575945067692</v>
      </c>
      <c r="X113">
        <f t="shared" si="13"/>
        <v>-0.41644469931334616</v>
      </c>
      <c r="Z113">
        <v>4</v>
      </c>
      <c r="AA113">
        <v>31</v>
      </c>
      <c r="AB113">
        <v>130</v>
      </c>
      <c r="AC113">
        <f t="shared" si="21"/>
        <v>129</v>
      </c>
      <c r="AD113">
        <v>0</v>
      </c>
    </row>
    <row r="114" spans="1:30" ht="18" customHeight="1" thickTop="1" thickBot="1" x14ac:dyDescent="0.3">
      <c r="A114" s="1" t="s">
        <v>212</v>
      </c>
      <c r="B114" s="1" t="s">
        <v>224</v>
      </c>
      <c r="C114" s="1">
        <v>77</v>
      </c>
      <c r="D114" s="1">
        <v>335</v>
      </c>
      <c r="E114" s="6">
        <v>33.875</v>
      </c>
      <c r="F114">
        <f t="shared" si="14"/>
        <v>1.1445591443671415</v>
      </c>
      <c r="G114" s="6">
        <v>9.5</v>
      </c>
      <c r="H114">
        <f t="shared" si="15"/>
        <v>-0.20591774220468695</v>
      </c>
      <c r="I114" s="1">
        <v>5.32</v>
      </c>
      <c r="J114">
        <f t="shared" si="16"/>
        <v>-1.7001265858852805</v>
      </c>
      <c r="K114" s="1">
        <v>26</v>
      </c>
      <c r="L114">
        <f t="shared" si="20"/>
        <v>0.84972388640616547</v>
      </c>
      <c r="M114" s="1">
        <v>26.5</v>
      </c>
      <c r="N114">
        <f t="shared" si="17"/>
        <v>-1.6839332853833904</v>
      </c>
      <c r="O114" s="1">
        <v>95</v>
      </c>
      <c r="P114">
        <f t="shared" si="18"/>
        <v>-2.1639726086948188</v>
      </c>
      <c r="Q114" s="5">
        <v>8.09</v>
      </c>
      <c r="R114">
        <f t="shared" si="22"/>
        <v>-2.0102062033995898</v>
      </c>
      <c r="S114" s="1">
        <v>4.8899999999999997</v>
      </c>
      <c r="T114">
        <f t="shared" si="19"/>
        <v>-2.0479461207544025</v>
      </c>
      <c r="V114">
        <f t="shared" si="12"/>
        <v>-7.8178195155488615</v>
      </c>
      <c r="X114">
        <f t="shared" si="13"/>
        <v>-0.97722743944360768</v>
      </c>
      <c r="Z114">
        <v>3</v>
      </c>
      <c r="AA114">
        <v>2</v>
      </c>
      <c r="AB114">
        <v>66</v>
      </c>
      <c r="AC114">
        <f t="shared" si="21"/>
        <v>66</v>
      </c>
      <c r="AD114">
        <v>36.090909090909093</v>
      </c>
    </row>
    <row r="115" spans="1:30" ht="18" customHeight="1" thickTop="1" thickBot="1" x14ac:dyDescent="0.3">
      <c r="A115" s="2" t="s">
        <v>214</v>
      </c>
      <c r="B115" s="1" t="s">
        <v>224</v>
      </c>
      <c r="C115" s="2">
        <v>79</v>
      </c>
      <c r="D115" s="2">
        <v>324</v>
      </c>
      <c r="E115" s="7">
        <v>35.625</v>
      </c>
      <c r="F115">
        <f t="shared" si="14"/>
        <v>2.3997774422844369</v>
      </c>
      <c r="G115" s="7">
        <v>10.75</v>
      </c>
      <c r="H115">
        <f t="shared" si="15"/>
        <v>1.7623068752139628</v>
      </c>
      <c r="I115" s="2" t="s">
        <v>439</v>
      </c>
      <c r="K115" s="2">
        <v>28</v>
      </c>
      <c r="L115">
        <f t="shared" si="20"/>
        <v>1.1776064730085445</v>
      </c>
      <c r="M115" s="2" t="s">
        <v>439</v>
      </c>
      <c r="O115" s="2" t="s">
        <v>439</v>
      </c>
      <c r="Q115" s="2" t="s">
        <v>439</v>
      </c>
      <c r="S115" s="2" t="s">
        <v>439</v>
      </c>
      <c r="V115">
        <f t="shared" si="12"/>
        <v>5.3396907905069435</v>
      </c>
      <c r="X115">
        <f t="shared" si="13"/>
        <v>1.7798969301689811</v>
      </c>
      <c r="Z115">
        <v>7</v>
      </c>
      <c r="AA115">
        <v>23</v>
      </c>
      <c r="AB115">
        <v>240</v>
      </c>
      <c r="AC115">
        <f t="shared" si="21"/>
        <v>205</v>
      </c>
      <c r="AD115">
        <v>0</v>
      </c>
    </row>
    <row r="116" spans="1:30" ht="18" customHeight="1" thickTop="1" thickBot="1" x14ac:dyDescent="0.3">
      <c r="A116" s="1" t="s">
        <v>215</v>
      </c>
      <c r="B116" s="1" t="s">
        <v>224</v>
      </c>
      <c r="C116" s="1">
        <v>78</v>
      </c>
      <c r="D116" s="1">
        <v>311</v>
      </c>
      <c r="E116" s="6">
        <v>33</v>
      </c>
      <c r="F116">
        <f t="shared" si="14"/>
        <v>0.51694999540849373</v>
      </c>
      <c r="G116" s="6">
        <v>10</v>
      </c>
      <c r="H116">
        <f t="shared" si="15"/>
        <v>0.58137210476277301</v>
      </c>
      <c r="I116" s="1">
        <v>5.36</v>
      </c>
      <c r="J116">
        <f t="shared" si="16"/>
        <v>-1.8284758651499902</v>
      </c>
      <c r="K116" s="1">
        <v>23</v>
      </c>
      <c r="L116">
        <f t="shared" si="20"/>
        <v>0.35790000650259685</v>
      </c>
      <c r="M116" s="1">
        <v>29</v>
      </c>
      <c r="N116">
        <f t="shared" si="17"/>
        <v>-1.0905609427077996</v>
      </c>
      <c r="O116" s="1">
        <v>97</v>
      </c>
      <c r="P116">
        <f t="shared" si="18"/>
        <v>-1.9501515056928307</v>
      </c>
      <c r="Q116" s="1">
        <v>7.54</v>
      </c>
      <c r="R116">
        <f t="shared" si="22"/>
        <v>-0.66197659363792394</v>
      </c>
      <c r="S116" s="1">
        <v>4.58</v>
      </c>
      <c r="T116">
        <f t="shared" si="19"/>
        <v>-0.83183645003569417</v>
      </c>
      <c r="V116">
        <f t="shared" si="12"/>
        <v>-4.9067792505503744</v>
      </c>
      <c r="X116">
        <f t="shared" si="13"/>
        <v>-0.61334740631879681</v>
      </c>
      <c r="Z116">
        <v>2</v>
      </c>
      <c r="AA116">
        <v>27</v>
      </c>
      <c r="AB116">
        <v>59</v>
      </c>
      <c r="AC116">
        <f t="shared" si="21"/>
        <v>59</v>
      </c>
      <c r="AD116">
        <v>71.333333333333329</v>
      </c>
    </row>
    <row r="117" spans="1:30" ht="18" customHeight="1" thickTop="1" thickBot="1" x14ac:dyDescent="0.3">
      <c r="A117" s="2" t="s">
        <v>216</v>
      </c>
      <c r="B117" s="1" t="s">
        <v>224</v>
      </c>
      <c r="C117" s="2">
        <v>77</v>
      </c>
      <c r="D117" s="2">
        <v>319</v>
      </c>
      <c r="E117" s="7">
        <v>33.375</v>
      </c>
      <c r="F117">
        <f t="shared" si="14"/>
        <v>0.78592534496219979</v>
      </c>
      <c r="G117" s="7">
        <v>11</v>
      </c>
      <c r="H117">
        <f t="shared" si="15"/>
        <v>2.1559517986976928</v>
      </c>
      <c r="I117" s="2">
        <v>5.05</v>
      </c>
      <c r="J117">
        <f t="shared" si="16"/>
        <v>-0.83376895084848968</v>
      </c>
      <c r="K117" s="2">
        <v>23</v>
      </c>
      <c r="L117">
        <f t="shared" si="20"/>
        <v>0.35790000650259685</v>
      </c>
      <c r="M117" s="2" t="s">
        <v>439</v>
      </c>
      <c r="O117" s="2" t="s">
        <v>439</v>
      </c>
      <c r="Q117" s="2" t="s">
        <v>439</v>
      </c>
      <c r="S117" s="2" t="s">
        <v>439</v>
      </c>
      <c r="V117">
        <f t="shared" si="12"/>
        <v>2.4660081993139999</v>
      </c>
      <c r="X117">
        <f t="shared" si="13"/>
        <v>0.61650204982849999</v>
      </c>
      <c r="Z117">
        <v>1</v>
      </c>
      <c r="AA117">
        <v>5</v>
      </c>
      <c r="AB117">
        <v>5</v>
      </c>
      <c r="AC117">
        <f t="shared" si="21"/>
        <v>5</v>
      </c>
      <c r="AD117">
        <v>71.125</v>
      </c>
    </row>
    <row r="118" spans="1:30" ht="18" customHeight="1" thickTop="1" thickBot="1" x14ac:dyDescent="0.3">
      <c r="A118" s="1" t="s">
        <v>217</v>
      </c>
      <c r="B118" s="1" t="s">
        <v>224</v>
      </c>
      <c r="C118" s="1">
        <v>76</v>
      </c>
      <c r="D118" s="1">
        <v>338</v>
      </c>
      <c r="E118" s="6">
        <v>33.75</v>
      </c>
      <c r="F118">
        <f t="shared" si="14"/>
        <v>1.0549006945159061</v>
      </c>
      <c r="G118" s="6">
        <v>10.375</v>
      </c>
      <c r="H118">
        <f t="shared" si="15"/>
        <v>1.171839489988368</v>
      </c>
      <c r="I118" s="1">
        <v>5.74</v>
      </c>
      <c r="J118">
        <f t="shared" si="16"/>
        <v>-3.0477940181647303</v>
      </c>
      <c r="K118" s="1">
        <v>26</v>
      </c>
      <c r="L118">
        <f t="shared" si="20"/>
        <v>0.84972388640616547</v>
      </c>
      <c r="M118" s="2" t="s">
        <v>439</v>
      </c>
      <c r="O118" s="2" t="s">
        <v>439</v>
      </c>
      <c r="Q118" s="2" t="s">
        <v>439</v>
      </c>
      <c r="S118" s="2" t="s">
        <v>439</v>
      </c>
      <c r="V118">
        <f t="shared" si="12"/>
        <v>2.8670052745709218E-2</v>
      </c>
      <c r="X118">
        <f t="shared" si="13"/>
        <v>7.1675131864273045E-3</v>
      </c>
      <c r="Z118">
        <v>8</v>
      </c>
      <c r="AD118">
        <v>0</v>
      </c>
    </row>
    <row r="119" spans="1:30" ht="18" customHeight="1" thickTop="1" thickBot="1" x14ac:dyDescent="0.3">
      <c r="A119" s="2" t="s">
        <v>218</v>
      </c>
      <c r="B119" s="1" t="s">
        <v>224</v>
      </c>
      <c r="C119" s="2">
        <v>76</v>
      </c>
      <c r="D119" s="2">
        <v>315</v>
      </c>
      <c r="E119" s="7">
        <v>32.875</v>
      </c>
      <c r="F119">
        <f t="shared" si="14"/>
        <v>0.42729154555725829</v>
      </c>
      <c r="G119" s="7">
        <v>10</v>
      </c>
      <c r="H119">
        <f t="shared" si="15"/>
        <v>0.58137210476277301</v>
      </c>
      <c r="I119" s="2">
        <v>5.39</v>
      </c>
      <c r="J119">
        <f t="shared" si="16"/>
        <v>-1.9247378245985203</v>
      </c>
      <c r="K119" s="2">
        <v>17</v>
      </c>
      <c r="L119">
        <f t="shared" si="20"/>
        <v>-0.62574775330454024</v>
      </c>
      <c r="M119" s="2">
        <v>29</v>
      </c>
      <c r="N119">
        <f t="shared" si="17"/>
        <v>-1.0905609427077996</v>
      </c>
      <c r="O119" s="2">
        <v>94</v>
      </c>
      <c r="P119">
        <f t="shared" si="18"/>
        <v>-2.2708831601958126</v>
      </c>
      <c r="Q119" s="2">
        <v>8.0399999999999991</v>
      </c>
      <c r="R119">
        <f t="shared" si="22"/>
        <v>-1.8876398752394365</v>
      </c>
      <c r="S119" s="2">
        <v>4.7</v>
      </c>
      <c r="T119">
        <f t="shared" si="19"/>
        <v>-1.3025885806364856</v>
      </c>
      <c r="V119">
        <f t="shared" si="12"/>
        <v>-8.0934944863625624</v>
      </c>
      <c r="X119">
        <f t="shared" si="13"/>
        <v>-1.0116868107953203</v>
      </c>
      <c r="Z119">
        <v>7</v>
      </c>
      <c r="AA119">
        <v>11</v>
      </c>
      <c r="AB119">
        <v>228</v>
      </c>
      <c r="AC119">
        <f t="shared" si="21"/>
        <v>195</v>
      </c>
      <c r="AD119">
        <v>0</v>
      </c>
    </row>
    <row r="120" spans="1:30" ht="18" customHeight="1" thickTop="1" thickBot="1" x14ac:dyDescent="0.3">
      <c r="A120" s="1" t="s">
        <v>219</v>
      </c>
      <c r="B120" s="1" t="s">
        <v>224</v>
      </c>
      <c r="C120" s="1">
        <v>78</v>
      </c>
      <c r="D120" s="1">
        <v>338</v>
      </c>
      <c r="E120" s="6">
        <v>34.375</v>
      </c>
      <c r="F120">
        <f t="shared" si="14"/>
        <v>1.503192943772083</v>
      </c>
      <c r="G120" s="6">
        <v>10.625</v>
      </c>
      <c r="H120">
        <f t="shared" si="15"/>
        <v>1.565484413472098</v>
      </c>
      <c r="I120" s="1">
        <v>5.27</v>
      </c>
      <c r="J120">
        <f t="shared" si="16"/>
        <v>-1.5396899868043914</v>
      </c>
      <c r="K120" s="1">
        <v>26</v>
      </c>
      <c r="L120">
        <f t="shared" si="20"/>
        <v>0.84972388640616547</v>
      </c>
      <c r="M120" s="1">
        <v>32</v>
      </c>
      <c r="N120">
        <f t="shared" si="17"/>
        <v>-0.37851413149709046</v>
      </c>
      <c r="O120" s="1">
        <v>109</v>
      </c>
      <c r="P120">
        <f t="shared" si="18"/>
        <v>-0.66722488768090216</v>
      </c>
      <c r="Q120" s="1">
        <v>7.95</v>
      </c>
      <c r="R120">
        <f t="shared" si="22"/>
        <v>-1.6670204845511662</v>
      </c>
      <c r="S120" s="1">
        <v>4.79</v>
      </c>
      <c r="T120">
        <f t="shared" si="19"/>
        <v>-1.6556526785870782</v>
      </c>
      <c r="V120">
        <f t="shared" si="12"/>
        <v>-1.989700925470282</v>
      </c>
      <c r="X120">
        <f t="shared" si="13"/>
        <v>-0.24871261568378525</v>
      </c>
      <c r="Z120">
        <v>2</v>
      </c>
      <c r="AA120">
        <v>2</v>
      </c>
      <c r="AB120">
        <v>34</v>
      </c>
      <c r="AC120">
        <f t="shared" si="21"/>
        <v>34</v>
      </c>
      <c r="AD120">
        <v>73.0625</v>
      </c>
    </row>
    <row r="121" spans="1:30" ht="18" customHeight="1" thickTop="1" thickBot="1" x14ac:dyDescent="0.3">
      <c r="A121" s="2" t="s">
        <v>220</v>
      </c>
      <c r="B121" s="1" t="s">
        <v>224</v>
      </c>
      <c r="C121" s="2">
        <v>77</v>
      </c>
      <c r="D121" s="2">
        <v>324</v>
      </c>
      <c r="E121" s="7">
        <v>34.875</v>
      </c>
      <c r="F121">
        <f t="shared" si="14"/>
        <v>1.8618267431770246</v>
      </c>
      <c r="G121" s="7">
        <v>10.25</v>
      </c>
      <c r="H121">
        <f t="shared" si="15"/>
        <v>0.97501702824650294</v>
      </c>
      <c r="I121" s="2" t="s">
        <v>439</v>
      </c>
      <c r="K121" s="2">
        <v>29</v>
      </c>
      <c r="L121">
        <f t="shared" si="20"/>
        <v>1.3415477663097339</v>
      </c>
      <c r="M121" s="2">
        <v>29</v>
      </c>
      <c r="N121">
        <f t="shared" si="17"/>
        <v>-1.0905609427077996</v>
      </c>
      <c r="O121" s="2">
        <v>97</v>
      </c>
      <c r="P121">
        <f t="shared" si="18"/>
        <v>-1.9501515056928307</v>
      </c>
      <c r="Q121" s="2" t="s">
        <v>439</v>
      </c>
      <c r="S121" s="2">
        <v>4.92</v>
      </c>
      <c r="T121">
        <f t="shared" si="19"/>
        <v>-2.1656341534046013</v>
      </c>
      <c r="V121">
        <f t="shared" si="12"/>
        <v>-1.0279550640719699</v>
      </c>
      <c r="X121">
        <f t="shared" si="13"/>
        <v>-0.17132584401199499</v>
      </c>
      <c r="Z121">
        <v>6</v>
      </c>
      <c r="AA121">
        <v>9</v>
      </c>
      <c r="AB121">
        <v>185</v>
      </c>
      <c r="AC121">
        <f t="shared" si="21"/>
        <v>170</v>
      </c>
      <c r="AD121">
        <v>0</v>
      </c>
    </row>
    <row r="122" spans="1:30" ht="18" customHeight="1" thickTop="1" thickBot="1" x14ac:dyDescent="0.3">
      <c r="A122" s="1" t="s">
        <v>221</v>
      </c>
      <c r="B122" s="1" t="s">
        <v>224</v>
      </c>
      <c r="C122" s="1">
        <v>75</v>
      </c>
      <c r="D122" s="1">
        <v>323</v>
      </c>
      <c r="E122" s="6">
        <v>33.625</v>
      </c>
      <c r="F122">
        <f t="shared" si="14"/>
        <v>0.96524224466467057</v>
      </c>
      <c r="G122" s="6">
        <v>10.125</v>
      </c>
      <c r="H122">
        <f t="shared" si="15"/>
        <v>0.77819456650463792</v>
      </c>
      <c r="I122" s="1">
        <v>5.33</v>
      </c>
      <c r="J122">
        <f t="shared" si="16"/>
        <v>-1.7322139057014572</v>
      </c>
      <c r="K122" s="1">
        <v>25</v>
      </c>
      <c r="L122">
        <f t="shared" si="20"/>
        <v>0.68578259310497591</v>
      </c>
      <c r="M122" s="1">
        <v>31.5</v>
      </c>
      <c r="N122">
        <f t="shared" si="17"/>
        <v>-0.49718860003220861</v>
      </c>
      <c r="O122" s="1">
        <v>103</v>
      </c>
      <c r="P122">
        <f t="shared" si="18"/>
        <v>-1.3086881966868664</v>
      </c>
      <c r="Q122" s="1">
        <v>8.17</v>
      </c>
      <c r="R122">
        <f t="shared" si="22"/>
        <v>-2.2063123284558324</v>
      </c>
      <c r="S122" s="1">
        <v>4.87</v>
      </c>
      <c r="T122">
        <f t="shared" si="19"/>
        <v>-1.9694874323209393</v>
      </c>
      <c r="V122">
        <f t="shared" si="12"/>
        <v>-5.2846710589230188</v>
      </c>
      <c r="X122">
        <f t="shared" si="13"/>
        <v>-0.66058388236537735</v>
      </c>
      <c r="Z122">
        <v>1</v>
      </c>
      <c r="AA122">
        <v>28</v>
      </c>
      <c r="AB122">
        <v>28</v>
      </c>
      <c r="AC122">
        <f t="shared" si="21"/>
        <v>28</v>
      </c>
      <c r="AD122">
        <v>65.5625</v>
      </c>
    </row>
    <row r="123" spans="1:30" ht="18" customHeight="1" thickTop="1" thickBot="1" x14ac:dyDescent="0.3">
      <c r="A123" s="2" t="s">
        <v>222</v>
      </c>
      <c r="B123" s="1" t="s">
        <v>224</v>
      </c>
      <c r="C123" s="2">
        <v>77</v>
      </c>
      <c r="D123" s="2">
        <v>327</v>
      </c>
      <c r="E123" s="7">
        <v>35</v>
      </c>
      <c r="F123">
        <f t="shared" si="14"/>
        <v>1.95148519302826</v>
      </c>
      <c r="G123" s="7">
        <v>9.75</v>
      </c>
      <c r="H123">
        <f t="shared" si="15"/>
        <v>0.187727181279043</v>
      </c>
      <c r="I123" s="2">
        <v>5.34</v>
      </c>
      <c r="J123">
        <f t="shared" si="16"/>
        <v>-1.764301225517634</v>
      </c>
      <c r="K123" s="2">
        <v>27</v>
      </c>
      <c r="L123">
        <f t="shared" si="20"/>
        <v>1.013665179707355</v>
      </c>
      <c r="M123" s="2">
        <v>26</v>
      </c>
      <c r="N123">
        <f t="shared" si="17"/>
        <v>-1.8026077539185086</v>
      </c>
      <c r="O123" s="2">
        <v>97</v>
      </c>
      <c r="P123">
        <f t="shared" si="18"/>
        <v>-1.9501515056928307</v>
      </c>
      <c r="Q123" s="2" t="s">
        <v>439</v>
      </c>
      <c r="S123" s="2">
        <v>5.15</v>
      </c>
      <c r="T123">
        <f t="shared" si="19"/>
        <v>-3.0679090703894523</v>
      </c>
      <c r="V123">
        <f t="shared" si="12"/>
        <v>-5.4320920015037668</v>
      </c>
      <c r="X123">
        <f t="shared" si="13"/>
        <v>-0.77601314307196667</v>
      </c>
      <c r="Z123">
        <v>4</v>
      </c>
      <c r="AA123">
        <v>3</v>
      </c>
      <c r="AB123">
        <v>102</v>
      </c>
      <c r="AC123">
        <f t="shared" si="21"/>
        <v>102</v>
      </c>
      <c r="AD123">
        <v>5.8</v>
      </c>
    </row>
    <row r="124" spans="1:30" ht="18" customHeight="1" thickTop="1" thickBot="1" x14ac:dyDescent="0.3">
      <c r="A124" s="1" t="s">
        <v>225</v>
      </c>
      <c r="B124" s="1" t="s">
        <v>279</v>
      </c>
      <c r="C124" s="1">
        <v>72</v>
      </c>
      <c r="D124" s="1">
        <v>198</v>
      </c>
      <c r="E124" s="6">
        <v>32.25</v>
      </c>
      <c r="F124">
        <f t="shared" si="14"/>
        <v>-2.100070369891863E-2</v>
      </c>
      <c r="G124" s="6">
        <v>9.25</v>
      </c>
      <c r="H124">
        <f t="shared" si="15"/>
        <v>-0.59956266568841687</v>
      </c>
      <c r="I124" s="1">
        <v>4.42</v>
      </c>
      <c r="J124">
        <f t="shared" si="16"/>
        <v>1.1877321975706852</v>
      </c>
      <c r="K124" s="1">
        <v>12</v>
      </c>
      <c r="L124">
        <f t="shared" si="20"/>
        <v>-1.4454542198104878</v>
      </c>
      <c r="M124" s="2" t="s">
        <v>439</v>
      </c>
      <c r="O124" s="2" t="s">
        <v>439</v>
      </c>
      <c r="Q124" s="2" t="s">
        <v>439</v>
      </c>
      <c r="S124" s="2" t="s">
        <v>439</v>
      </c>
      <c r="V124">
        <f t="shared" si="12"/>
        <v>-0.87828539162713815</v>
      </c>
      <c r="X124">
        <f t="shared" si="13"/>
        <v>-0.21957134790678454</v>
      </c>
      <c r="Z124">
        <v>1</v>
      </c>
      <c r="AA124">
        <v>20</v>
      </c>
      <c r="AB124">
        <v>20</v>
      </c>
      <c r="AC124">
        <f t="shared" si="21"/>
        <v>20</v>
      </c>
      <c r="AD124">
        <v>51.615384615384613</v>
      </c>
    </row>
    <row r="125" spans="1:30" ht="18" customHeight="1" thickTop="1" thickBot="1" x14ac:dyDescent="0.3">
      <c r="A125" s="2" t="s">
        <v>226</v>
      </c>
      <c r="B125" s="1" t="s">
        <v>279</v>
      </c>
      <c r="C125" s="2">
        <v>68</v>
      </c>
      <c r="D125" s="2">
        <v>180</v>
      </c>
      <c r="E125" s="7">
        <v>31.25</v>
      </c>
      <c r="F125">
        <f t="shared" si="14"/>
        <v>-0.73826830250880171</v>
      </c>
      <c r="G125" s="7">
        <v>9.375</v>
      </c>
      <c r="H125">
        <f t="shared" si="15"/>
        <v>-0.40274020394655191</v>
      </c>
      <c r="I125" s="2">
        <v>4.43</v>
      </c>
      <c r="J125">
        <f t="shared" si="16"/>
        <v>1.1556448777545085</v>
      </c>
      <c r="K125" s="2">
        <v>13</v>
      </c>
      <c r="L125">
        <f t="shared" si="20"/>
        <v>-1.2815129265092984</v>
      </c>
      <c r="M125" s="2">
        <v>34</v>
      </c>
      <c r="N125">
        <f t="shared" si="17"/>
        <v>9.6183742643382295E-2</v>
      </c>
      <c r="O125" s="2">
        <v>121</v>
      </c>
      <c r="P125">
        <f t="shared" si="18"/>
        <v>0.61570173033102638</v>
      </c>
      <c r="Q125" s="2">
        <v>6.64</v>
      </c>
      <c r="R125">
        <f t="shared" si="22"/>
        <v>1.5442173132448034</v>
      </c>
      <c r="S125" s="2">
        <v>4.07</v>
      </c>
      <c r="T125">
        <f t="shared" si="19"/>
        <v>1.1688601050176668</v>
      </c>
      <c r="V125">
        <f t="shared" si="12"/>
        <v>2.1580863360267353</v>
      </c>
      <c r="X125">
        <f t="shared" si="13"/>
        <v>0.26976079200334191</v>
      </c>
      <c r="Z125">
        <v>7</v>
      </c>
      <c r="AA125">
        <v>21</v>
      </c>
      <c r="AB125">
        <v>238</v>
      </c>
      <c r="AC125">
        <f t="shared" si="21"/>
        <v>204</v>
      </c>
      <c r="AD125">
        <v>5</v>
      </c>
    </row>
    <row r="126" spans="1:30" ht="18" customHeight="1" thickTop="1" thickBot="1" x14ac:dyDescent="0.3">
      <c r="A126" s="1" t="s">
        <v>227</v>
      </c>
      <c r="B126" s="1" t="s">
        <v>279</v>
      </c>
      <c r="C126" s="1">
        <v>73</v>
      </c>
      <c r="D126" s="1">
        <v>187</v>
      </c>
      <c r="E126" s="6">
        <v>31.625</v>
      </c>
      <c r="F126">
        <f t="shared" si="14"/>
        <v>-0.46929295295509554</v>
      </c>
      <c r="G126" s="6">
        <v>9.375</v>
      </c>
      <c r="H126">
        <f t="shared" si="15"/>
        <v>-0.40274020394655191</v>
      </c>
      <c r="I126" s="2" t="s">
        <v>439</v>
      </c>
      <c r="K126" s="1">
        <v>13</v>
      </c>
      <c r="L126">
        <f t="shared" si="20"/>
        <v>-1.2815129265092984</v>
      </c>
      <c r="M126" s="2" t="s">
        <v>439</v>
      </c>
      <c r="O126" s="2" t="s">
        <v>439</v>
      </c>
      <c r="Q126" s="2" t="s">
        <v>439</v>
      </c>
      <c r="S126" s="2" t="s">
        <v>439</v>
      </c>
      <c r="V126">
        <f t="shared" si="12"/>
        <v>-2.1535460834109461</v>
      </c>
      <c r="X126">
        <f t="shared" si="13"/>
        <v>-0.71784869447031541</v>
      </c>
      <c r="Z126">
        <v>8</v>
      </c>
      <c r="AD126">
        <v>0</v>
      </c>
    </row>
    <row r="127" spans="1:30" ht="18" customHeight="1" thickTop="1" thickBot="1" x14ac:dyDescent="0.3">
      <c r="A127" s="2" t="s">
        <v>228</v>
      </c>
      <c r="B127" s="1" t="s">
        <v>279</v>
      </c>
      <c r="C127" s="2">
        <v>73</v>
      </c>
      <c r="D127" s="2">
        <v>197</v>
      </c>
      <c r="E127" s="7">
        <v>31.625</v>
      </c>
      <c r="F127">
        <f t="shared" si="14"/>
        <v>-0.46929295295509554</v>
      </c>
      <c r="G127" s="7">
        <v>9.25</v>
      </c>
      <c r="H127">
        <f t="shared" si="15"/>
        <v>-0.59956266568841687</v>
      </c>
      <c r="I127" s="2">
        <v>4.42</v>
      </c>
      <c r="J127">
        <f t="shared" si="16"/>
        <v>1.1877321975706852</v>
      </c>
      <c r="K127" s="2">
        <v>7</v>
      </c>
      <c r="L127">
        <f t="shared" si="20"/>
        <v>-2.2651606863164355</v>
      </c>
      <c r="M127" s="2">
        <v>41.5</v>
      </c>
      <c r="N127">
        <f t="shared" si="17"/>
        <v>1.8763007706701551</v>
      </c>
      <c r="O127" s="2">
        <v>129</v>
      </c>
      <c r="P127">
        <f t="shared" si="18"/>
        <v>1.4709861423389787</v>
      </c>
      <c r="Q127" s="2">
        <v>6.66</v>
      </c>
      <c r="R127">
        <f t="shared" si="22"/>
        <v>1.4951907819807415</v>
      </c>
      <c r="S127" s="2">
        <v>4.1500000000000004</v>
      </c>
      <c r="T127">
        <f t="shared" si="19"/>
        <v>0.85502535128380575</v>
      </c>
      <c r="V127">
        <f t="shared" si="12"/>
        <v>3.5512189388844186</v>
      </c>
      <c r="X127">
        <f t="shared" si="13"/>
        <v>0.44390236736055233</v>
      </c>
      <c r="Z127">
        <v>5</v>
      </c>
      <c r="AA127">
        <v>26</v>
      </c>
      <c r="AB127">
        <v>162</v>
      </c>
      <c r="AC127">
        <f t="shared" si="21"/>
        <v>155</v>
      </c>
      <c r="AD127">
        <v>0</v>
      </c>
    </row>
    <row r="128" spans="1:30" ht="18" customHeight="1" thickTop="1" thickBot="1" x14ac:dyDescent="0.3">
      <c r="A128" s="1" t="s">
        <v>230</v>
      </c>
      <c r="B128" s="1" t="s">
        <v>279</v>
      </c>
      <c r="C128" s="1">
        <v>72</v>
      </c>
      <c r="D128" s="1">
        <v>205</v>
      </c>
      <c r="E128" s="6">
        <v>32</v>
      </c>
      <c r="F128">
        <f t="shared" si="14"/>
        <v>-0.2003176034013894</v>
      </c>
      <c r="G128" s="6">
        <v>10.25</v>
      </c>
      <c r="H128">
        <f t="shared" si="15"/>
        <v>0.97501702824650294</v>
      </c>
      <c r="I128" s="1">
        <v>4.54</v>
      </c>
      <c r="J128">
        <f t="shared" si="16"/>
        <v>0.80268435977655628</v>
      </c>
      <c r="K128" s="1">
        <v>17</v>
      </c>
      <c r="L128">
        <f t="shared" si="20"/>
        <v>-0.62574775330454024</v>
      </c>
      <c r="M128" s="1">
        <v>37</v>
      </c>
      <c r="N128">
        <f t="shared" si="17"/>
        <v>0.80823055385409137</v>
      </c>
      <c r="O128" s="1">
        <v>120</v>
      </c>
      <c r="P128">
        <f t="shared" si="18"/>
        <v>0.50879117883003233</v>
      </c>
      <c r="Q128" s="1">
        <v>7.04</v>
      </c>
      <c r="R128">
        <f t="shared" si="22"/>
        <v>0.56368668796359067</v>
      </c>
      <c r="S128" s="1">
        <v>4.1100000000000003</v>
      </c>
      <c r="T128">
        <f t="shared" si="19"/>
        <v>1.0119427281507363</v>
      </c>
      <c r="V128">
        <f t="shared" si="12"/>
        <v>3.8442871801155807</v>
      </c>
      <c r="X128">
        <f t="shared" si="13"/>
        <v>0.48053589751444759</v>
      </c>
      <c r="Z128">
        <v>7</v>
      </c>
      <c r="AA128">
        <v>16</v>
      </c>
      <c r="AB128">
        <v>233</v>
      </c>
      <c r="AC128">
        <f t="shared" si="21"/>
        <v>200</v>
      </c>
      <c r="AD128">
        <v>0</v>
      </c>
    </row>
    <row r="129" spans="1:30" ht="18" customHeight="1" thickTop="1" thickBot="1" x14ac:dyDescent="0.3">
      <c r="A129" s="2" t="s">
        <v>231</v>
      </c>
      <c r="B129" s="1" t="s">
        <v>279</v>
      </c>
      <c r="C129" s="2">
        <v>70</v>
      </c>
      <c r="D129" s="2">
        <v>195</v>
      </c>
      <c r="E129" s="7">
        <v>30.875</v>
      </c>
      <c r="F129">
        <f t="shared" si="14"/>
        <v>-1.0072436520625079</v>
      </c>
      <c r="G129" s="7">
        <v>9</v>
      </c>
      <c r="H129">
        <f t="shared" si="15"/>
        <v>-0.99320758917214691</v>
      </c>
      <c r="I129" s="2">
        <v>4.51</v>
      </c>
      <c r="J129">
        <f t="shared" si="16"/>
        <v>0.89894631922508916</v>
      </c>
      <c r="K129" s="2">
        <v>10</v>
      </c>
      <c r="L129">
        <f t="shared" si="20"/>
        <v>-1.773336806412867</v>
      </c>
      <c r="M129" s="2">
        <v>33</v>
      </c>
      <c r="N129">
        <f t="shared" si="17"/>
        <v>-0.14116519442685407</v>
      </c>
      <c r="O129" s="2">
        <v>113</v>
      </c>
      <c r="P129">
        <f t="shared" si="18"/>
        <v>-0.23958268167692598</v>
      </c>
      <c r="Q129" s="2">
        <v>6.97</v>
      </c>
      <c r="R129">
        <f t="shared" si="22"/>
        <v>0.73527954738780343</v>
      </c>
      <c r="S129" s="2">
        <v>4.26</v>
      </c>
      <c r="T129">
        <f t="shared" si="19"/>
        <v>0.42350256489974963</v>
      </c>
      <c r="V129">
        <f t="shared" si="12"/>
        <v>-2.0968074922386597</v>
      </c>
      <c r="X129">
        <f t="shared" si="13"/>
        <v>-0.26210093652983246</v>
      </c>
      <c r="Z129">
        <v>6</v>
      </c>
      <c r="AA129">
        <v>8</v>
      </c>
      <c r="AB129">
        <v>184</v>
      </c>
      <c r="AC129">
        <f t="shared" si="21"/>
        <v>169</v>
      </c>
      <c r="AD129">
        <v>9.1428571428571423</v>
      </c>
    </row>
    <row r="130" spans="1:30" ht="18" customHeight="1" thickTop="1" thickBot="1" x14ac:dyDescent="0.3">
      <c r="A130" s="1" t="s">
        <v>232</v>
      </c>
      <c r="B130" s="1" t="s">
        <v>279</v>
      </c>
      <c r="C130" s="1">
        <v>73</v>
      </c>
      <c r="D130" s="1">
        <v>212</v>
      </c>
      <c r="E130" s="6">
        <v>33.375</v>
      </c>
      <c r="F130">
        <f t="shared" si="14"/>
        <v>0.78592534496219979</v>
      </c>
      <c r="G130" s="6">
        <v>9.375</v>
      </c>
      <c r="H130">
        <f t="shared" si="15"/>
        <v>-0.40274020394655191</v>
      </c>
      <c r="I130" s="1">
        <v>4.43</v>
      </c>
      <c r="J130">
        <f t="shared" si="16"/>
        <v>1.1556448777545085</v>
      </c>
      <c r="K130" s="1">
        <v>23</v>
      </c>
      <c r="L130">
        <f t="shared" si="20"/>
        <v>0.35790000650259685</v>
      </c>
      <c r="M130" s="1">
        <v>41</v>
      </c>
      <c r="N130">
        <f t="shared" si="17"/>
        <v>1.7576263021350369</v>
      </c>
      <c r="O130" s="1">
        <v>131</v>
      </c>
      <c r="P130">
        <f t="shared" si="18"/>
        <v>1.6848072453409668</v>
      </c>
      <c r="Q130" s="1">
        <v>6.98</v>
      </c>
      <c r="R130">
        <f t="shared" si="22"/>
        <v>0.7107662817557715</v>
      </c>
      <c r="S130" s="1">
        <v>4.0599999999999996</v>
      </c>
      <c r="T130">
        <f t="shared" si="19"/>
        <v>1.2080894492344019</v>
      </c>
      <c r="V130">
        <f t="shared" ref="V130:V193" si="23">F130+H130+J130+L130+N130+P130+R130+T130</f>
        <v>7.25801930373893</v>
      </c>
      <c r="X130">
        <f t="shared" ref="X130:X193" si="24">AVERAGE(F130,H130,J130,L130,N130,P130,R130,T130)</f>
        <v>0.90725241296736625</v>
      </c>
      <c r="Z130">
        <v>3</v>
      </c>
      <c r="AA130">
        <v>23</v>
      </c>
      <c r="AB130">
        <v>87</v>
      </c>
      <c r="AC130">
        <f t="shared" si="21"/>
        <v>87</v>
      </c>
      <c r="AD130">
        <v>5.666666666666667</v>
      </c>
    </row>
    <row r="131" spans="1:30" ht="18" customHeight="1" thickTop="1" thickBot="1" x14ac:dyDescent="0.3">
      <c r="A131" s="2" t="s">
        <v>234</v>
      </c>
      <c r="B131" s="1" t="s">
        <v>279</v>
      </c>
      <c r="C131" s="2">
        <v>74</v>
      </c>
      <c r="D131" s="2">
        <v>213</v>
      </c>
      <c r="E131" s="7">
        <v>33.75</v>
      </c>
      <c r="F131">
        <f t="shared" ref="F131:F194" si="25">STANDARDIZE(E131,$E$312,$E$313)</f>
        <v>1.0549006945159061</v>
      </c>
      <c r="G131" s="7">
        <v>9.875</v>
      </c>
      <c r="H131">
        <f t="shared" ref="H131:H194" si="26">STANDARDIZE(G131,$G$312,$G$313)</f>
        <v>0.38454964302090799</v>
      </c>
      <c r="I131" s="2">
        <v>4.3499999999999996</v>
      </c>
      <c r="J131">
        <f t="shared" ref="J131:J194" si="27">(STANDARDIZE(I131,$I$312,$I$313))*-1</f>
        <v>1.4123434362839278</v>
      </c>
      <c r="K131" s="2">
        <v>18</v>
      </c>
      <c r="L131">
        <f t="shared" ref="L131:L194" si="28">STANDARDIZE(K131,$K$312,$K$313)</f>
        <v>-0.46180646000335074</v>
      </c>
      <c r="M131" s="2">
        <v>45</v>
      </c>
      <c r="N131">
        <f t="shared" ref="N131:N193" si="29">STANDARDIZE(M131,$M$312,$M$313)</f>
        <v>2.7070220504159823</v>
      </c>
      <c r="O131" s="2">
        <v>139</v>
      </c>
      <c r="P131">
        <f t="shared" ref="P131:P193" si="30">STANDARDIZE(O131,$O$312,$O$313)</f>
        <v>2.5400916573489192</v>
      </c>
      <c r="Q131" s="2">
        <v>7.06</v>
      </c>
      <c r="R131">
        <f t="shared" ref="R131:R192" si="31">(STANDARDIZE(Q131,$Q$312,$Q$313))*-1</f>
        <v>0.51466015669953113</v>
      </c>
      <c r="S131" s="2">
        <v>4.3</v>
      </c>
      <c r="T131">
        <f t="shared" ref="T131:T193" si="32">(STANDARDIZE(S131,$S$312,$S$313))*-1</f>
        <v>0.26658518803281916</v>
      </c>
      <c r="V131">
        <f t="shared" si="23"/>
        <v>8.4183463663146423</v>
      </c>
      <c r="X131">
        <f t="shared" si="24"/>
        <v>1.0522932957893303</v>
      </c>
      <c r="Z131">
        <v>3</v>
      </c>
      <c r="AA131">
        <v>12</v>
      </c>
      <c r="AB131">
        <v>76</v>
      </c>
      <c r="AC131">
        <f t="shared" ref="AC131:AC194" si="33">RANK(AB131,$AB$2:$AB$310,1)</f>
        <v>76</v>
      </c>
      <c r="AD131">
        <v>33.75</v>
      </c>
    </row>
    <row r="132" spans="1:30" ht="18" customHeight="1" thickTop="1" thickBot="1" x14ac:dyDescent="0.3">
      <c r="A132" s="1" t="s">
        <v>237</v>
      </c>
      <c r="B132" s="1" t="s">
        <v>279</v>
      </c>
      <c r="C132" s="1">
        <v>73</v>
      </c>
      <c r="D132" s="1">
        <v>211</v>
      </c>
      <c r="E132" s="6">
        <v>31.5</v>
      </c>
      <c r="F132">
        <f t="shared" si="25"/>
        <v>-0.55895140280633093</v>
      </c>
      <c r="G132" s="6">
        <v>10</v>
      </c>
      <c r="H132">
        <f t="shared" si="26"/>
        <v>0.58137210476277301</v>
      </c>
      <c r="I132" s="1">
        <v>4.42</v>
      </c>
      <c r="J132">
        <f t="shared" si="27"/>
        <v>1.1877321975706852</v>
      </c>
      <c r="K132" s="2" t="s">
        <v>439</v>
      </c>
      <c r="M132" s="1">
        <v>33</v>
      </c>
      <c r="N132">
        <f t="shared" si="29"/>
        <v>-0.14116519442685407</v>
      </c>
      <c r="O132" s="1">
        <v>120</v>
      </c>
      <c r="P132">
        <f t="shared" si="30"/>
        <v>0.50879117883003233</v>
      </c>
      <c r="Q132" s="1">
        <v>6.71</v>
      </c>
      <c r="R132">
        <f t="shared" si="31"/>
        <v>1.3726244538205905</v>
      </c>
      <c r="S132" s="1">
        <v>3.98</v>
      </c>
      <c r="T132">
        <f t="shared" si="32"/>
        <v>1.5219242029682611</v>
      </c>
      <c r="V132">
        <f t="shared" si="23"/>
        <v>4.4723275407191574</v>
      </c>
      <c r="X132">
        <f t="shared" si="24"/>
        <v>0.63890393438845106</v>
      </c>
      <c r="Z132">
        <v>1</v>
      </c>
      <c r="AA132">
        <v>4</v>
      </c>
      <c r="AB132">
        <v>4</v>
      </c>
      <c r="AC132">
        <f t="shared" si="33"/>
        <v>4</v>
      </c>
      <c r="AD132">
        <v>56.125</v>
      </c>
    </row>
    <row r="133" spans="1:30" ht="18" customHeight="1" thickTop="1" thickBot="1" x14ac:dyDescent="0.3">
      <c r="A133" s="2" t="s">
        <v>238</v>
      </c>
      <c r="B133" s="1" t="s">
        <v>279</v>
      </c>
      <c r="C133" s="2">
        <v>68</v>
      </c>
      <c r="D133" s="2">
        <v>185</v>
      </c>
      <c r="E133" s="7">
        <v>30.375</v>
      </c>
      <c r="F133">
        <f t="shared" si="25"/>
        <v>-1.3658774514674494</v>
      </c>
      <c r="G133" s="7">
        <v>8.75</v>
      </c>
      <c r="H133">
        <f t="shared" si="26"/>
        <v>-1.3868525126558768</v>
      </c>
      <c r="I133" s="2">
        <v>4.5599999999999996</v>
      </c>
      <c r="J133">
        <f t="shared" si="27"/>
        <v>0.7385097201442028</v>
      </c>
      <c r="K133" s="2">
        <v>10</v>
      </c>
      <c r="L133">
        <f t="shared" si="28"/>
        <v>-1.773336806412867</v>
      </c>
      <c r="M133" s="2">
        <v>37</v>
      </c>
      <c r="N133">
        <f t="shared" si="29"/>
        <v>0.80823055385409137</v>
      </c>
      <c r="O133" s="2">
        <v>115</v>
      </c>
      <c r="P133">
        <f t="shared" si="30"/>
        <v>-2.5761578674937884E-2</v>
      </c>
      <c r="Q133" s="2">
        <v>7.17</v>
      </c>
      <c r="R133">
        <f t="shared" si="31"/>
        <v>0.24501423474719713</v>
      </c>
      <c r="S133" s="2">
        <v>4.32</v>
      </c>
      <c r="T133">
        <f t="shared" si="32"/>
        <v>0.18812649959935215</v>
      </c>
      <c r="V133">
        <f t="shared" si="23"/>
        <v>-2.5719473408662878</v>
      </c>
      <c r="X133">
        <f t="shared" si="24"/>
        <v>-0.32149341760828598</v>
      </c>
      <c r="Z133">
        <v>4</v>
      </c>
      <c r="AA133">
        <v>6</v>
      </c>
      <c r="AB133">
        <v>105</v>
      </c>
      <c r="AC133">
        <f t="shared" si="33"/>
        <v>105</v>
      </c>
      <c r="AD133">
        <v>50.6875</v>
      </c>
    </row>
    <row r="134" spans="1:30" ht="18" customHeight="1" thickTop="1" thickBot="1" x14ac:dyDescent="0.3">
      <c r="A134" s="1" t="s">
        <v>239</v>
      </c>
      <c r="B134" s="1" t="s">
        <v>279</v>
      </c>
      <c r="C134" s="1">
        <v>73</v>
      </c>
      <c r="D134" s="1">
        <v>201</v>
      </c>
      <c r="E134" s="6">
        <v>31.25</v>
      </c>
      <c r="F134">
        <f t="shared" si="25"/>
        <v>-0.73826830250880171</v>
      </c>
      <c r="G134" s="6">
        <v>9</v>
      </c>
      <c r="H134">
        <f t="shared" si="26"/>
        <v>-0.99320758917214691</v>
      </c>
      <c r="I134" s="1">
        <v>4.62</v>
      </c>
      <c r="J134">
        <f t="shared" si="27"/>
        <v>0.54598580124713691</v>
      </c>
      <c r="K134" s="1">
        <v>13</v>
      </c>
      <c r="L134">
        <f t="shared" si="28"/>
        <v>-1.2815129265092984</v>
      </c>
      <c r="M134" s="1">
        <v>37</v>
      </c>
      <c r="N134">
        <f t="shared" si="29"/>
        <v>0.80823055385409137</v>
      </c>
      <c r="O134" s="1">
        <v>122</v>
      </c>
      <c r="P134">
        <f t="shared" si="30"/>
        <v>0.72261228183202042</v>
      </c>
      <c r="Q134" s="2" t="s">
        <v>439</v>
      </c>
      <c r="S134" s="2" t="s">
        <v>439</v>
      </c>
      <c r="V134">
        <f t="shared" si="23"/>
        <v>-0.93616018125699818</v>
      </c>
      <c r="X134">
        <f t="shared" si="24"/>
        <v>-0.15602669687616635</v>
      </c>
      <c r="Z134">
        <v>8</v>
      </c>
      <c r="AD134">
        <v>0</v>
      </c>
    </row>
    <row r="135" spans="1:30" ht="18" customHeight="1" thickTop="1" thickBot="1" x14ac:dyDescent="0.3">
      <c r="A135" s="2" t="s">
        <v>241</v>
      </c>
      <c r="B135" s="1" t="s">
        <v>279</v>
      </c>
      <c r="C135" s="2">
        <v>75</v>
      </c>
      <c r="D135" s="2">
        <v>220</v>
      </c>
      <c r="E135" s="7">
        <v>32.375</v>
      </c>
      <c r="F135">
        <f t="shared" si="25"/>
        <v>6.8657746152316748E-2</v>
      </c>
      <c r="G135" s="7">
        <v>9.5</v>
      </c>
      <c r="H135">
        <f t="shared" si="26"/>
        <v>-0.20591774220468695</v>
      </c>
      <c r="I135" s="2">
        <v>4.57</v>
      </c>
      <c r="J135">
        <f t="shared" si="27"/>
        <v>0.70642240032802328</v>
      </c>
      <c r="K135" s="2">
        <v>16</v>
      </c>
      <c r="L135">
        <f t="shared" si="28"/>
        <v>-0.78968904660572981</v>
      </c>
      <c r="M135" s="2">
        <v>35.5</v>
      </c>
      <c r="N135">
        <f t="shared" si="29"/>
        <v>0.45220714824873687</v>
      </c>
      <c r="O135" s="2">
        <v>115</v>
      </c>
      <c r="P135">
        <f t="shared" si="30"/>
        <v>-2.5761578674937884E-2</v>
      </c>
      <c r="Q135" s="2">
        <v>7.25</v>
      </c>
      <c r="R135">
        <f t="shared" si="31"/>
        <v>4.8908109690954611E-2</v>
      </c>
      <c r="S135" s="2">
        <v>4.12</v>
      </c>
      <c r="T135">
        <f t="shared" si="32"/>
        <v>0.97271338393400453</v>
      </c>
      <c r="V135">
        <f t="shared" si="23"/>
        <v>1.2275404208686815</v>
      </c>
      <c r="X135">
        <f t="shared" si="24"/>
        <v>0.15344255260858519</v>
      </c>
      <c r="Z135">
        <v>8</v>
      </c>
      <c r="AD135">
        <v>0</v>
      </c>
    </row>
    <row r="136" spans="1:30" ht="18" customHeight="1" thickTop="1" thickBot="1" x14ac:dyDescent="0.3">
      <c r="A136" s="1" t="s">
        <v>242</v>
      </c>
      <c r="B136" s="1" t="s">
        <v>279</v>
      </c>
      <c r="C136" s="1">
        <v>74</v>
      </c>
      <c r="D136" s="1">
        <v>216</v>
      </c>
      <c r="E136" s="6">
        <v>32.25</v>
      </c>
      <c r="F136">
        <f t="shared" si="25"/>
        <v>-2.100070369891863E-2</v>
      </c>
      <c r="G136" s="6">
        <v>9.5</v>
      </c>
      <c r="H136">
        <f t="shared" si="26"/>
        <v>-0.20591774220468695</v>
      </c>
      <c r="I136" s="2" t="s">
        <v>439</v>
      </c>
      <c r="K136" s="1">
        <v>23</v>
      </c>
      <c r="L136">
        <f t="shared" si="28"/>
        <v>0.35790000650259685</v>
      </c>
      <c r="M136" s="1">
        <v>36.5</v>
      </c>
      <c r="N136">
        <f t="shared" si="29"/>
        <v>0.68955608531897317</v>
      </c>
      <c r="O136" s="1">
        <v>124</v>
      </c>
      <c r="P136">
        <f t="shared" si="30"/>
        <v>0.93643338483400851</v>
      </c>
      <c r="Q136" s="1">
        <v>6.86</v>
      </c>
      <c r="R136">
        <f t="shared" si="31"/>
        <v>1.0049254693401353</v>
      </c>
      <c r="S136" s="1">
        <v>4.18</v>
      </c>
      <c r="T136">
        <f t="shared" si="32"/>
        <v>0.73733731863361052</v>
      </c>
      <c r="V136">
        <f t="shared" si="23"/>
        <v>3.4992338187257186</v>
      </c>
      <c r="X136">
        <f t="shared" si="24"/>
        <v>0.49989054553224549</v>
      </c>
      <c r="Z136">
        <v>6</v>
      </c>
      <c r="AA136">
        <v>10</v>
      </c>
      <c r="AB136">
        <v>186</v>
      </c>
      <c r="AC136">
        <f t="shared" si="33"/>
        <v>171</v>
      </c>
      <c r="AD136">
        <v>15.7</v>
      </c>
    </row>
    <row r="137" spans="1:30" ht="18" customHeight="1" thickTop="1" thickBot="1" x14ac:dyDescent="0.3">
      <c r="A137" s="2" t="s">
        <v>243</v>
      </c>
      <c r="B137" s="1" t="s">
        <v>279</v>
      </c>
      <c r="C137" s="2">
        <v>73</v>
      </c>
      <c r="D137" s="2">
        <v>196</v>
      </c>
      <c r="E137" s="7">
        <v>29.625</v>
      </c>
      <c r="F137">
        <f t="shared" si="25"/>
        <v>-1.9038281505748618</v>
      </c>
      <c r="G137" s="7">
        <v>8.25</v>
      </c>
      <c r="H137">
        <f t="shared" si="26"/>
        <v>-2.1741423596233367</v>
      </c>
      <c r="I137" s="2">
        <v>4.51</v>
      </c>
      <c r="J137">
        <f t="shared" si="27"/>
        <v>0.89894631922508916</v>
      </c>
      <c r="K137" s="2" t="s">
        <v>439</v>
      </c>
      <c r="M137" s="2">
        <v>32.5</v>
      </c>
      <c r="N137">
        <f t="shared" si="29"/>
        <v>-0.25983966296197225</v>
      </c>
      <c r="O137" s="2">
        <v>119</v>
      </c>
      <c r="P137">
        <f t="shared" si="30"/>
        <v>0.40188062732903829</v>
      </c>
      <c r="Q137" s="2">
        <v>7.14</v>
      </c>
      <c r="R137">
        <f t="shared" si="31"/>
        <v>0.3185540316432886</v>
      </c>
      <c r="S137" s="2">
        <v>4.28</v>
      </c>
      <c r="T137">
        <f t="shared" si="32"/>
        <v>0.34504387646628265</v>
      </c>
      <c r="V137">
        <f t="shared" si="23"/>
        <v>-2.3733853184964726</v>
      </c>
      <c r="X137">
        <f t="shared" si="24"/>
        <v>-0.33905504549949611</v>
      </c>
      <c r="Z137">
        <v>8</v>
      </c>
      <c r="AD137">
        <v>0</v>
      </c>
    </row>
    <row r="138" spans="1:30" ht="18" customHeight="1" thickTop="1" thickBot="1" x14ac:dyDescent="0.3">
      <c r="A138" s="1" t="s">
        <v>244</v>
      </c>
      <c r="B138" s="1" t="s">
        <v>279</v>
      </c>
      <c r="C138" s="1">
        <v>72</v>
      </c>
      <c r="D138" s="1">
        <v>195</v>
      </c>
      <c r="E138" s="6">
        <v>31.25</v>
      </c>
      <c r="F138">
        <f t="shared" si="25"/>
        <v>-0.73826830250880171</v>
      </c>
      <c r="G138" s="6">
        <v>10</v>
      </c>
      <c r="H138">
        <f t="shared" si="26"/>
        <v>0.58137210476277301</v>
      </c>
      <c r="I138" s="1">
        <v>4.46</v>
      </c>
      <c r="J138">
        <f t="shared" si="27"/>
        <v>1.0593829183059755</v>
      </c>
      <c r="K138" s="2" t="s">
        <v>439</v>
      </c>
      <c r="M138" s="1">
        <v>35</v>
      </c>
      <c r="N138">
        <f t="shared" si="29"/>
        <v>0.33353267971361866</v>
      </c>
      <c r="O138" s="1">
        <v>115</v>
      </c>
      <c r="P138">
        <f t="shared" si="30"/>
        <v>-2.5761578674937884E-2</v>
      </c>
      <c r="Q138" s="1">
        <v>7.03</v>
      </c>
      <c r="R138">
        <f t="shared" si="31"/>
        <v>0.58819995359562049</v>
      </c>
      <c r="S138" s="1">
        <v>4.32</v>
      </c>
      <c r="T138">
        <f t="shared" si="32"/>
        <v>0.18812649959935215</v>
      </c>
      <c r="V138">
        <f t="shared" si="23"/>
        <v>1.9865842747936004</v>
      </c>
      <c r="X138">
        <f t="shared" si="24"/>
        <v>0.28379775354194292</v>
      </c>
      <c r="Z138">
        <v>5</v>
      </c>
      <c r="AA138">
        <v>10</v>
      </c>
      <c r="AB138">
        <v>146</v>
      </c>
      <c r="AC138">
        <f t="shared" si="33"/>
        <v>142</v>
      </c>
      <c r="AD138">
        <v>50.307692307692307</v>
      </c>
    </row>
    <row r="139" spans="1:30" ht="18" customHeight="1" thickTop="1" thickBot="1" x14ac:dyDescent="0.3">
      <c r="A139" s="2" t="s">
        <v>245</v>
      </c>
      <c r="B139" s="1" t="s">
        <v>279</v>
      </c>
      <c r="C139" s="2">
        <v>70</v>
      </c>
      <c r="D139" s="2">
        <v>185</v>
      </c>
      <c r="E139" s="7">
        <v>30.25</v>
      </c>
      <c r="F139">
        <f t="shared" si="25"/>
        <v>-1.4555359013186848</v>
      </c>
      <c r="G139" s="7">
        <v>9.375</v>
      </c>
      <c r="H139">
        <f t="shared" si="26"/>
        <v>-0.40274020394655191</v>
      </c>
      <c r="I139" s="2">
        <v>4.33</v>
      </c>
      <c r="J139">
        <f t="shared" si="27"/>
        <v>1.4765180759162813</v>
      </c>
      <c r="K139" s="2">
        <v>13</v>
      </c>
      <c r="L139">
        <f t="shared" si="28"/>
        <v>-1.2815129265092984</v>
      </c>
      <c r="M139" s="2">
        <v>37</v>
      </c>
      <c r="N139">
        <f t="shared" si="29"/>
        <v>0.80823055385409137</v>
      </c>
      <c r="O139" s="2">
        <v>122</v>
      </c>
      <c r="P139">
        <f t="shared" si="30"/>
        <v>0.72261228183202042</v>
      </c>
      <c r="Q139" s="2">
        <v>6.7</v>
      </c>
      <c r="R139">
        <f t="shared" si="31"/>
        <v>1.3971377194526202</v>
      </c>
      <c r="S139" s="2">
        <v>4.1100000000000003</v>
      </c>
      <c r="T139">
        <f t="shared" si="32"/>
        <v>1.0119427281507363</v>
      </c>
      <c r="V139">
        <f t="shared" si="23"/>
        <v>2.276652327431214</v>
      </c>
      <c r="X139">
        <f t="shared" si="24"/>
        <v>0.28458154092890176</v>
      </c>
      <c r="Z139">
        <v>1</v>
      </c>
      <c r="AA139">
        <v>29</v>
      </c>
      <c r="AB139">
        <v>29</v>
      </c>
      <c r="AC139">
        <f t="shared" si="33"/>
        <v>29</v>
      </c>
      <c r="AD139">
        <v>19.181818181818183</v>
      </c>
    </row>
    <row r="140" spans="1:30" ht="18" customHeight="1" thickTop="1" thickBot="1" x14ac:dyDescent="0.3">
      <c r="A140" s="1" t="s">
        <v>246</v>
      </c>
      <c r="B140" s="1" t="s">
        <v>279</v>
      </c>
      <c r="C140" s="1">
        <v>76</v>
      </c>
      <c r="D140" s="1">
        <v>232</v>
      </c>
      <c r="E140" s="6">
        <v>33.5</v>
      </c>
      <c r="F140">
        <f t="shared" si="25"/>
        <v>0.87558379481343518</v>
      </c>
      <c r="G140" s="6">
        <v>9.75</v>
      </c>
      <c r="H140">
        <f t="shared" si="26"/>
        <v>0.187727181279043</v>
      </c>
      <c r="I140" s="1">
        <v>4.7</v>
      </c>
      <c r="J140">
        <f t="shared" si="27"/>
        <v>0.28928724271771761</v>
      </c>
      <c r="K140" s="1">
        <v>17</v>
      </c>
      <c r="L140">
        <f t="shared" si="28"/>
        <v>-0.62574775330454024</v>
      </c>
      <c r="M140" s="1">
        <v>38.5</v>
      </c>
      <c r="N140">
        <f t="shared" si="29"/>
        <v>1.1642539594594459</v>
      </c>
      <c r="O140" s="1">
        <v>122</v>
      </c>
      <c r="P140">
        <f t="shared" si="30"/>
        <v>0.72261228183202042</v>
      </c>
      <c r="Q140" s="2" t="s">
        <v>439</v>
      </c>
      <c r="S140" s="2" t="s">
        <v>439</v>
      </c>
      <c r="V140">
        <f t="shared" si="23"/>
        <v>2.6137167067971214</v>
      </c>
      <c r="X140">
        <f t="shared" si="24"/>
        <v>0.43561945113285355</v>
      </c>
      <c r="Z140">
        <v>2</v>
      </c>
      <c r="AA140">
        <v>9</v>
      </c>
      <c r="AB140">
        <v>41</v>
      </c>
      <c r="AC140">
        <f t="shared" si="33"/>
        <v>41</v>
      </c>
      <c r="AD140">
        <v>30.75</v>
      </c>
    </row>
    <row r="141" spans="1:30" ht="18" customHeight="1" thickTop="1" thickBot="1" x14ac:dyDescent="0.3">
      <c r="A141" s="2" t="s">
        <v>247</v>
      </c>
      <c r="B141" s="1" t="s">
        <v>279</v>
      </c>
      <c r="C141" s="2">
        <v>70</v>
      </c>
      <c r="D141" s="2">
        <v>209</v>
      </c>
      <c r="E141" s="7">
        <v>30.75</v>
      </c>
      <c r="F141">
        <f t="shared" si="25"/>
        <v>-1.0969021019137433</v>
      </c>
      <c r="G141" s="7">
        <v>9.25</v>
      </c>
      <c r="H141">
        <f t="shared" si="26"/>
        <v>-0.59956266568841687</v>
      </c>
      <c r="I141" s="2">
        <v>4.4400000000000004</v>
      </c>
      <c r="J141">
        <f t="shared" si="27"/>
        <v>1.123557557938329</v>
      </c>
      <c r="K141" s="2" t="s">
        <v>439</v>
      </c>
      <c r="M141" s="2" t="s">
        <v>439</v>
      </c>
      <c r="O141" s="2" t="s">
        <v>439</v>
      </c>
      <c r="Q141" s="2" t="s">
        <v>439</v>
      </c>
      <c r="S141" s="2" t="s">
        <v>439</v>
      </c>
      <c r="V141">
        <f t="shared" si="23"/>
        <v>-0.57290720966383124</v>
      </c>
      <c r="X141">
        <f t="shared" si="24"/>
        <v>-0.19096906988794374</v>
      </c>
      <c r="Z141">
        <v>8</v>
      </c>
      <c r="AD141">
        <v>0</v>
      </c>
    </row>
    <row r="142" spans="1:30" ht="18" customHeight="1" thickTop="1" thickBot="1" x14ac:dyDescent="0.3">
      <c r="A142" s="1" t="s">
        <v>248</v>
      </c>
      <c r="B142" s="1" t="s">
        <v>279</v>
      </c>
      <c r="C142" s="1">
        <v>77</v>
      </c>
      <c r="D142" s="1">
        <v>237</v>
      </c>
      <c r="E142" s="6">
        <v>32.5</v>
      </c>
      <c r="F142">
        <f t="shared" si="25"/>
        <v>0.15831619600355215</v>
      </c>
      <c r="G142" s="6">
        <v>9</v>
      </c>
      <c r="H142">
        <f t="shared" si="26"/>
        <v>-0.99320758917214691</v>
      </c>
      <c r="I142" s="1">
        <v>4.49</v>
      </c>
      <c r="J142">
        <f t="shared" si="27"/>
        <v>0.96312095885744253</v>
      </c>
      <c r="K142" s="1">
        <v>13</v>
      </c>
      <c r="L142">
        <f t="shared" si="28"/>
        <v>-1.2815129265092984</v>
      </c>
      <c r="M142" s="1">
        <v>33.5</v>
      </c>
      <c r="N142">
        <f t="shared" si="29"/>
        <v>-2.249072589173589E-2</v>
      </c>
      <c r="O142" s="1">
        <v>119</v>
      </c>
      <c r="P142">
        <f t="shared" si="30"/>
        <v>0.40188062732903829</v>
      </c>
      <c r="Q142" s="1">
        <v>6.89</v>
      </c>
      <c r="R142">
        <f t="shared" si="31"/>
        <v>0.93138567244404591</v>
      </c>
      <c r="S142" s="1">
        <v>4.45</v>
      </c>
      <c r="T142">
        <f t="shared" si="32"/>
        <v>-0.32185497521817097</v>
      </c>
      <c r="V142">
        <f t="shared" si="23"/>
        <v>-0.16436276215727319</v>
      </c>
      <c r="X142">
        <f t="shared" si="24"/>
        <v>-2.0545345269659149E-2</v>
      </c>
      <c r="Z142">
        <v>2</v>
      </c>
      <c r="AA142">
        <v>8</v>
      </c>
      <c r="AB142">
        <v>40</v>
      </c>
      <c r="AC142">
        <f t="shared" si="33"/>
        <v>40</v>
      </c>
      <c r="AD142">
        <v>36.25</v>
      </c>
    </row>
    <row r="143" spans="1:30" ht="18" customHeight="1" thickTop="1" thickBot="1" x14ac:dyDescent="0.3">
      <c r="A143" s="2" t="s">
        <v>249</v>
      </c>
      <c r="B143" s="1" t="s">
        <v>279</v>
      </c>
      <c r="C143" s="2">
        <v>71</v>
      </c>
      <c r="D143" s="2">
        <v>182</v>
      </c>
      <c r="E143" s="7">
        <v>31.625</v>
      </c>
      <c r="F143">
        <f t="shared" si="25"/>
        <v>-0.46929295295509554</v>
      </c>
      <c r="G143" s="7">
        <v>9</v>
      </c>
      <c r="H143">
        <f t="shared" si="26"/>
        <v>-0.99320758917214691</v>
      </c>
      <c r="I143" s="2">
        <v>4.53</v>
      </c>
      <c r="J143">
        <f t="shared" si="27"/>
        <v>0.83477167959273291</v>
      </c>
      <c r="K143" s="2" t="s">
        <v>439</v>
      </c>
      <c r="M143" s="2">
        <v>36.5</v>
      </c>
      <c r="N143">
        <f t="shared" si="29"/>
        <v>0.68955608531897317</v>
      </c>
      <c r="O143" s="2">
        <v>122</v>
      </c>
      <c r="P143">
        <f t="shared" si="30"/>
        <v>0.72261228183202042</v>
      </c>
      <c r="Q143" s="2">
        <v>6.88</v>
      </c>
      <c r="R143">
        <f t="shared" si="31"/>
        <v>0.95589893807607573</v>
      </c>
      <c r="S143" s="2">
        <v>4.12</v>
      </c>
      <c r="T143">
        <f t="shared" si="32"/>
        <v>0.97271338393400453</v>
      </c>
      <c r="V143">
        <f t="shared" si="23"/>
        <v>2.7130518266265642</v>
      </c>
      <c r="X143">
        <f t="shared" si="24"/>
        <v>0.38757883237522345</v>
      </c>
      <c r="Z143">
        <v>5</v>
      </c>
      <c r="AA143">
        <v>3</v>
      </c>
      <c r="AB143">
        <v>139</v>
      </c>
      <c r="AC143">
        <f t="shared" si="33"/>
        <v>136</v>
      </c>
      <c r="AD143">
        <v>18.666666666666668</v>
      </c>
    </row>
    <row r="144" spans="1:30" ht="18" customHeight="1" thickTop="1" thickBot="1" x14ac:dyDescent="0.3">
      <c r="A144" s="1" t="s">
        <v>250</v>
      </c>
      <c r="B144" s="1" t="s">
        <v>279</v>
      </c>
      <c r="C144" s="1">
        <v>72</v>
      </c>
      <c r="D144" s="1">
        <v>198</v>
      </c>
      <c r="E144" s="6">
        <v>30.5</v>
      </c>
      <c r="F144">
        <f t="shared" si="25"/>
        <v>-1.276219001616214</v>
      </c>
      <c r="G144" s="6">
        <v>8.625</v>
      </c>
      <c r="H144">
        <f t="shared" si="26"/>
        <v>-1.5836749743977419</v>
      </c>
      <c r="I144" s="1">
        <v>4.5999999999999996</v>
      </c>
      <c r="J144">
        <f t="shared" si="27"/>
        <v>0.61016044087949317</v>
      </c>
      <c r="K144" s="1">
        <v>16</v>
      </c>
      <c r="L144">
        <f t="shared" si="28"/>
        <v>-0.78968904660572981</v>
      </c>
      <c r="M144" s="1">
        <v>41</v>
      </c>
      <c r="N144">
        <f t="shared" si="29"/>
        <v>1.7576263021350369</v>
      </c>
      <c r="O144" s="1">
        <v>132</v>
      </c>
      <c r="P144">
        <f t="shared" si="30"/>
        <v>1.7917177968419609</v>
      </c>
      <c r="Q144" s="1">
        <v>6.86</v>
      </c>
      <c r="R144">
        <f t="shared" si="31"/>
        <v>1.0049254693401353</v>
      </c>
      <c r="S144" s="1">
        <v>4.1500000000000004</v>
      </c>
      <c r="T144">
        <f t="shared" si="32"/>
        <v>0.85502535128380575</v>
      </c>
      <c r="V144">
        <f t="shared" si="23"/>
        <v>2.3698723378607456</v>
      </c>
      <c r="X144">
        <f t="shared" si="24"/>
        <v>0.2962340422325932</v>
      </c>
      <c r="Z144">
        <v>8</v>
      </c>
      <c r="AD144">
        <v>1</v>
      </c>
    </row>
    <row r="145" spans="1:30" ht="18" customHeight="1" thickTop="1" thickBot="1" x14ac:dyDescent="0.3">
      <c r="A145" s="2" t="s">
        <v>252</v>
      </c>
      <c r="B145" s="1" t="s">
        <v>279</v>
      </c>
      <c r="C145" s="2">
        <v>70</v>
      </c>
      <c r="D145" s="2">
        <v>192</v>
      </c>
      <c r="E145" s="7">
        <v>32.125</v>
      </c>
      <c r="F145">
        <f t="shared" si="25"/>
        <v>-0.11065915355015402</v>
      </c>
      <c r="G145" s="7">
        <v>10</v>
      </c>
      <c r="H145">
        <f t="shared" si="26"/>
        <v>0.58137210476277301</v>
      </c>
      <c r="I145" s="2">
        <v>4.5599999999999996</v>
      </c>
      <c r="J145">
        <f t="shared" si="27"/>
        <v>0.7385097201442028</v>
      </c>
      <c r="K145" s="2">
        <v>11</v>
      </c>
      <c r="L145">
        <f t="shared" si="28"/>
        <v>-1.6093955131116773</v>
      </c>
      <c r="M145" s="2">
        <v>36.5</v>
      </c>
      <c r="N145">
        <f t="shared" si="29"/>
        <v>0.68955608531897317</v>
      </c>
      <c r="O145" s="2">
        <v>114</v>
      </c>
      <c r="P145">
        <f t="shared" si="30"/>
        <v>-0.13267213017593193</v>
      </c>
      <c r="Q145" s="2">
        <v>6.63</v>
      </c>
      <c r="R145">
        <f t="shared" si="31"/>
        <v>1.5687305788768331</v>
      </c>
      <c r="S145" s="2">
        <v>4.21</v>
      </c>
      <c r="T145">
        <f t="shared" si="32"/>
        <v>0.61964928598341185</v>
      </c>
      <c r="V145">
        <f t="shared" si="23"/>
        <v>2.3450909782484306</v>
      </c>
      <c r="X145">
        <f t="shared" si="24"/>
        <v>0.29313637228105383</v>
      </c>
      <c r="Z145">
        <v>4</v>
      </c>
      <c r="AA145">
        <v>8</v>
      </c>
      <c r="AB145">
        <v>107</v>
      </c>
      <c r="AC145">
        <f t="shared" si="33"/>
        <v>107</v>
      </c>
      <c r="AD145">
        <v>44.222222222222221</v>
      </c>
    </row>
    <row r="146" spans="1:30" ht="18" customHeight="1" thickTop="1" thickBot="1" x14ac:dyDescent="0.3">
      <c r="A146" s="1" t="s">
        <v>253</v>
      </c>
      <c r="B146" s="1" t="s">
        <v>279</v>
      </c>
      <c r="C146" s="1">
        <v>73</v>
      </c>
      <c r="D146" s="1">
        <v>191</v>
      </c>
      <c r="E146" s="6">
        <v>30.875</v>
      </c>
      <c r="F146">
        <f t="shared" si="25"/>
        <v>-1.0072436520625079</v>
      </c>
      <c r="G146" s="6">
        <v>8.75</v>
      </c>
      <c r="H146">
        <f t="shared" si="26"/>
        <v>-1.3868525126558768</v>
      </c>
      <c r="I146" s="1">
        <v>4.6399999999999997</v>
      </c>
      <c r="J146">
        <f t="shared" si="27"/>
        <v>0.48181116161478355</v>
      </c>
      <c r="K146" s="1">
        <v>13</v>
      </c>
      <c r="L146">
        <f t="shared" si="28"/>
        <v>-1.2815129265092984</v>
      </c>
      <c r="M146" s="1">
        <v>32</v>
      </c>
      <c r="N146">
        <f t="shared" si="29"/>
        <v>-0.37851413149709046</v>
      </c>
      <c r="O146" s="1">
        <v>108</v>
      </c>
      <c r="P146">
        <f t="shared" si="30"/>
        <v>-0.7741354391818962</v>
      </c>
      <c r="Q146" s="1">
        <v>7.15</v>
      </c>
      <c r="R146">
        <f t="shared" si="31"/>
        <v>0.29404076601125667</v>
      </c>
      <c r="S146" s="1">
        <v>4.26</v>
      </c>
      <c r="T146">
        <f t="shared" si="32"/>
        <v>0.42350256489974963</v>
      </c>
      <c r="V146">
        <f t="shared" si="23"/>
        <v>-3.6289041693808799</v>
      </c>
      <c r="X146">
        <f t="shared" si="24"/>
        <v>-0.45361302117260999</v>
      </c>
      <c r="Z146">
        <v>8</v>
      </c>
      <c r="AD146">
        <v>0</v>
      </c>
    </row>
    <row r="147" spans="1:30" ht="18" customHeight="1" thickTop="1" thickBot="1" x14ac:dyDescent="0.3">
      <c r="A147" s="2" t="s">
        <v>254</v>
      </c>
      <c r="B147" s="1" t="s">
        <v>279</v>
      </c>
      <c r="C147" s="2">
        <v>70</v>
      </c>
      <c r="D147" s="2">
        <v>182</v>
      </c>
      <c r="E147" s="7">
        <v>30</v>
      </c>
      <c r="F147">
        <f t="shared" si="25"/>
        <v>-1.6348528010211556</v>
      </c>
      <c r="G147" s="7">
        <v>9</v>
      </c>
      <c r="H147">
        <f t="shared" si="26"/>
        <v>-0.99320758917214691</v>
      </c>
      <c r="I147" s="2">
        <v>4.63</v>
      </c>
      <c r="J147">
        <f t="shared" si="27"/>
        <v>0.51389848143096017</v>
      </c>
      <c r="K147" s="2">
        <v>8</v>
      </c>
      <c r="L147">
        <f t="shared" si="28"/>
        <v>-2.1012193930152461</v>
      </c>
      <c r="M147" s="2">
        <v>32.5</v>
      </c>
      <c r="N147">
        <f t="shared" si="29"/>
        <v>-0.25983966296197225</v>
      </c>
      <c r="O147" s="2">
        <v>119</v>
      </c>
      <c r="P147">
        <f t="shared" si="30"/>
        <v>0.40188062732903829</v>
      </c>
      <c r="Q147" s="2">
        <v>6.91</v>
      </c>
      <c r="R147">
        <f t="shared" si="31"/>
        <v>0.88235914117998426</v>
      </c>
      <c r="S147" s="2">
        <v>4.1900000000000004</v>
      </c>
      <c r="T147">
        <f t="shared" si="32"/>
        <v>0.69810797441687533</v>
      </c>
      <c r="V147">
        <f t="shared" si="23"/>
        <v>-2.4928732218136629</v>
      </c>
      <c r="X147">
        <f t="shared" si="24"/>
        <v>-0.31160915272670786</v>
      </c>
      <c r="Z147">
        <v>8</v>
      </c>
      <c r="AD147">
        <v>0</v>
      </c>
    </row>
    <row r="148" spans="1:30" ht="18" customHeight="1" thickTop="1" thickBot="1" x14ac:dyDescent="0.3">
      <c r="A148" s="1" t="s">
        <v>255</v>
      </c>
      <c r="B148" s="1" t="s">
        <v>279</v>
      </c>
      <c r="C148" s="1">
        <v>76</v>
      </c>
      <c r="D148" s="1">
        <v>214</v>
      </c>
      <c r="E148" s="6">
        <v>32.5</v>
      </c>
      <c r="F148">
        <f t="shared" si="25"/>
        <v>0.15831619600355215</v>
      </c>
      <c r="G148" s="6">
        <v>9.875</v>
      </c>
      <c r="H148">
        <f t="shared" si="26"/>
        <v>0.38454964302090799</v>
      </c>
      <c r="I148" s="1">
        <v>4.58</v>
      </c>
      <c r="J148">
        <f t="shared" si="27"/>
        <v>0.67433508051184654</v>
      </c>
      <c r="K148" s="1">
        <v>16</v>
      </c>
      <c r="L148">
        <f t="shared" si="28"/>
        <v>-0.78968904660572981</v>
      </c>
      <c r="M148" s="1">
        <v>33.5</v>
      </c>
      <c r="N148">
        <f t="shared" si="29"/>
        <v>-2.249072589173589E-2</v>
      </c>
      <c r="O148" s="1">
        <v>119</v>
      </c>
      <c r="P148">
        <f t="shared" si="30"/>
        <v>0.40188062732903829</v>
      </c>
      <c r="Q148" s="1">
        <v>7.11</v>
      </c>
      <c r="R148">
        <f t="shared" si="31"/>
        <v>0.39209382853937791</v>
      </c>
      <c r="S148" s="1">
        <v>4.28</v>
      </c>
      <c r="T148">
        <f t="shared" si="32"/>
        <v>0.34504387646628265</v>
      </c>
      <c r="V148">
        <f t="shared" si="23"/>
        <v>1.5440394793735397</v>
      </c>
      <c r="X148">
        <f t="shared" si="24"/>
        <v>0.19300493492169246</v>
      </c>
      <c r="Z148">
        <v>7</v>
      </c>
      <c r="AA148">
        <v>17</v>
      </c>
      <c r="AB148">
        <v>234</v>
      </c>
      <c r="AC148">
        <f t="shared" si="33"/>
        <v>201</v>
      </c>
      <c r="AD148">
        <v>9</v>
      </c>
    </row>
    <row r="149" spans="1:30" ht="18" customHeight="1" thickTop="1" thickBot="1" x14ac:dyDescent="0.3">
      <c r="A149" s="2" t="s">
        <v>256</v>
      </c>
      <c r="B149" s="1" t="s">
        <v>279</v>
      </c>
      <c r="C149" s="2">
        <v>74</v>
      </c>
      <c r="D149" s="2">
        <v>192</v>
      </c>
      <c r="E149" s="7">
        <v>32.75</v>
      </c>
      <c r="F149">
        <f t="shared" si="25"/>
        <v>0.3376330957060229</v>
      </c>
      <c r="G149" s="7">
        <v>9.875</v>
      </c>
      <c r="H149">
        <f t="shared" si="26"/>
        <v>0.38454964302090799</v>
      </c>
      <c r="I149" s="2">
        <v>4.6100000000000003</v>
      </c>
      <c r="J149">
        <f t="shared" si="27"/>
        <v>0.57807312106331366</v>
      </c>
      <c r="K149" s="2">
        <v>10</v>
      </c>
      <c r="L149">
        <f t="shared" si="28"/>
        <v>-1.773336806412867</v>
      </c>
      <c r="M149" s="2">
        <v>36</v>
      </c>
      <c r="N149">
        <f t="shared" si="29"/>
        <v>0.57088161678385507</v>
      </c>
      <c r="O149" s="2">
        <v>114</v>
      </c>
      <c r="P149">
        <f t="shared" si="30"/>
        <v>-0.13267213017593193</v>
      </c>
      <c r="Q149" s="2">
        <v>6.92</v>
      </c>
      <c r="R149">
        <f t="shared" si="31"/>
        <v>0.85784587554795444</v>
      </c>
      <c r="S149" s="2">
        <v>4.13</v>
      </c>
      <c r="T149">
        <f t="shared" si="32"/>
        <v>0.93348403971727278</v>
      </c>
      <c r="V149">
        <f t="shared" si="23"/>
        <v>1.7564584552505278</v>
      </c>
      <c r="X149">
        <f t="shared" si="24"/>
        <v>0.21955730690631597</v>
      </c>
      <c r="Z149">
        <v>5</v>
      </c>
      <c r="AA149">
        <v>20</v>
      </c>
      <c r="AB149">
        <v>156</v>
      </c>
      <c r="AC149">
        <f t="shared" si="33"/>
        <v>151</v>
      </c>
      <c r="AD149">
        <v>8.6666666666666661</v>
      </c>
    </row>
    <row r="150" spans="1:30" ht="18" customHeight="1" thickTop="1" thickBot="1" x14ac:dyDescent="0.3">
      <c r="A150" s="1" t="s">
        <v>257</v>
      </c>
      <c r="B150" s="1" t="s">
        <v>279</v>
      </c>
      <c r="C150" s="1">
        <v>70</v>
      </c>
      <c r="D150" s="1">
        <v>182</v>
      </c>
      <c r="E150" s="6">
        <v>30</v>
      </c>
      <c r="F150">
        <f t="shared" si="25"/>
        <v>-1.6348528010211556</v>
      </c>
      <c r="G150" s="6">
        <v>8.375</v>
      </c>
      <c r="H150">
        <f t="shared" si="26"/>
        <v>-1.9773198978814719</v>
      </c>
      <c r="I150" s="1">
        <v>4.4000000000000004</v>
      </c>
      <c r="J150">
        <f t="shared" si="27"/>
        <v>1.2519068372030386</v>
      </c>
      <c r="K150" s="2" t="s">
        <v>439</v>
      </c>
      <c r="M150" s="1">
        <v>35.5</v>
      </c>
      <c r="N150">
        <f t="shared" si="29"/>
        <v>0.45220714824873687</v>
      </c>
      <c r="O150" s="1">
        <v>121</v>
      </c>
      <c r="P150">
        <f t="shared" si="30"/>
        <v>0.61570173033102638</v>
      </c>
      <c r="Q150" s="1">
        <v>6.89</v>
      </c>
      <c r="R150">
        <f t="shared" si="31"/>
        <v>0.93138567244404591</v>
      </c>
      <c r="S150" s="1">
        <v>4.07</v>
      </c>
      <c r="T150">
        <f t="shared" si="32"/>
        <v>1.1688601050176668</v>
      </c>
      <c r="V150">
        <f t="shared" si="23"/>
        <v>0.80788879434188687</v>
      </c>
      <c r="X150">
        <f t="shared" si="24"/>
        <v>0.11541268490598384</v>
      </c>
      <c r="Z150">
        <v>3</v>
      </c>
      <c r="AA150">
        <v>5</v>
      </c>
      <c r="AB150">
        <v>69</v>
      </c>
      <c r="AC150">
        <f t="shared" si="33"/>
        <v>69</v>
      </c>
      <c r="AD150">
        <v>50.9375</v>
      </c>
    </row>
    <row r="151" spans="1:30" ht="18" customHeight="1" thickTop="1" thickBot="1" x14ac:dyDescent="0.3">
      <c r="A151" s="2" t="s">
        <v>258</v>
      </c>
      <c r="B151" s="1" t="s">
        <v>279</v>
      </c>
      <c r="C151" s="2">
        <v>72</v>
      </c>
      <c r="D151" s="2">
        <v>192</v>
      </c>
      <c r="E151" s="7">
        <v>31</v>
      </c>
      <c r="F151">
        <f t="shared" si="25"/>
        <v>-0.91758520221127249</v>
      </c>
      <c r="G151" s="7">
        <v>9.5</v>
      </c>
      <c r="H151">
        <f t="shared" si="26"/>
        <v>-0.20591774220468695</v>
      </c>
      <c r="I151" s="2">
        <v>4.51</v>
      </c>
      <c r="J151">
        <f t="shared" si="27"/>
        <v>0.89894631922508916</v>
      </c>
      <c r="K151" s="2">
        <v>12</v>
      </c>
      <c r="L151">
        <f t="shared" si="28"/>
        <v>-1.4454542198104878</v>
      </c>
      <c r="M151" s="2">
        <v>34</v>
      </c>
      <c r="N151">
        <f t="shared" si="29"/>
        <v>9.6183742643382295E-2</v>
      </c>
      <c r="O151" s="2">
        <v>120</v>
      </c>
      <c r="P151">
        <f t="shared" si="30"/>
        <v>0.50879117883003233</v>
      </c>
      <c r="Q151" s="2">
        <v>6.98</v>
      </c>
      <c r="R151">
        <f t="shared" si="31"/>
        <v>0.7107662817557715</v>
      </c>
      <c r="S151" s="2">
        <v>4.2699999999999996</v>
      </c>
      <c r="T151">
        <f t="shared" si="32"/>
        <v>0.38427322068301789</v>
      </c>
      <c r="V151">
        <f t="shared" si="23"/>
        <v>3.0003578910845763E-2</v>
      </c>
      <c r="X151">
        <f t="shared" si="24"/>
        <v>3.7504473638557204E-3</v>
      </c>
      <c r="Z151">
        <v>8</v>
      </c>
      <c r="AD151">
        <v>0</v>
      </c>
    </row>
    <row r="152" spans="1:30" ht="18" customHeight="1" thickTop="1" thickBot="1" x14ac:dyDescent="0.3">
      <c r="A152" s="1" t="s">
        <v>259</v>
      </c>
      <c r="B152" s="1" t="s">
        <v>279</v>
      </c>
      <c r="C152" s="1">
        <v>72</v>
      </c>
      <c r="D152" s="1">
        <v>211</v>
      </c>
      <c r="E152" s="6">
        <v>31</v>
      </c>
      <c r="F152">
        <f t="shared" si="25"/>
        <v>-0.91758520221127249</v>
      </c>
      <c r="G152" s="6">
        <v>9.25</v>
      </c>
      <c r="H152">
        <f t="shared" si="26"/>
        <v>-0.59956266568841687</v>
      </c>
      <c r="I152" s="1">
        <v>4.6500000000000004</v>
      </c>
      <c r="J152">
        <f t="shared" si="27"/>
        <v>0.44972384179860397</v>
      </c>
      <c r="K152" s="1">
        <v>17</v>
      </c>
      <c r="L152">
        <f t="shared" si="28"/>
        <v>-0.62574775330454024</v>
      </c>
      <c r="M152" s="1">
        <v>34</v>
      </c>
      <c r="N152">
        <f t="shared" si="29"/>
        <v>9.6183742643382295E-2</v>
      </c>
      <c r="O152" s="1">
        <v>118</v>
      </c>
      <c r="P152">
        <f t="shared" si="30"/>
        <v>0.29497007582804424</v>
      </c>
      <c r="Q152" s="1">
        <v>7.51</v>
      </c>
      <c r="R152">
        <f t="shared" si="31"/>
        <v>-0.58843679674183247</v>
      </c>
      <c r="S152" s="1">
        <v>4.5</v>
      </c>
      <c r="T152">
        <f t="shared" si="32"/>
        <v>-0.51800169630183324</v>
      </c>
      <c r="V152">
        <f t="shared" si="23"/>
        <v>-2.4084564539778652</v>
      </c>
      <c r="X152">
        <f t="shared" si="24"/>
        <v>-0.30105705674723315</v>
      </c>
      <c r="Z152">
        <v>8</v>
      </c>
      <c r="AD152">
        <v>0</v>
      </c>
    </row>
    <row r="153" spans="1:30" ht="18" customHeight="1" thickTop="1" thickBot="1" x14ac:dyDescent="0.3">
      <c r="A153" s="2" t="s">
        <v>260</v>
      </c>
      <c r="B153" s="1" t="s">
        <v>279</v>
      </c>
      <c r="C153" s="2">
        <v>74</v>
      </c>
      <c r="D153" s="2">
        <v>224</v>
      </c>
      <c r="E153" s="7">
        <v>31.75</v>
      </c>
      <c r="F153">
        <f t="shared" si="25"/>
        <v>-0.37963450310386015</v>
      </c>
      <c r="G153" s="7">
        <v>9</v>
      </c>
      <c r="H153">
        <f t="shared" si="26"/>
        <v>-0.99320758917214691</v>
      </c>
      <c r="I153" s="2">
        <v>4.67</v>
      </c>
      <c r="J153">
        <f t="shared" si="27"/>
        <v>0.38554920216625055</v>
      </c>
      <c r="K153" s="2" t="s">
        <v>439</v>
      </c>
      <c r="M153" s="2">
        <v>35.5</v>
      </c>
      <c r="N153">
        <f t="shared" si="29"/>
        <v>0.45220714824873687</v>
      </c>
      <c r="O153" s="2">
        <v>117</v>
      </c>
      <c r="P153">
        <f t="shared" si="30"/>
        <v>0.1880595243270502</v>
      </c>
      <c r="Q153" s="2">
        <v>6.93</v>
      </c>
      <c r="R153">
        <f t="shared" si="31"/>
        <v>0.83333260991592473</v>
      </c>
      <c r="S153" s="2">
        <v>4.13</v>
      </c>
      <c r="T153">
        <f t="shared" si="32"/>
        <v>0.93348403971727278</v>
      </c>
      <c r="V153">
        <f t="shared" si="23"/>
        <v>1.4197904320992278</v>
      </c>
      <c r="X153">
        <f t="shared" si="24"/>
        <v>0.20282720458560397</v>
      </c>
      <c r="Z153">
        <v>4</v>
      </c>
      <c r="AA153">
        <v>24</v>
      </c>
      <c r="AB153">
        <v>123</v>
      </c>
      <c r="AC153">
        <f t="shared" si="33"/>
        <v>122</v>
      </c>
      <c r="AD153">
        <v>0</v>
      </c>
    </row>
    <row r="154" spans="1:30" ht="18" customHeight="1" thickTop="1" thickBot="1" x14ac:dyDescent="0.3">
      <c r="A154" s="1" t="s">
        <v>261</v>
      </c>
      <c r="B154" s="1" t="s">
        <v>279</v>
      </c>
      <c r="C154" s="1">
        <v>72</v>
      </c>
      <c r="D154" s="1">
        <v>210</v>
      </c>
      <c r="E154" s="6">
        <v>32.125</v>
      </c>
      <c r="F154">
        <f t="shared" si="25"/>
        <v>-0.11065915355015402</v>
      </c>
      <c r="G154" s="6">
        <v>9</v>
      </c>
      <c r="H154">
        <f t="shared" si="26"/>
        <v>-0.99320758917214691</v>
      </c>
      <c r="I154" s="1">
        <v>4.41</v>
      </c>
      <c r="J154">
        <f t="shared" si="27"/>
        <v>1.2198195173868618</v>
      </c>
      <c r="K154" s="1">
        <v>16</v>
      </c>
      <c r="L154">
        <f t="shared" si="28"/>
        <v>-0.78968904660572981</v>
      </c>
      <c r="M154" s="1">
        <v>38</v>
      </c>
      <c r="N154">
        <f t="shared" si="29"/>
        <v>1.0455794909243277</v>
      </c>
      <c r="O154" s="1">
        <v>122</v>
      </c>
      <c r="P154">
        <f t="shared" si="30"/>
        <v>0.72261228183202042</v>
      </c>
      <c r="Q154" s="1">
        <v>6.96</v>
      </c>
      <c r="R154">
        <f t="shared" si="31"/>
        <v>0.75979281301983315</v>
      </c>
      <c r="S154" s="1">
        <v>4.08</v>
      </c>
      <c r="T154">
        <f t="shared" si="32"/>
        <v>1.1296307608009351</v>
      </c>
      <c r="V154">
        <f t="shared" si="23"/>
        <v>2.9838790746359471</v>
      </c>
      <c r="X154">
        <f t="shared" si="24"/>
        <v>0.37298488432949339</v>
      </c>
      <c r="Z154">
        <v>7</v>
      </c>
      <c r="AA154">
        <v>28</v>
      </c>
      <c r="AB154">
        <v>245</v>
      </c>
      <c r="AC154">
        <f t="shared" si="33"/>
        <v>209</v>
      </c>
      <c r="AD154">
        <v>23.142857142857142</v>
      </c>
    </row>
    <row r="155" spans="1:30" ht="18" customHeight="1" thickTop="1" thickBot="1" x14ac:dyDescent="0.3">
      <c r="A155" s="2" t="s">
        <v>262</v>
      </c>
      <c r="B155" s="1" t="s">
        <v>279</v>
      </c>
      <c r="C155" s="2">
        <v>72</v>
      </c>
      <c r="D155" s="2">
        <v>221</v>
      </c>
      <c r="E155" s="7">
        <v>31</v>
      </c>
      <c r="F155">
        <f t="shared" si="25"/>
        <v>-0.91758520221127249</v>
      </c>
      <c r="G155" s="7">
        <v>10.125</v>
      </c>
      <c r="H155">
        <f t="shared" si="26"/>
        <v>0.77819456650463792</v>
      </c>
      <c r="I155" s="2">
        <v>4.55</v>
      </c>
      <c r="J155">
        <f t="shared" si="27"/>
        <v>0.77059703996037954</v>
      </c>
      <c r="K155" s="2" t="s">
        <v>439</v>
      </c>
      <c r="M155" s="2">
        <v>40.5</v>
      </c>
      <c r="N155">
        <f t="shared" si="29"/>
        <v>1.6389518335999187</v>
      </c>
      <c r="O155" s="2">
        <v>121</v>
      </c>
      <c r="P155">
        <f t="shared" si="30"/>
        <v>0.61570173033102638</v>
      </c>
      <c r="Q155" s="2">
        <v>6.97</v>
      </c>
      <c r="R155">
        <f t="shared" si="31"/>
        <v>0.73527954738780343</v>
      </c>
      <c r="S155" s="2">
        <v>4.21</v>
      </c>
      <c r="T155">
        <f t="shared" si="32"/>
        <v>0.61964928598341185</v>
      </c>
      <c r="V155">
        <f t="shared" si="23"/>
        <v>4.2407888015559054</v>
      </c>
      <c r="X155">
        <f t="shared" si="24"/>
        <v>0.60582697165084365</v>
      </c>
      <c r="Z155">
        <v>3</v>
      </c>
      <c r="AA155">
        <v>30</v>
      </c>
      <c r="AB155">
        <v>94</v>
      </c>
      <c r="AC155">
        <f t="shared" si="33"/>
        <v>94</v>
      </c>
      <c r="AD155">
        <v>40.333333333333336</v>
      </c>
    </row>
    <row r="156" spans="1:30" ht="18" customHeight="1" thickTop="1" thickBot="1" x14ac:dyDescent="0.3">
      <c r="A156" s="1" t="s">
        <v>264</v>
      </c>
      <c r="B156" s="1" t="s">
        <v>279</v>
      </c>
      <c r="C156" s="1">
        <v>72</v>
      </c>
      <c r="D156" s="1">
        <v>215</v>
      </c>
      <c r="E156" s="6">
        <v>31.125</v>
      </c>
      <c r="F156">
        <f t="shared" si="25"/>
        <v>-0.8279267523600371</v>
      </c>
      <c r="G156" s="6">
        <v>9.125</v>
      </c>
      <c r="H156">
        <f t="shared" si="26"/>
        <v>-0.79638512743028189</v>
      </c>
      <c r="I156" s="1">
        <v>4.54</v>
      </c>
      <c r="J156">
        <f t="shared" si="27"/>
        <v>0.80268435977655628</v>
      </c>
      <c r="K156" s="2" t="s">
        <v>439</v>
      </c>
      <c r="M156" s="1">
        <v>32.5</v>
      </c>
      <c r="N156">
        <f t="shared" si="29"/>
        <v>-0.25983966296197225</v>
      </c>
      <c r="O156" s="1">
        <v>121</v>
      </c>
      <c r="P156">
        <f t="shared" si="30"/>
        <v>0.61570173033102638</v>
      </c>
      <c r="Q156" s="1">
        <v>7.07</v>
      </c>
      <c r="R156">
        <f t="shared" si="31"/>
        <v>0.4901468910674992</v>
      </c>
      <c r="S156" s="1">
        <v>4.25</v>
      </c>
      <c r="T156">
        <f t="shared" si="32"/>
        <v>0.46273190911648138</v>
      </c>
      <c r="V156">
        <f t="shared" si="23"/>
        <v>0.48711334753927199</v>
      </c>
      <c r="X156">
        <f t="shared" si="24"/>
        <v>6.958762107703885E-2</v>
      </c>
      <c r="Z156">
        <v>5</v>
      </c>
      <c r="AA156">
        <v>39</v>
      </c>
      <c r="AB156">
        <v>175</v>
      </c>
      <c r="AC156">
        <f t="shared" si="33"/>
        <v>163</v>
      </c>
      <c r="AD156">
        <v>33.25</v>
      </c>
    </row>
    <row r="157" spans="1:30" ht="18" customHeight="1" thickTop="1" thickBot="1" x14ac:dyDescent="0.3">
      <c r="A157" s="2" t="s">
        <v>265</v>
      </c>
      <c r="B157" s="1" t="s">
        <v>279</v>
      </c>
      <c r="C157" s="2">
        <v>70</v>
      </c>
      <c r="D157" s="2">
        <v>156</v>
      </c>
      <c r="E157" s="7">
        <v>31.125</v>
      </c>
      <c r="F157">
        <f t="shared" si="25"/>
        <v>-0.8279267523600371</v>
      </c>
      <c r="G157" s="7">
        <v>8.25</v>
      </c>
      <c r="H157">
        <f t="shared" si="26"/>
        <v>-2.1741423596233367</v>
      </c>
      <c r="I157" s="2">
        <v>4.28</v>
      </c>
      <c r="J157">
        <f t="shared" si="27"/>
        <v>1.6369546749971675</v>
      </c>
      <c r="K157" s="2" t="s">
        <v>439</v>
      </c>
      <c r="M157" s="2">
        <v>36</v>
      </c>
      <c r="N157">
        <f t="shared" si="29"/>
        <v>0.57088161678385507</v>
      </c>
      <c r="O157" s="2">
        <v>127</v>
      </c>
      <c r="P157">
        <f t="shared" si="30"/>
        <v>1.2571650393369906</v>
      </c>
      <c r="Q157" s="2">
        <v>7.02</v>
      </c>
      <c r="R157">
        <f t="shared" si="31"/>
        <v>0.61271321922765243</v>
      </c>
      <c r="S157" s="2">
        <v>4.1500000000000004</v>
      </c>
      <c r="T157">
        <f t="shared" si="32"/>
        <v>0.85502535128380575</v>
      </c>
      <c r="V157">
        <f t="shared" si="23"/>
        <v>1.9306707896460977</v>
      </c>
      <c r="X157">
        <f t="shared" si="24"/>
        <v>0.27581011280658541</v>
      </c>
      <c r="Z157">
        <v>5</v>
      </c>
      <c r="AA157">
        <v>23</v>
      </c>
      <c r="AB157">
        <v>159</v>
      </c>
      <c r="AC157">
        <f t="shared" si="33"/>
        <v>152</v>
      </c>
      <c r="AD157">
        <v>13.454545454545455</v>
      </c>
    </row>
    <row r="158" spans="1:30" ht="18" customHeight="1" thickTop="1" thickBot="1" x14ac:dyDescent="0.3">
      <c r="A158" s="1" t="s">
        <v>266</v>
      </c>
      <c r="B158" s="1" t="s">
        <v>279</v>
      </c>
      <c r="C158" s="1">
        <v>75</v>
      </c>
      <c r="D158" s="1">
        <v>209</v>
      </c>
      <c r="E158" s="6">
        <v>33.25</v>
      </c>
      <c r="F158">
        <f t="shared" si="25"/>
        <v>0.6962668951109644</v>
      </c>
      <c r="G158" s="6">
        <v>9.25</v>
      </c>
      <c r="H158">
        <f t="shared" si="26"/>
        <v>-0.59956266568841687</v>
      </c>
      <c r="I158" s="1">
        <v>4.45</v>
      </c>
      <c r="J158">
        <f t="shared" si="27"/>
        <v>1.0914702381221522</v>
      </c>
      <c r="K158" s="1">
        <v>17</v>
      </c>
      <c r="L158">
        <f t="shared" si="28"/>
        <v>-0.62574775330454024</v>
      </c>
      <c r="M158" s="1">
        <v>36.5</v>
      </c>
      <c r="N158">
        <f t="shared" si="29"/>
        <v>0.68955608531897317</v>
      </c>
      <c r="O158" s="1">
        <v>125</v>
      </c>
      <c r="P158">
        <f t="shared" si="30"/>
        <v>1.0433439363350026</v>
      </c>
      <c r="Q158" s="2" t="s">
        <v>439</v>
      </c>
      <c r="S158" s="2" t="s">
        <v>439</v>
      </c>
      <c r="V158">
        <f t="shared" si="23"/>
        <v>2.2953267358941352</v>
      </c>
      <c r="X158">
        <f t="shared" si="24"/>
        <v>0.38255445598235588</v>
      </c>
      <c r="Z158">
        <v>1</v>
      </c>
      <c r="AA158">
        <v>14</v>
      </c>
      <c r="AB158">
        <v>14</v>
      </c>
      <c r="AC158">
        <f t="shared" si="33"/>
        <v>14</v>
      </c>
      <c r="AD158">
        <v>33.357142857142854</v>
      </c>
    </row>
    <row r="159" spans="1:30" ht="18" customHeight="1" thickTop="1" thickBot="1" x14ac:dyDescent="0.3">
      <c r="A159" s="2" t="s">
        <v>267</v>
      </c>
      <c r="B159" s="1" t="s">
        <v>279</v>
      </c>
      <c r="C159" s="2">
        <v>74</v>
      </c>
      <c r="D159" s="2">
        <v>212</v>
      </c>
      <c r="E159" s="7">
        <v>32</v>
      </c>
      <c r="F159">
        <f t="shared" si="25"/>
        <v>-0.2003176034013894</v>
      </c>
      <c r="G159" s="7">
        <v>9.25</v>
      </c>
      <c r="H159">
        <f t="shared" si="26"/>
        <v>-0.59956266568841687</v>
      </c>
      <c r="I159" s="2" t="s">
        <v>439</v>
      </c>
      <c r="K159" s="2" t="s">
        <v>439</v>
      </c>
      <c r="M159" s="2" t="s">
        <v>439</v>
      </c>
      <c r="O159" s="2" t="s">
        <v>439</v>
      </c>
      <c r="Q159" s="2" t="s">
        <v>439</v>
      </c>
      <c r="S159" s="2" t="s">
        <v>439</v>
      </c>
      <c r="V159">
        <f t="shared" si="23"/>
        <v>-0.79988026908980625</v>
      </c>
      <c r="X159">
        <f t="shared" si="24"/>
        <v>-0.39994013454490313</v>
      </c>
      <c r="Z159">
        <v>1</v>
      </c>
      <c r="AA159">
        <v>26</v>
      </c>
      <c r="AB159">
        <v>26</v>
      </c>
      <c r="AC159">
        <f t="shared" si="33"/>
        <v>26</v>
      </c>
      <c r="AD159">
        <v>0</v>
      </c>
    </row>
    <row r="160" spans="1:30" ht="18" customHeight="1" thickTop="1" thickBot="1" x14ac:dyDescent="0.3">
      <c r="A160" s="1" t="s">
        <v>268</v>
      </c>
      <c r="B160" s="1" t="s">
        <v>279</v>
      </c>
      <c r="C160" s="1">
        <v>72</v>
      </c>
      <c r="D160" s="1">
        <v>218</v>
      </c>
      <c r="E160" s="6">
        <v>31.125</v>
      </c>
      <c r="F160">
        <f t="shared" si="25"/>
        <v>-0.8279267523600371</v>
      </c>
      <c r="G160" s="6">
        <v>8.75</v>
      </c>
      <c r="H160">
        <f t="shared" si="26"/>
        <v>-1.3868525126558768</v>
      </c>
      <c r="I160" s="1">
        <v>4.68</v>
      </c>
      <c r="J160">
        <f t="shared" si="27"/>
        <v>0.35346188235007386</v>
      </c>
      <c r="K160" s="1">
        <v>17</v>
      </c>
      <c r="L160">
        <f t="shared" si="28"/>
        <v>-0.62574775330454024</v>
      </c>
      <c r="M160" s="1">
        <v>27.5</v>
      </c>
      <c r="N160">
        <f t="shared" si="29"/>
        <v>-1.4465843483131542</v>
      </c>
      <c r="O160" s="1">
        <v>110</v>
      </c>
      <c r="P160">
        <f t="shared" si="30"/>
        <v>-0.56031433617990811</v>
      </c>
      <c r="Q160" s="1">
        <v>7.35</v>
      </c>
      <c r="R160">
        <f t="shared" si="31"/>
        <v>-0.19622454662934743</v>
      </c>
      <c r="S160" s="1">
        <v>4.58</v>
      </c>
      <c r="T160">
        <f t="shared" si="32"/>
        <v>-0.83183645003569417</v>
      </c>
      <c r="V160">
        <f t="shared" si="23"/>
        <v>-5.522024817128484</v>
      </c>
      <c r="X160">
        <f t="shared" si="24"/>
        <v>-0.6902531021410605</v>
      </c>
      <c r="Z160">
        <v>8</v>
      </c>
      <c r="AD160">
        <v>0</v>
      </c>
    </row>
    <row r="161" spans="1:30" ht="18" customHeight="1" thickTop="1" thickBot="1" x14ac:dyDescent="0.3">
      <c r="A161" s="2" t="s">
        <v>269</v>
      </c>
      <c r="B161" s="1" t="s">
        <v>279</v>
      </c>
      <c r="C161" s="2">
        <v>74</v>
      </c>
      <c r="D161" s="2">
        <v>226</v>
      </c>
      <c r="E161" s="7">
        <v>32.625</v>
      </c>
      <c r="F161">
        <f t="shared" si="25"/>
        <v>0.24797464585478751</v>
      </c>
      <c r="G161" s="7">
        <v>11</v>
      </c>
      <c r="H161">
        <f t="shared" si="26"/>
        <v>2.1559517986976928</v>
      </c>
      <c r="I161" s="2" t="s">
        <v>439</v>
      </c>
      <c r="K161" s="2" t="s">
        <v>439</v>
      </c>
      <c r="M161" s="2" t="s">
        <v>439</v>
      </c>
      <c r="O161" s="2" t="s">
        <v>439</v>
      </c>
      <c r="Q161" s="2" t="s">
        <v>439</v>
      </c>
      <c r="S161" s="2" t="s">
        <v>439</v>
      </c>
      <c r="V161">
        <f t="shared" si="23"/>
        <v>2.4039264445524804</v>
      </c>
      <c r="X161">
        <f t="shared" si="24"/>
        <v>1.2019632222762402</v>
      </c>
      <c r="Z161">
        <v>4</v>
      </c>
      <c r="AA161">
        <v>33</v>
      </c>
      <c r="AB161">
        <v>132</v>
      </c>
      <c r="AC161">
        <f t="shared" si="33"/>
        <v>130</v>
      </c>
      <c r="AD161">
        <v>0</v>
      </c>
    </row>
    <row r="162" spans="1:30" ht="18" customHeight="1" thickTop="1" thickBot="1" x14ac:dyDescent="0.3">
      <c r="A162" s="1" t="s">
        <v>270</v>
      </c>
      <c r="B162" s="1" t="s">
        <v>279</v>
      </c>
      <c r="C162" s="1">
        <v>72</v>
      </c>
      <c r="D162" s="1">
        <v>196</v>
      </c>
      <c r="E162" s="6">
        <v>31</v>
      </c>
      <c r="F162">
        <f t="shared" si="25"/>
        <v>-0.91758520221127249</v>
      </c>
      <c r="G162" s="6">
        <v>9</v>
      </c>
      <c r="H162">
        <f t="shared" si="26"/>
        <v>-0.99320758917214691</v>
      </c>
      <c r="I162" s="1">
        <v>4.42</v>
      </c>
      <c r="J162">
        <f t="shared" si="27"/>
        <v>1.1877321975706852</v>
      </c>
      <c r="K162" s="1">
        <v>10</v>
      </c>
      <c r="L162">
        <f t="shared" si="28"/>
        <v>-1.773336806412867</v>
      </c>
      <c r="M162" s="1">
        <v>39</v>
      </c>
      <c r="N162">
        <f t="shared" si="29"/>
        <v>1.2829284279945641</v>
      </c>
      <c r="O162" s="1">
        <v>122</v>
      </c>
      <c r="P162">
        <f t="shared" si="30"/>
        <v>0.72261228183202042</v>
      </c>
      <c r="Q162" s="2" t="s">
        <v>439</v>
      </c>
      <c r="S162" s="1">
        <v>4.1500000000000004</v>
      </c>
      <c r="T162">
        <f t="shared" si="32"/>
        <v>0.85502535128380575</v>
      </c>
      <c r="V162">
        <f t="shared" si="23"/>
        <v>0.36416866088478916</v>
      </c>
      <c r="X162">
        <f t="shared" si="24"/>
        <v>5.202409441211274E-2</v>
      </c>
      <c r="Z162">
        <v>2</v>
      </c>
      <c r="AA162">
        <v>5</v>
      </c>
      <c r="AB162">
        <v>37</v>
      </c>
      <c r="AC162">
        <f t="shared" si="33"/>
        <v>37</v>
      </c>
      <c r="AD162">
        <v>39.5</v>
      </c>
    </row>
    <row r="163" spans="1:30" ht="18" customHeight="1" thickTop="1" thickBot="1" x14ac:dyDescent="0.3">
      <c r="A163" s="2" t="s">
        <v>271</v>
      </c>
      <c r="B163" s="1" t="s">
        <v>279</v>
      </c>
      <c r="C163" s="2">
        <v>74</v>
      </c>
      <c r="D163" s="2">
        <v>217</v>
      </c>
      <c r="E163" s="7">
        <v>32.5</v>
      </c>
      <c r="F163">
        <f t="shared" si="25"/>
        <v>0.15831619600355215</v>
      </c>
      <c r="G163" s="7">
        <v>9</v>
      </c>
      <c r="H163">
        <f t="shared" si="26"/>
        <v>-0.99320758917214691</v>
      </c>
      <c r="I163" s="2">
        <v>4.4400000000000004</v>
      </c>
      <c r="J163">
        <f t="shared" si="27"/>
        <v>1.123557557938329</v>
      </c>
      <c r="K163" s="2" t="s">
        <v>439</v>
      </c>
      <c r="M163" s="2">
        <v>42</v>
      </c>
      <c r="N163">
        <f t="shared" si="29"/>
        <v>1.9949752392052733</v>
      </c>
      <c r="O163" s="2">
        <v>123</v>
      </c>
      <c r="P163">
        <f t="shared" si="30"/>
        <v>0.82952283333301446</v>
      </c>
      <c r="Q163" s="2" t="s">
        <v>439</v>
      </c>
      <c r="S163" s="2" t="s">
        <v>439</v>
      </c>
      <c r="V163">
        <f t="shared" si="23"/>
        <v>3.1131642373080219</v>
      </c>
      <c r="X163">
        <f t="shared" si="24"/>
        <v>0.62263284746160441</v>
      </c>
      <c r="Z163">
        <v>3</v>
      </c>
      <c r="AA163">
        <v>6</v>
      </c>
      <c r="AB163">
        <v>70</v>
      </c>
      <c r="AC163">
        <f t="shared" si="33"/>
        <v>70</v>
      </c>
      <c r="AD163">
        <v>28.2</v>
      </c>
    </row>
    <row r="164" spans="1:30" ht="18" customHeight="1" thickTop="1" thickBot="1" x14ac:dyDescent="0.3">
      <c r="A164" s="1" t="s">
        <v>274</v>
      </c>
      <c r="B164" s="1" t="s">
        <v>279</v>
      </c>
      <c r="C164" s="1">
        <v>78</v>
      </c>
      <c r="D164" s="1">
        <v>238</v>
      </c>
      <c r="E164" s="6">
        <v>33.25</v>
      </c>
      <c r="F164">
        <f t="shared" si="25"/>
        <v>0.6962668951109644</v>
      </c>
      <c r="G164" s="6">
        <v>9</v>
      </c>
      <c r="H164">
        <f t="shared" si="26"/>
        <v>-0.99320758917214691</v>
      </c>
      <c r="I164" s="1">
        <v>4.46</v>
      </c>
      <c r="J164">
        <f t="shared" si="27"/>
        <v>1.0593829183059755</v>
      </c>
      <c r="K164" s="1">
        <v>12</v>
      </c>
      <c r="L164">
        <f t="shared" si="28"/>
        <v>-1.4454542198104878</v>
      </c>
      <c r="M164" s="1">
        <v>37</v>
      </c>
      <c r="N164">
        <f t="shared" si="29"/>
        <v>0.80823055385409137</v>
      </c>
      <c r="O164" s="1">
        <v>125</v>
      </c>
      <c r="P164">
        <f t="shared" si="30"/>
        <v>1.0433439363350026</v>
      </c>
      <c r="Q164" s="1">
        <v>7.07</v>
      </c>
      <c r="R164">
        <f t="shared" si="31"/>
        <v>0.4901468910674992</v>
      </c>
      <c r="S164" s="1">
        <v>4.25</v>
      </c>
      <c r="T164">
        <f t="shared" si="32"/>
        <v>0.46273190911648138</v>
      </c>
      <c r="V164">
        <f t="shared" si="23"/>
        <v>2.1214412948073798</v>
      </c>
      <c r="X164">
        <f t="shared" si="24"/>
        <v>0.26518016185092247</v>
      </c>
      <c r="Z164">
        <v>6</v>
      </c>
      <c r="AA164">
        <v>28</v>
      </c>
      <c r="AB164">
        <v>204</v>
      </c>
      <c r="AC164">
        <f t="shared" si="33"/>
        <v>182</v>
      </c>
      <c r="AD164">
        <v>23.333333333333332</v>
      </c>
    </row>
    <row r="165" spans="1:30" ht="18" customHeight="1" thickTop="1" thickBot="1" x14ac:dyDescent="0.3">
      <c r="A165" s="2" t="s">
        <v>275</v>
      </c>
      <c r="B165" s="1" t="s">
        <v>279</v>
      </c>
      <c r="C165" s="2">
        <v>71</v>
      </c>
      <c r="D165" s="2">
        <v>193</v>
      </c>
      <c r="E165" s="7">
        <v>31</v>
      </c>
      <c r="F165">
        <f t="shared" si="25"/>
        <v>-0.91758520221127249</v>
      </c>
      <c r="G165" s="7">
        <v>9.125</v>
      </c>
      <c r="H165">
        <f t="shared" si="26"/>
        <v>-0.79638512743028189</v>
      </c>
      <c r="I165" s="2">
        <v>4.4400000000000004</v>
      </c>
      <c r="J165">
        <f t="shared" si="27"/>
        <v>1.123557557938329</v>
      </c>
      <c r="K165" s="2" t="s">
        <v>439</v>
      </c>
      <c r="M165" s="2">
        <v>34.5</v>
      </c>
      <c r="N165">
        <f t="shared" si="29"/>
        <v>0.21485821117850049</v>
      </c>
      <c r="O165" s="2">
        <v>123</v>
      </c>
      <c r="P165">
        <f t="shared" si="30"/>
        <v>0.82952283333301446</v>
      </c>
      <c r="Q165" s="2">
        <v>6.97</v>
      </c>
      <c r="R165">
        <f t="shared" si="31"/>
        <v>0.73527954738780343</v>
      </c>
      <c r="S165" s="2">
        <v>4.18</v>
      </c>
      <c r="T165">
        <f t="shared" si="32"/>
        <v>0.73733731863361052</v>
      </c>
      <c r="V165">
        <f t="shared" si="23"/>
        <v>1.9265851388297037</v>
      </c>
      <c r="X165">
        <f t="shared" si="24"/>
        <v>0.27522644840424337</v>
      </c>
      <c r="Z165">
        <v>8</v>
      </c>
      <c r="AD165">
        <v>7.5</v>
      </c>
    </row>
    <row r="166" spans="1:30" ht="18" customHeight="1" thickTop="1" thickBot="1" x14ac:dyDescent="0.3">
      <c r="A166" s="1" t="s">
        <v>277</v>
      </c>
      <c r="B166" s="1" t="s">
        <v>279</v>
      </c>
      <c r="C166" s="1">
        <v>75</v>
      </c>
      <c r="D166" s="1">
        <v>215</v>
      </c>
      <c r="E166" s="6">
        <v>32.625</v>
      </c>
      <c r="F166">
        <f t="shared" si="25"/>
        <v>0.24797464585478751</v>
      </c>
      <c r="G166" s="6">
        <v>9.25</v>
      </c>
      <c r="H166">
        <f t="shared" si="26"/>
        <v>-0.59956266568841687</v>
      </c>
      <c r="I166" s="1">
        <v>4.3499999999999996</v>
      </c>
      <c r="J166">
        <f t="shared" si="27"/>
        <v>1.4123434362839278</v>
      </c>
      <c r="K166" s="1">
        <v>23</v>
      </c>
      <c r="L166">
        <f t="shared" si="28"/>
        <v>0.35790000650259685</v>
      </c>
      <c r="M166" s="1">
        <v>36.5</v>
      </c>
      <c r="N166">
        <f t="shared" si="29"/>
        <v>0.68955608531897317</v>
      </c>
      <c r="O166" s="1">
        <v>118</v>
      </c>
      <c r="P166">
        <f t="shared" si="30"/>
        <v>0.29497007582804424</v>
      </c>
      <c r="Q166" s="1">
        <v>6.92</v>
      </c>
      <c r="R166">
        <f t="shared" si="31"/>
        <v>0.85784587554795444</v>
      </c>
      <c r="S166" s="1">
        <v>4.1399999999999997</v>
      </c>
      <c r="T166">
        <f t="shared" si="32"/>
        <v>0.89425469550054104</v>
      </c>
      <c r="V166">
        <f t="shared" si="23"/>
        <v>4.1552821551484076</v>
      </c>
      <c r="X166">
        <f t="shared" si="24"/>
        <v>0.51941026939355095</v>
      </c>
      <c r="Z166">
        <v>1</v>
      </c>
      <c r="AA166">
        <v>7</v>
      </c>
      <c r="AB166">
        <v>7</v>
      </c>
      <c r="AC166">
        <f t="shared" si="33"/>
        <v>7</v>
      </c>
      <c r="AD166">
        <v>0</v>
      </c>
    </row>
    <row r="167" spans="1:30" ht="18" customHeight="1" thickTop="1" thickBot="1" x14ac:dyDescent="0.3">
      <c r="A167" s="2" t="s">
        <v>278</v>
      </c>
      <c r="B167" s="1" t="s">
        <v>279</v>
      </c>
      <c r="C167" s="2">
        <v>74</v>
      </c>
      <c r="D167" s="2">
        <v>211</v>
      </c>
      <c r="E167" s="7">
        <v>33.5</v>
      </c>
      <c r="F167">
        <f t="shared" si="25"/>
        <v>0.87558379481343518</v>
      </c>
      <c r="G167" s="7">
        <v>10.125</v>
      </c>
      <c r="H167">
        <f t="shared" si="26"/>
        <v>0.77819456650463792</v>
      </c>
      <c r="I167" s="2" t="s">
        <v>439</v>
      </c>
      <c r="K167" s="2">
        <v>12</v>
      </c>
      <c r="L167">
        <f t="shared" si="28"/>
        <v>-1.4454542198104878</v>
      </c>
      <c r="M167" s="2" t="s">
        <v>439</v>
      </c>
      <c r="O167" s="2" t="s">
        <v>439</v>
      </c>
      <c r="Q167" s="2" t="s">
        <v>439</v>
      </c>
      <c r="S167" s="2" t="s">
        <v>439</v>
      </c>
      <c r="V167">
        <f t="shared" si="23"/>
        <v>0.20832414150758538</v>
      </c>
      <c r="X167">
        <f t="shared" si="24"/>
        <v>6.944138050252846E-2</v>
      </c>
      <c r="Z167">
        <v>8</v>
      </c>
      <c r="AD167">
        <v>0</v>
      </c>
    </row>
    <row r="168" spans="1:30" ht="18" customHeight="1" thickTop="1" thickBot="1" x14ac:dyDescent="0.3">
      <c r="A168" s="1" t="s">
        <v>280</v>
      </c>
      <c r="B168" s="1" t="s">
        <v>340</v>
      </c>
      <c r="C168" s="1">
        <v>78</v>
      </c>
      <c r="D168" s="1">
        <v>294</v>
      </c>
      <c r="E168" s="6">
        <v>33.5</v>
      </c>
      <c r="F168">
        <f t="shared" si="25"/>
        <v>0.87558379481343518</v>
      </c>
      <c r="G168" s="6">
        <v>9.75</v>
      </c>
      <c r="H168">
        <f t="shared" si="26"/>
        <v>0.187727181279043</v>
      </c>
      <c r="I168" s="1">
        <v>5.03</v>
      </c>
      <c r="J168">
        <f t="shared" si="27"/>
        <v>-0.76959431121613631</v>
      </c>
      <c r="K168" s="2" t="s">
        <v>439</v>
      </c>
      <c r="M168" s="1">
        <v>30</v>
      </c>
      <c r="N168">
        <f t="shared" si="29"/>
        <v>-0.85321200563756316</v>
      </c>
      <c r="O168" s="1">
        <v>111</v>
      </c>
      <c r="P168">
        <f t="shared" si="30"/>
        <v>-0.45340378467891407</v>
      </c>
      <c r="Q168" s="1">
        <v>7.2</v>
      </c>
      <c r="R168">
        <f t="shared" si="31"/>
        <v>0.17147443785110564</v>
      </c>
      <c r="S168" s="1">
        <v>4.1900000000000004</v>
      </c>
      <c r="T168">
        <f t="shared" si="32"/>
        <v>0.69810797441687533</v>
      </c>
      <c r="V168">
        <f t="shared" si="23"/>
        <v>-0.14331671317215444</v>
      </c>
      <c r="X168">
        <f t="shared" si="24"/>
        <v>-2.0473816167450636E-2</v>
      </c>
      <c r="Z168">
        <v>3</v>
      </c>
      <c r="AA168">
        <v>29</v>
      </c>
      <c r="AB168">
        <v>93</v>
      </c>
      <c r="AC168">
        <f t="shared" si="33"/>
        <v>93</v>
      </c>
      <c r="AD168">
        <v>49.666666666666664</v>
      </c>
    </row>
    <row r="169" spans="1:30" ht="18" customHeight="1" thickTop="1" thickBot="1" x14ac:dyDescent="0.3">
      <c r="A169" s="2" t="s">
        <v>281</v>
      </c>
      <c r="B169" s="1" t="s">
        <v>340</v>
      </c>
      <c r="C169" s="2">
        <v>79</v>
      </c>
      <c r="D169" s="2">
        <v>292</v>
      </c>
      <c r="E169" s="7">
        <v>33</v>
      </c>
      <c r="F169">
        <f t="shared" si="25"/>
        <v>0.51694999540849373</v>
      </c>
      <c r="G169" s="7">
        <v>10.5</v>
      </c>
      <c r="H169">
        <f t="shared" si="26"/>
        <v>1.368661951730233</v>
      </c>
      <c r="I169" s="2">
        <v>5.0999999999999996</v>
      </c>
      <c r="J169">
        <f t="shared" si="27"/>
        <v>-0.99420554992937604</v>
      </c>
      <c r="K169" s="2">
        <v>24</v>
      </c>
      <c r="L169">
        <f t="shared" si="28"/>
        <v>0.52184129980378635</v>
      </c>
      <c r="M169" s="2">
        <v>34</v>
      </c>
      <c r="N169">
        <f t="shared" si="29"/>
        <v>9.6183742643382295E-2</v>
      </c>
      <c r="O169" s="2">
        <v>117</v>
      </c>
      <c r="P169">
        <f t="shared" si="30"/>
        <v>0.1880595243270502</v>
      </c>
      <c r="Q169" s="2">
        <v>7.57</v>
      </c>
      <c r="R169">
        <f t="shared" si="31"/>
        <v>-0.73551639053401541</v>
      </c>
      <c r="S169" s="2">
        <v>4.53</v>
      </c>
      <c r="T169">
        <f t="shared" si="32"/>
        <v>-0.63568972895203191</v>
      </c>
      <c r="V169">
        <f t="shared" si="23"/>
        <v>0.32628484449752226</v>
      </c>
      <c r="X169">
        <f t="shared" si="24"/>
        <v>4.0785605562190283E-2</v>
      </c>
      <c r="Z169">
        <v>1</v>
      </c>
      <c r="AA169">
        <v>17</v>
      </c>
      <c r="AB169">
        <v>17</v>
      </c>
      <c r="AC169">
        <f t="shared" si="33"/>
        <v>17</v>
      </c>
      <c r="AD169">
        <v>30</v>
      </c>
    </row>
    <row r="170" spans="1:30" ht="18" customHeight="1" thickTop="1" thickBot="1" x14ac:dyDescent="0.3">
      <c r="A170" s="1" t="s">
        <v>282</v>
      </c>
      <c r="B170" s="1" t="s">
        <v>340</v>
      </c>
      <c r="C170" s="1">
        <v>76</v>
      </c>
      <c r="D170" s="1">
        <v>282</v>
      </c>
      <c r="E170" s="6">
        <v>33.125</v>
      </c>
      <c r="F170">
        <f t="shared" si="25"/>
        <v>0.60660844525972912</v>
      </c>
      <c r="G170" s="6">
        <v>8.5</v>
      </c>
      <c r="H170">
        <f t="shared" si="26"/>
        <v>-1.7804974361396069</v>
      </c>
      <c r="I170" s="1">
        <v>4.8</v>
      </c>
      <c r="J170">
        <f t="shared" si="27"/>
        <v>-3.1585955444055083E-2</v>
      </c>
      <c r="K170" s="2" t="s">
        <v>439</v>
      </c>
      <c r="M170" s="2" t="s">
        <v>439</v>
      </c>
      <c r="O170" s="2" t="s">
        <v>439</v>
      </c>
      <c r="Q170" s="2" t="s">
        <v>439</v>
      </c>
      <c r="S170" s="2" t="s">
        <v>439</v>
      </c>
      <c r="V170">
        <f t="shared" si="23"/>
        <v>-1.2054749463239329</v>
      </c>
      <c r="X170">
        <f t="shared" si="24"/>
        <v>-0.40182498210797762</v>
      </c>
      <c r="Z170">
        <v>8</v>
      </c>
      <c r="AD170">
        <v>10.833333333333334</v>
      </c>
    </row>
    <row r="171" spans="1:30" ht="18" customHeight="1" thickTop="1" thickBot="1" x14ac:dyDescent="0.3">
      <c r="A171" s="2" t="s">
        <v>283</v>
      </c>
      <c r="B171" s="1" t="s">
        <v>340</v>
      </c>
      <c r="C171" s="2">
        <v>75</v>
      </c>
      <c r="D171" s="2">
        <v>246</v>
      </c>
      <c r="E171" s="7">
        <v>32.5</v>
      </c>
      <c r="F171">
        <f t="shared" si="25"/>
        <v>0.15831619600355215</v>
      </c>
      <c r="G171" s="7">
        <v>9.375</v>
      </c>
      <c r="H171">
        <f t="shared" si="26"/>
        <v>-0.40274020394655191</v>
      </c>
      <c r="I171" s="2">
        <v>4.53</v>
      </c>
      <c r="J171">
        <f t="shared" si="27"/>
        <v>0.83477167959273291</v>
      </c>
      <c r="K171" s="2">
        <v>35</v>
      </c>
      <c r="L171">
        <f t="shared" si="28"/>
        <v>2.3251955261168713</v>
      </c>
      <c r="M171" s="2">
        <v>41</v>
      </c>
      <c r="N171">
        <f t="shared" si="29"/>
        <v>1.7576263021350369</v>
      </c>
      <c r="O171" s="2">
        <v>130</v>
      </c>
      <c r="P171">
        <f t="shared" si="30"/>
        <v>1.5778966938399728</v>
      </c>
      <c r="Q171" s="2">
        <v>6.91</v>
      </c>
      <c r="R171">
        <f t="shared" si="31"/>
        <v>0.88235914117998426</v>
      </c>
      <c r="S171" s="2">
        <v>4.1500000000000004</v>
      </c>
      <c r="T171">
        <f t="shared" si="32"/>
        <v>0.85502535128380575</v>
      </c>
      <c r="V171">
        <f t="shared" si="23"/>
        <v>7.9884506862054048</v>
      </c>
      <c r="X171">
        <f t="shared" si="24"/>
        <v>0.9985563357756756</v>
      </c>
      <c r="Z171">
        <v>1</v>
      </c>
      <c r="AA171">
        <v>8</v>
      </c>
      <c r="AB171">
        <v>8</v>
      </c>
      <c r="AC171">
        <f t="shared" si="33"/>
        <v>8</v>
      </c>
      <c r="AD171">
        <v>33.625</v>
      </c>
    </row>
    <row r="172" spans="1:30" ht="18" customHeight="1" thickTop="1" thickBot="1" x14ac:dyDescent="0.3">
      <c r="A172" s="1" t="s">
        <v>284</v>
      </c>
      <c r="B172" s="1" t="s">
        <v>340</v>
      </c>
      <c r="C172" s="1">
        <v>74</v>
      </c>
      <c r="D172" s="1">
        <v>293</v>
      </c>
      <c r="E172" s="6">
        <v>33.625</v>
      </c>
      <c r="F172">
        <f t="shared" si="25"/>
        <v>0.96524224466467057</v>
      </c>
      <c r="G172" s="6">
        <v>10.25</v>
      </c>
      <c r="H172">
        <f t="shared" si="26"/>
        <v>0.97501702824650294</v>
      </c>
      <c r="I172" s="2" t="s">
        <v>439</v>
      </c>
      <c r="K172" s="2" t="s">
        <v>439</v>
      </c>
      <c r="M172" s="2" t="s">
        <v>439</v>
      </c>
      <c r="O172" s="2" t="s">
        <v>439</v>
      </c>
      <c r="Q172" s="2" t="s">
        <v>439</v>
      </c>
      <c r="S172" s="2" t="s">
        <v>439</v>
      </c>
      <c r="V172">
        <f t="shared" si="23"/>
        <v>1.9402592729111734</v>
      </c>
      <c r="X172">
        <f t="shared" si="24"/>
        <v>0.9701296364555867</v>
      </c>
      <c r="Z172">
        <v>6</v>
      </c>
      <c r="AA172">
        <v>4</v>
      </c>
      <c r="AB172">
        <v>180</v>
      </c>
      <c r="AC172">
        <f t="shared" si="33"/>
        <v>166</v>
      </c>
      <c r="AD172">
        <v>27.846153846153847</v>
      </c>
    </row>
    <row r="173" spans="1:30" ht="18" customHeight="1" thickTop="1" thickBot="1" x14ac:dyDescent="0.3">
      <c r="A173" s="2" t="s">
        <v>285</v>
      </c>
      <c r="B173" s="1" t="s">
        <v>340</v>
      </c>
      <c r="C173" s="2">
        <v>76</v>
      </c>
      <c r="D173" s="2">
        <v>318</v>
      </c>
      <c r="E173" s="7">
        <v>33.75</v>
      </c>
      <c r="F173">
        <f t="shared" si="25"/>
        <v>1.0549006945159061</v>
      </c>
      <c r="G173" s="7">
        <v>9.75</v>
      </c>
      <c r="H173">
        <f t="shared" si="26"/>
        <v>0.187727181279043</v>
      </c>
      <c r="I173" s="2">
        <v>5.0199999999999996</v>
      </c>
      <c r="J173">
        <f t="shared" si="27"/>
        <v>-0.73750699139995679</v>
      </c>
      <c r="K173" s="2">
        <v>20</v>
      </c>
      <c r="L173">
        <f t="shared" si="28"/>
        <v>-0.1339238734009717</v>
      </c>
      <c r="M173" s="2">
        <v>31</v>
      </c>
      <c r="N173">
        <f t="shared" si="29"/>
        <v>-0.61586306856732675</v>
      </c>
      <c r="O173" s="2">
        <v>101</v>
      </c>
      <c r="P173">
        <f t="shared" si="30"/>
        <v>-1.5225092996888545</v>
      </c>
      <c r="Q173" s="2">
        <v>7.5</v>
      </c>
      <c r="R173">
        <f t="shared" si="31"/>
        <v>-0.56392353110980276</v>
      </c>
      <c r="S173" s="2">
        <v>4.57</v>
      </c>
      <c r="T173">
        <f t="shared" si="32"/>
        <v>-0.79260710581896243</v>
      </c>
      <c r="V173">
        <f t="shared" si="23"/>
        <v>-3.1237059941909258</v>
      </c>
      <c r="X173">
        <f t="shared" si="24"/>
        <v>-0.39046324927386572</v>
      </c>
      <c r="Z173">
        <v>4</v>
      </c>
      <c r="AA173">
        <v>1</v>
      </c>
      <c r="AB173">
        <v>100</v>
      </c>
      <c r="AC173">
        <f t="shared" si="33"/>
        <v>100</v>
      </c>
      <c r="AD173">
        <v>22.25</v>
      </c>
    </row>
    <row r="174" spans="1:30" ht="18" customHeight="1" thickTop="1" thickBot="1" x14ac:dyDescent="0.3">
      <c r="A174" s="1" t="s">
        <v>286</v>
      </c>
      <c r="B174" s="1" t="s">
        <v>340</v>
      </c>
      <c r="C174" s="1">
        <v>74</v>
      </c>
      <c r="D174" s="1">
        <v>319</v>
      </c>
      <c r="E174" s="6">
        <v>32.5</v>
      </c>
      <c r="F174">
        <f t="shared" si="25"/>
        <v>0.15831619600355215</v>
      </c>
      <c r="G174" s="6">
        <v>10</v>
      </c>
      <c r="H174">
        <f t="shared" si="26"/>
        <v>0.58137210476277301</v>
      </c>
      <c r="I174" s="1">
        <v>5.05</v>
      </c>
      <c r="J174">
        <f t="shared" si="27"/>
        <v>-0.83376895084848968</v>
      </c>
      <c r="K174" s="1">
        <v>26</v>
      </c>
      <c r="L174">
        <f t="shared" si="28"/>
        <v>0.84972388640616547</v>
      </c>
      <c r="M174" s="1">
        <v>29.5</v>
      </c>
      <c r="N174">
        <f t="shared" si="29"/>
        <v>-0.97188647417268137</v>
      </c>
      <c r="O174" s="1">
        <v>98</v>
      </c>
      <c r="P174">
        <f t="shared" si="30"/>
        <v>-1.8432409541918366</v>
      </c>
      <c r="Q174" s="1">
        <v>7.84</v>
      </c>
      <c r="R174">
        <f t="shared" si="31"/>
        <v>-1.3973745625988323</v>
      </c>
      <c r="S174" s="1">
        <v>4.59</v>
      </c>
      <c r="T174">
        <f t="shared" si="32"/>
        <v>-0.87106579425242592</v>
      </c>
      <c r="V174">
        <f t="shared" si="23"/>
        <v>-4.3279245488917759</v>
      </c>
      <c r="X174">
        <f t="shared" si="24"/>
        <v>-0.54099056861147199</v>
      </c>
      <c r="Z174">
        <v>1</v>
      </c>
      <c r="AA174">
        <v>32</v>
      </c>
      <c r="AB174">
        <v>32</v>
      </c>
      <c r="AC174">
        <f t="shared" si="33"/>
        <v>32</v>
      </c>
      <c r="AD174">
        <v>31.75</v>
      </c>
    </row>
    <row r="175" spans="1:30" ht="18" customHeight="1" thickTop="1" thickBot="1" x14ac:dyDescent="0.3">
      <c r="A175" s="2" t="s">
        <v>288</v>
      </c>
      <c r="B175" s="1" t="s">
        <v>340</v>
      </c>
      <c r="C175" s="2">
        <v>75</v>
      </c>
      <c r="D175" s="2">
        <v>267</v>
      </c>
      <c r="E175" s="7">
        <v>33.5</v>
      </c>
      <c r="F175">
        <f t="shared" si="25"/>
        <v>0.87558379481343518</v>
      </c>
      <c r="G175" s="7">
        <v>10.125</v>
      </c>
      <c r="H175">
        <f t="shared" si="26"/>
        <v>0.77819456650463792</v>
      </c>
      <c r="I175" s="2">
        <v>4.79</v>
      </c>
      <c r="J175">
        <f t="shared" si="27"/>
        <v>5.0136437212161577E-4</v>
      </c>
      <c r="K175" s="2">
        <v>27</v>
      </c>
      <c r="L175">
        <f t="shared" si="28"/>
        <v>1.013665179707355</v>
      </c>
      <c r="M175" s="2">
        <v>34.5</v>
      </c>
      <c r="N175">
        <f t="shared" si="29"/>
        <v>0.21485821117850049</v>
      </c>
      <c r="O175" s="2">
        <v>114</v>
      </c>
      <c r="P175">
        <f t="shared" si="30"/>
        <v>-0.13267213017593193</v>
      </c>
      <c r="Q175" s="2">
        <v>7.17</v>
      </c>
      <c r="R175">
        <f t="shared" si="31"/>
        <v>0.24501423474719713</v>
      </c>
      <c r="S175" s="2">
        <v>4.25</v>
      </c>
      <c r="T175">
        <f t="shared" si="32"/>
        <v>0.46273190911648138</v>
      </c>
      <c r="V175">
        <f t="shared" si="23"/>
        <v>3.4578771302637969</v>
      </c>
      <c r="X175">
        <f t="shared" si="24"/>
        <v>0.43223464128297462</v>
      </c>
      <c r="Z175">
        <v>6</v>
      </c>
      <c r="AA175">
        <v>36</v>
      </c>
      <c r="AB175">
        <v>212</v>
      </c>
      <c r="AC175">
        <f t="shared" si="33"/>
        <v>187</v>
      </c>
      <c r="AD175">
        <v>3.1428571428571428</v>
      </c>
    </row>
    <row r="176" spans="1:30" ht="18" customHeight="1" thickTop="1" thickBot="1" x14ac:dyDescent="0.3">
      <c r="A176" s="1" t="s">
        <v>289</v>
      </c>
      <c r="B176" s="1" t="s">
        <v>340</v>
      </c>
      <c r="C176" s="1">
        <v>75</v>
      </c>
      <c r="D176" s="1">
        <v>271</v>
      </c>
      <c r="E176" s="6">
        <v>34.375</v>
      </c>
      <c r="F176">
        <f t="shared" si="25"/>
        <v>1.503192943772083</v>
      </c>
      <c r="G176" s="6">
        <v>10.125</v>
      </c>
      <c r="H176">
        <f t="shared" si="26"/>
        <v>0.77819456650463792</v>
      </c>
      <c r="I176" s="1">
        <v>4.79</v>
      </c>
      <c r="J176">
        <f t="shared" si="27"/>
        <v>5.0136437212161577E-4</v>
      </c>
      <c r="K176" s="1">
        <v>19</v>
      </c>
      <c r="L176">
        <f t="shared" si="28"/>
        <v>-0.29786516670216123</v>
      </c>
      <c r="M176" s="1">
        <v>38.5</v>
      </c>
      <c r="N176">
        <f t="shared" si="29"/>
        <v>1.1642539594594459</v>
      </c>
      <c r="O176" s="1">
        <v>118</v>
      </c>
      <c r="P176">
        <f t="shared" si="30"/>
        <v>0.29497007582804424</v>
      </c>
      <c r="Q176" s="1">
        <v>7.08</v>
      </c>
      <c r="R176">
        <f t="shared" si="31"/>
        <v>0.46563362543546943</v>
      </c>
      <c r="S176" s="1">
        <v>4.05</v>
      </c>
      <c r="T176">
        <f t="shared" si="32"/>
        <v>1.2473187934511336</v>
      </c>
      <c r="V176">
        <f t="shared" si="23"/>
        <v>5.1562001621207747</v>
      </c>
      <c r="X176">
        <f t="shared" si="24"/>
        <v>0.64452502026509684</v>
      </c>
      <c r="Z176">
        <v>2</v>
      </c>
      <c r="AA176">
        <v>31</v>
      </c>
      <c r="AB176">
        <v>63</v>
      </c>
      <c r="AC176">
        <f t="shared" si="33"/>
        <v>63</v>
      </c>
      <c r="AD176">
        <v>22.133333333333333</v>
      </c>
    </row>
    <row r="177" spans="1:30" ht="18" customHeight="1" thickTop="1" thickBot="1" x14ac:dyDescent="0.3">
      <c r="A177" s="2" t="s">
        <v>290</v>
      </c>
      <c r="B177" s="1" t="s">
        <v>340</v>
      </c>
      <c r="C177" s="2">
        <v>75</v>
      </c>
      <c r="D177" s="2">
        <v>293</v>
      </c>
      <c r="E177" s="7">
        <v>31.5</v>
      </c>
      <c r="F177">
        <f t="shared" si="25"/>
        <v>-0.55895140280633093</v>
      </c>
      <c r="G177" s="7">
        <v>9.375</v>
      </c>
      <c r="H177">
        <f t="shared" si="26"/>
        <v>-0.40274020394655191</v>
      </c>
      <c r="I177" s="2">
        <v>4.8600000000000003</v>
      </c>
      <c r="J177">
        <f t="shared" si="27"/>
        <v>-0.22410987434112098</v>
      </c>
      <c r="K177" s="2">
        <v>29</v>
      </c>
      <c r="L177">
        <f t="shared" si="28"/>
        <v>1.3415477663097339</v>
      </c>
      <c r="M177" s="2">
        <v>29</v>
      </c>
      <c r="N177">
        <f t="shared" si="29"/>
        <v>-1.0905609427077996</v>
      </c>
      <c r="O177" s="2">
        <v>110</v>
      </c>
      <c r="P177">
        <f t="shared" si="30"/>
        <v>-0.56031433617990811</v>
      </c>
      <c r="Q177" s="2">
        <v>7.23</v>
      </c>
      <c r="R177">
        <f t="shared" si="31"/>
        <v>9.7934640955014154E-2</v>
      </c>
      <c r="S177" s="2">
        <v>4.37</v>
      </c>
      <c r="T177">
        <f t="shared" si="32"/>
        <v>-8.0202214843100514E-3</v>
      </c>
      <c r="V177">
        <f t="shared" si="23"/>
        <v>-1.4052145742012736</v>
      </c>
      <c r="X177">
        <f t="shared" si="24"/>
        <v>-0.1756518217751592</v>
      </c>
      <c r="Z177">
        <v>3</v>
      </c>
      <c r="AA177">
        <v>32</v>
      </c>
      <c r="AB177">
        <v>96</v>
      </c>
      <c r="AC177">
        <f t="shared" si="33"/>
        <v>96</v>
      </c>
      <c r="AD177">
        <v>25.714285714285715</v>
      </c>
    </row>
    <row r="178" spans="1:30" ht="18" customHeight="1" thickTop="1" thickBot="1" x14ac:dyDescent="0.3">
      <c r="A178" s="1" t="s">
        <v>291</v>
      </c>
      <c r="B178" s="1" t="s">
        <v>340</v>
      </c>
      <c r="C178" s="1">
        <v>74</v>
      </c>
      <c r="D178" s="1">
        <v>289</v>
      </c>
      <c r="E178" s="6">
        <v>33.25</v>
      </c>
      <c r="F178">
        <f t="shared" si="25"/>
        <v>0.6962668951109644</v>
      </c>
      <c r="G178" s="6">
        <v>10</v>
      </c>
      <c r="H178">
        <f t="shared" si="26"/>
        <v>0.58137210476277301</v>
      </c>
      <c r="I178" s="2" t="s">
        <v>439</v>
      </c>
      <c r="K178" s="2" t="s">
        <v>439</v>
      </c>
      <c r="M178" s="2" t="s">
        <v>439</v>
      </c>
      <c r="O178" s="2" t="s">
        <v>439</v>
      </c>
      <c r="Q178" s="2" t="s">
        <v>439</v>
      </c>
      <c r="S178" s="2" t="s">
        <v>439</v>
      </c>
      <c r="V178">
        <f t="shared" si="23"/>
        <v>1.2776389998737374</v>
      </c>
      <c r="X178">
        <f t="shared" si="24"/>
        <v>0.63881949993686871</v>
      </c>
      <c r="Z178">
        <v>6</v>
      </c>
      <c r="AA178">
        <v>40</v>
      </c>
      <c r="AB178">
        <v>216</v>
      </c>
      <c r="AC178">
        <f t="shared" si="33"/>
        <v>188</v>
      </c>
      <c r="AD178">
        <v>14.933333333333334</v>
      </c>
    </row>
    <row r="179" spans="1:30" ht="18" customHeight="1" thickTop="1" thickBot="1" x14ac:dyDescent="0.3">
      <c r="A179" s="2" t="s">
        <v>292</v>
      </c>
      <c r="B179" s="1" t="s">
        <v>340</v>
      </c>
      <c r="C179" s="2">
        <v>77</v>
      </c>
      <c r="D179" s="2">
        <v>283</v>
      </c>
      <c r="E179" s="7">
        <v>34.5</v>
      </c>
      <c r="F179">
        <f t="shared" si="25"/>
        <v>1.5928513936233184</v>
      </c>
      <c r="G179" s="7">
        <v>9.25</v>
      </c>
      <c r="H179">
        <f t="shared" si="26"/>
        <v>-0.59956266568841687</v>
      </c>
      <c r="I179" s="2">
        <v>5.01</v>
      </c>
      <c r="J179">
        <f t="shared" si="27"/>
        <v>-0.70541967158378005</v>
      </c>
      <c r="K179" s="2" t="s">
        <v>439</v>
      </c>
      <c r="M179" s="2">
        <v>33</v>
      </c>
      <c r="N179">
        <f t="shared" si="29"/>
        <v>-0.14116519442685407</v>
      </c>
      <c r="O179" s="2">
        <v>110</v>
      </c>
      <c r="P179">
        <f t="shared" si="30"/>
        <v>-0.56031433617990811</v>
      </c>
      <c r="Q179" s="2">
        <v>7.64</v>
      </c>
      <c r="R179">
        <f t="shared" si="31"/>
        <v>-0.90710924995822606</v>
      </c>
      <c r="S179" s="2">
        <v>4.6500000000000004</v>
      </c>
      <c r="T179">
        <f t="shared" si="32"/>
        <v>-1.1064418595528234</v>
      </c>
      <c r="V179">
        <f t="shared" si="23"/>
        <v>-2.42716158376669</v>
      </c>
      <c r="X179">
        <f t="shared" si="24"/>
        <v>-0.34673736910952713</v>
      </c>
      <c r="Z179">
        <v>8</v>
      </c>
      <c r="AD179">
        <v>0</v>
      </c>
    </row>
    <row r="180" spans="1:30" ht="18" customHeight="1" thickTop="1" thickBot="1" x14ac:dyDescent="0.3">
      <c r="A180" s="1" t="s">
        <v>293</v>
      </c>
      <c r="B180" s="1" t="s">
        <v>340</v>
      </c>
      <c r="C180" s="1">
        <v>77</v>
      </c>
      <c r="D180" s="1">
        <v>320</v>
      </c>
      <c r="E180" s="6">
        <v>34.625</v>
      </c>
      <c r="F180">
        <f t="shared" si="25"/>
        <v>1.6825098434745538</v>
      </c>
      <c r="G180" s="6">
        <v>11</v>
      </c>
      <c r="H180">
        <f t="shared" si="26"/>
        <v>2.1559517986976928</v>
      </c>
      <c r="I180" s="1">
        <v>5.07</v>
      </c>
      <c r="J180">
        <f t="shared" si="27"/>
        <v>-0.89794359048084593</v>
      </c>
      <c r="K180" s="2" t="s">
        <v>439</v>
      </c>
      <c r="M180" s="1">
        <v>33</v>
      </c>
      <c r="N180">
        <f t="shared" si="29"/>
        <v>-0.14116519442685407</v>
      </c>
      <c r="O180" s="1">
        <v>103</v>
      </c>
      <c r="P180">
        <f t="shared" si="30"/>
        <v>-1.3086881966868664</v>
      </c>
      <c r="Q180" s="1">
        <v>7.91</v>
      </c>
      <c r="R180">
        <f t="shared" si="31"/>
        <v>-1.5689674220230452</v>
      </c>
      <c r="S180" s="1">
        <v>4.47</v>
      </c>
      <c r="T180">
        <f t="shared" si="32"/>
        <v>-0.40031366365163451</v>
      </c>
      <c r="V180">
        <f t="shared" si="23"/>
        <v>-0.47861642509699981</v>
      </c>
      <c r="X180">
        <f t="shared" si="24"/>
        <v>-6.8373775013857122E-2</v>
      </c>
      <c r="Z180">
        <v>3</v>
      </c>
      <c r="AA180">
        <v>26</v>
      </c>
      <c r="AB180">
        <v>90</v>
      </c>
      <c r="AC180">
        <f t="shared" si="33"/>
        <v>90</v>
      </c>
      <c r="AD180">
        <v>23.153846153846153</v>
      </c>
    </row>
    <row r="181" spans="1:30" ht="18" customHeight="1" thickTop="1" thickBot="1" x14ac:dyDescent="0.3">
      <c r="A181" s="2" t="s">
        <v>294</v>
      </c>
      <c r="B181" s="1" t="s">
        <v>340</v>
      </c>
      <c r="C181" s="2">
        <v>74</v>
      </c>
      <c r="D181" s="2">
        <v>316</v>
      </c>
      <c r="E181" s="7">
        <v>34</v>
      </c>
      <c r="F181">
        <f t="shared" si="25"/>
        <v>1.2342175942183768</v>
      </c>
      <c r="G181" s="7">
        <v>10.75</v>
      </c>
      <c r="H181">
        <f t="shared" si="26"/>
        <v>1.7623068752139628</v>
      </c>
      <c r="I181" s="2">
        <v>5.16</v>
      </c>
      <c r="J181">
        <f t="shared" si="27"/>
        <v>-1.186729468826442</v>
      </c>
      <c r="K181" s="2">
        <v>32</v>
      </c>
      <c r="L181">
        <f t="shared" si="28"/>
        <v>1.8333716462133025</v>
      </c>
      <c r="M181" s="2" t="s">
        <v>439</v>
      </c>
      <c r="O181" s="2">
        <v>105</v>
      </c>
      <c r="P181">
        <f t="shared" si="30"/>
        <v>-1.0948670936848783</v>
      </c>
      <c r="Q181" s="2">
        <v>7.53</v>
      </c>
      <c r="R181">
        <f t="shared" si="31"/>
        <v>-0.63746332800589423</v>
      </c>
      <c r="S181" s="2">
        <v>4.46</v>
      </c>
      <c r="T181">
        <f t="shared" si="32"/>
        <v>-0.36108431943490271</v>
      </c>
      <c r="V181">
        <f t="shared" si="23"/>
        <v>1.5497519056935245</v>
      </c>
      <c r="X181">
        <f t="shared" si="24"/>
        <v>0.22139312938478922</v>
      </c>
      <c r="Z181">
        <v>5</v>
      </c>
      <c r="AA181">
        <v>18</v>
      </c>
      <c r="AB181">
        <v>154</v>
      </c>
      <c r="AC181">
        <f t="shared" si="33"/>
        <v>149</v>
      </c>
      <c r="AD181">
        <v>0</v>
      </c>
    </row>
    <row r="182" spans="1:30" ht="18" customHeight="1" thickTop="1" thickBot="1" x14ac:dyDescent="0.3">
      <c r="A182" s="1" t="s">
        <v>295</v>
      </c>
      <c r="B182" s="1" t="s">
        <v>340</v>
      </c>
      <c r="C182" s="1">
        <v>76</v>
      </c>
      <c r="D182" s="1">
        <v>254</v>
      </c>
      <c r="E182" s="6">
        <v>32.5</v>
      </c>
      <c r="F182">
        <f t="shared" si="25"/>
        <v>0.15831619600355215</v>
      </c>
      <c r="G182" s="6">
        <v>10.375</v>
      </c>
      <c r="H182">
        <f t="shared" si="26"/>
        <v>1.171839489988368</v>
      </c>
      <c r="I182" s="1">
        <v>4.97</v>
      </c>
      <c r="J182">
        <f t="shared" si="27"/>
        <v>-0.57707039231907042</v>
      </c>
      <c r="K182" s="1">
        <v>23</v>
      </c>
      <c r="L182">
        <f t="shared" si="28"/>
        <v>0.35790000650259685</v>
      </c>
      <c r="M182" s="2" t="s">
        <v>439</v>
      </c>
      <c r="O182" s="2" t="s">
        <v>439</v>
      </c>
      <c r="Q182" s="2" t="s">
        <v>439</v>
      </c>
      <c r="S182" s="2" t="s">
        <v>439</v>
      </c>
      <c r="V182">
        <f t="shared" si="23"/>
        <v>1.1109853001754466</v>
      </c>
      <c r="X182">
        <f t="shared" si="24"/>
        <v>0.27774632504386165</v>
      </c>
      <c r="Z182">
        <v>8</v>
      </c>
      <c r="AD182">
        <v>25</v>
      </c>
    </row>
    <row r="183" spans="1:30" ht="18" customHeight="1" thickTop="1" thickBot="1" x14ac:dyDescent="0.3">
      <c r="A183" s="2" t="s">
        <v>296</v>
      </c>
      <c r="B183" s="1" t="s">
        <v>340</v>
      </c>
      <c r="C183" s="2">
        <v>76</v>
      </c>
      <c r="D183" s="2">
        <v>284</v>
      </c>
      <c r="E183" s="7">
        <v>33</v>
      </c>
      <c r="F183">
        <f t="shared" si="25"/>
        <v>0.51694999540849373</v>
      </c>
      <c r="G183" s="7">
        <v>9.75</v>
      </c>
      <c r="H183">
        <f t="shared" si="26"/>
        <v>0.187727181279043</v>
      </c>
      <c r="I183" s="2">
        <v>5.0599999999999996</v>
      </c>
      <c r="J183">
        <f t="shared" si="27"/>
        <v>-0.86585627066466642</v>
      </c>
      <c r="K183" s="2">
        <v>26</v>
      </c>
      <c r="L183">
        <f t="shared" si="28"/>
        <v>0.84972388640616547</v>
      </c>
      <c r="M183" s="2" t="s">
        <v>439</v>
      </c>
      <c r="O183" s="2" t="s">
        <v>439</v>
      </c>
      <c r="Q183" s="2" t="s">
        <v>439</v>
      </c>
      <c r="S183" s="2" t="s">
        <v>439</v>
      </c>
      <c r="V183">
        <f t="shared" si="23"/>
        <v>0.68854479242903577</v>
      </c>
      <c r="X183">
        <f t="shared" si="24"/>
        <v>0.17213619810725894</v>
      </c>
      <c r="Z183">
        <v>6</v>
      </c>
      <c r="AA183">
        <v>17</v>
      </c>
      <c r="AB183">
        <v>193</v>
      </c>
      <c r="AC183">
        <f t="shared" si="33"/>
        <v>175</v>
      </c>
      <c r="AD183">
        <v>0</v>
      </c>
    </row>
    <row r="184" spans="1:30" ht="18" customHeight="1" thickTop="1" thickBot="1" x14ac:dyDescent="0.3">
      <c r="A184" s="1" t="s">
        <v>298</v>
      </c>
      <c r="B184" s="1" t="s">
        <v>340</v>
      </c>
      <c r="C184" s="1">
        <v>75</v>
      </c>
      <c r="D184" s="1">
        <v>279</v>
      </c>
      <c r="E184" s="6">
        <v>33.25</v>
      </c>
      <c r="F184">
        <f t="shared" si="25"/>
        <v>0.6962668951109644</v>
      </c>
      <c r="G184" s="6">
        <v>10.875</v>
      </c>
      <c r="H184">
        <f t="shared" si="26"/>
        <v>1.9591293369558278</v>
      </c>
      <c r="I184" s="1">
        <v>4.84</v>
      </c>
      <c r="J184">
        <f t="shared" si="27"/>
        <v>-0.15993523470876475</v>
      </c>
      <c r="K184" s="1">
        <v>32</v>
      </c>
      <c r="L184">
        <f t="shared" si="28"/>
        <v>1.8333716462133025</v>
      </c>
      <c r="M184" s="1">
        <v>32.5</v>
      </c>
      <c r="N184">
        <f t="shared" si="29"/>
        <v>-0.25983966296197225</v>
      </c>
      <c r="O184" s="1">
        <v>120</v>
      </c>
      <c r="P184">
        <f t="shared" si="30"/>
        <v>0.50879117883003233</v>
      </c>
      <c r="Q184" s="1">
        <v>7.44</v>
      </c>
      <c r="R184">
        <f t="shared" si="31"/>
        <v>-0.41684393731762193</v>
      </c>
      <c r="S184" s="1">
        <v>4.55</v>
      </c>
      <c r="T184">
        <f t="shared" si="32"/>
        <v>-0.71414841738549539</v>
      </c>
      <c r="V184">
        <f t="shared" si="23"/>
        <v>3.4467918047362729</v>
      </c>
      <c r="X184">
        <f t="shared" si="24"/>
        <v>0.43084897559203411</v>
      </c>
      <c r="Z184">
        <v>2</v>
      </c>
      <c r="AA184">
        <v>3</v>
      </c>
      <c r="AB184">
        <v>35</v>
      </c>
      <c r="AC184">
        <f t="shared" si="33"/>
        <v>35</v>
      </c>
      <c r="AD184">
        <v>42.5</v>
      </c>
    </row>
    <row r="185" spans="1:30" ht="18" customHeight="1" thickTop="1" thickBot="1" x14ac:dyDescent="0.3">
      <c r="A185" s="2" t="s">
        <v>299</v>
      </c>
      <c r="B185" s="1" t="s">
        <v>340</v>
      </c>
      <c r="C185" s="2">
        <v>75</v>
      </c>
      <c r="D185" s="2">
        <v>255</v>
      </c>
      <c r="E185" s="7">
        <v>31</v>
      </c>
      <c r="F185">
        <f t="shared" si="25"/>
        <v>-0.91758520221127249</v>
      </c>
      <c r="G185" s="7">
        <v>9.375</v>
      </c>
      <c r="H185">
        <f t="shared" si="26"/>
        <v>-0.40274020394655191</v>
      </c>
      <c r="I185" s="2">
        <v>4.7699999999999996</v>
      </c>
      <c r="J185">
        <f t="shared" si="27"/>
        <v>6.4676004004477872E-2</v>
      </c>
      <c r="K185" s="2">
        <v>27</v>
      </c>
      <c r="L185">
        <f t="shared" si="28"/>
        <v>1.013665179707355</v>
      </c>
      <c r="M185" s="2">
        <v>34</v>
      </c>
      <c r="N185">
        <f t="shared" si="29"/>
        <v>9.6183742643382295E-2</v>
      </c>
      <c r="O185" s="2">
        <v>120</v>
      </c>
      <c r="P185">
        <f t="shared" si="30"/>
        <v>0.50879117883003233</v>
      </c>
      <c r="Q185" s="2">
        <v>7.1</v>
      </c>
      <c r="R185">
        <f t="shared" si="31"/>
        <v>0.4166070941714099</v>
      </c>
      <c r="S185" s="2">
        <v>4.25</v>
      </c>
      <c r="T185">
        <f t="shared" si="32"/>
        <v>0.46273190911648138</v>
      </c>
      <c r="V185">
        <f t="shared" si="23"/>
        <v>1.2423297023153144</v>
      </c>
      <c r="X185">
        <f t="shared" si="24"/>
        <v>0.1552912127894143</v>
      </c>
      <c r="Z185">
        <v>5</v>
      </c>
      <c r="AA185">
        <v>17</v>
      </c>
      <c r="AB185">
        <v>153</v>
      </c>
      <c r="AC185">
        <f t="shared" si="33"/>
        <v>148</v>
      </c>
      <c r="AD185">
        <v>32.799999999999997</v>
      </c>
    </row>
    <row r="186" spans="1:30" ht="18" customHeight="1" thickTop="1" thickBot="1" x14ac:dyDescent="0.3">
      <c r="A186" s="1" t="s">
        <v>300</v>
      </c>
      <c r="B186" s="1" t="s">
        <v>340</v>
      </c>
      <c r="C186" s="1">
        <v>74</v>
      </c>
      <c r="D186" s="1">
        <v>266</v>
      </c>
      <c r="E186" s="6">
        <v>34.25</v>
      </c>
      <c r="F186">
        <f t="shared" si="25"/>
        <v>1.4135344939208476</v>
      </c>
      <c r="G186" s="6">
        <v>10</v>
      </c>
      <c r="H186">
        <f t="shared" si="26"/>
        <v>0.58137210476277301</v>
      </c>
      <c r="I186" s="1">
        <v>4.93</v>
      </c>
      <c r="J186">
        <f t="shared" si="27"/>
        <v>-0.44872111305436074</v>
      </c>
      <c r="K186" s="1">
        <v>28</v>
      </c>
      <c r="L186">
        <f t="shared" si="28"/>
        <v>1.1776064730085445</v>
      </c>
      <c r="M186" s="1">
        <v>36.5</v>
      </c>
      <c r="N186">
        <f t="shared" si="29"/>
        <v>0.68955608531897317</v>
      </c>
      <c r="O186" s="1">
        <v>123</v>
      </c>
      <c r="P186">
        <f t="shared" si="30"/>
        <v>0.82952283333301446</v>
      </c>
      <c r="Q186" s="1">
        <v>7.34</v>
      </c>
      <c r="R186">
        <f t="shared" si="31"/>
        <v>-0.17171128099731767</v>
      </c>
      <c r="S186" s="1">
        <v>4.4000000000000004</v>
      </c>
      <c r="T186">
        <f t="shared" si="32"/>
        <v>-0.12570825413450878</v>
      </c>
      <c r="V186">
        <f t="shared" si="23"/>
        <v>3.9454513421579658</v>
      </c>
      <c r="X186">
        <f t="shared" si="24"/>
        <v>0.49318141776974572</v>
      </c>
      <c r="Z186">
        <v>4</v>
      </c>
      <c r="AA186">
        <v>2</v>
      </c>
      <c r="AB186">
        <v>101</v>
      </c>
      <c r="AC186">
        <f t="shared" si="33"/>
        <v>101</v>
      </c>
      <c r="AD186">
        <v>4</v>
      </c>
    </row>
    <row r="187" spans="1:30" ht="18" customHeight="1" thickTop="1" thickBot="1" x14ac:dyDescent="0.3">
      <c r="A187" s="2" t="s">
        <v>301</v>
      </c>
      <c r="B187" s="1" t="s">
        <v>340</v>
      </c>
      <c r="C187" s="2">
        <v>75</v>
      </c>
      <c r="D187" s="2">
        <v>261</v>
      </c>
      <c r="E187" s="7">
        <v>33.75</v>
      </c>
      <c r="F187">
        <f t="shared" si="25"/>
        <v>1.0549006945159061</v>
      </c>
      <c r="G187" s="7">
        <v>9.5</v>
      </c>
      <c r="H187">
        <f t="shared" si="26"/>
        <v>-0.20591774220468695</v>
      </c>
      <c r="I187" s="2">
        <v>4.5999999999999996</v>
      </c>
      <c r="J187">
        <f t="shared" si="27"/>
        <v>0.61016044087949317</v>
      </c>
      <c r="K187" s="2">
        <v>19</v>
      </c>
      <c r="L187">
        <f t="shared" si="28"/>
        <v>-0.29786516670216123</v>
      </c>
      <c r="M187" s="2">
        <v>32.5</v>
      </c>
      <c r="N187">
        <f t="shared" si="29"/>
        <v>-0.25983966296197225</v>
      </c>
      <c r="O187" s="2">
        <v>112</v>
      </c>
      <c r="P187">
        <f t="shared" si="30"/>
        <v>-0.34649323317792002</v>
      </c>
      <c r="Q187" s="2">
        <v>7.4</v>
      </c>
      <c r="R187">
        <f t="shared" si="31"/>
        <v>-0.31879087478950063</v>
      </c>
      <c r="S187" s="2">
        <v>4.32</v>
      </c>
      <c r="T187">
        <f t="shared" si="32"/>
        <v>0.18812649959935215</v>
      </c>
      <c r="V187">
        <f t="shared" si="23"/>
        <v>0.42428095515851028</v>
      </c>
      <c r="X187">
        <f t="shared" si="24"/>
        <v>5.3035119394813784E-2</v>
      </c>
      <c r="Z187">
        <v>1</v>
      </c>
      <c r="AA187">
        <v>3</v>
      </c>
      <c r="AB187">
        <v>3</v>
      </c>
      <c r="AC187">
        <f t="shared" si="33"/>
        <v>3</v>
      </c>
      <c r="AD187">
        <v>0</v>
      </c>
    </row>
    <row r="188" spans="1:30" ht="18" customHeight="1" thickTop="1" thickBot="1" x14ac:dyDescent="0.3">
      <c r="A188" s="1" t="s">
        <v>302</v>
      </c>
      <c r="B188" s="1" t="s">
        <v>340</v>
      </c>
      <c r="C188" s="1">
        <v>74</v>
      </c>
      <c r="D188" s="1">
        <v>260</v>
      </c>
      <c r="E188" s="6">
        <v>31.125</v>
      </c>
      <c r="F188">
        <f t="shared" si="25"/>
        <v>-0.8279267523600371</v>
      </c>
      <c r="G188" s="6">
        <v>10.5</v>
      </c>
      <c r="H188">
        <f t="shared" si="26"/>
        <v>1.368661951730233</v>
      </c>
      <c r="I188" s="1">
        <v>4.9000000000000004</v>
      </c>
      <c r="J188">
        <f t="shared" si="27"/>
        <v>-0.35245915360583063</v>
      </c>
      <c r="K188" s="2" t="s">
        <v>439</v>
      </c>
      <c r="M188" s="2" t="s">
        <v>439</v>
      </c>
      <c r="O188" s="2" t="s">
        <v>439</v>
      </c>
      <c r="Q188" s="2" t="s">
        <v>439</v>
      </c>
      <c r="S188" s="2" t="s">
        <v>439</v>
      </c>
      <c r="V188">
        <f t="shared" si="23"/>
        <v>0.18827604576436524</v>
      </c>
      <c r="X188">
        <f t="shared" si="24"/>
        <v>6.2758681921455076E-2</v>
      </c>
      <c r="Z188">
        <v>2</v>
      </c>
      <c r="AA188">
        <v>26</v>
      </c>
      <c r="AB188">
        <v>58</v>
      </c>
      <c r="AC188">
        <f t="shared" si="33"/>
        <v>58</v>
      </c>
      <c r="AD188">
        <v>43.866666666666667</v>
      </c>
    </row>
    <row r="189" spans="1:30" ht="18" customHeight="1" thickTop="1" thickBot="1" x14ac:dyDescent="0.3">
      <c r="A189" s="2" t="s">
        <v>303</v>
      </c>
      <c r="B189" s="1" t="s">
        <v>340</v>
      </c>
      <c r="C189" s="2">
        <v>76</v>
      </c>
      <c r="D189" s="2">
        <v>336</v>
      </c>
      <c r="E189" s="7">
        <v>33.125</v>
      </c>
      <c r="F189">
        <f t="shared" si="25"/>
        <v>0.60660844525972912</v>
      </c>
      <c r="G189" s="7">
        <v>10.125</v>
      </c>
      <c r="H189">
        <f t="shared" si="26"/>
        <v>0.77819456650463792</v>
      </c>
      <c r="I189" s="2" t="s">
        <v>439</v>
      </c>
      <c r="K189" s="2" t="s">
        <v>439</v>
      </c>
      <c r="M189" s="2" t="s">
        <v>439</v>
      </c>
      <c r="O189" s="2" t="s">
        <v>439</v>
      </c>
      <c r="Q189" s="2" t="s">
        <v>439</v>
      </c>
      <c r="S189" s="2" t="s">
        <v>439</v>
      </c>
      <c r="V189">
        <f t="shared" si="23"/>
        <v>1.384803011764367</v>
      </c>
      <c r="X189">
        <f t="shared" si="24"/>
        <v>0.69240150588218352</v>
      </c>
      <c r="Z189">
        <v>2</v>
      </c>
      <c r="AA189">
        <v>7</v>
      </c>
      <c r="AB189">
        <v>39</v>
      </c>
      <c r="AC189">
        <f t="shared" si="33"/>
        <v>39</v>
      </c>
      <c r="AD189">
        <v>39.266666666666666</v>
      </c>
    </row>
    <row r="190" spans="1:30" ht="18" customHeight="1" thickTop="1" thickBot="1" x14ac:dyDescent="0.3">
      <c r="A190" s="1" t="s">
        <v>304</v>
      </c>
      <c r="B190" s="1" t="s">
        <v>340</v>
      </c>
      <c r="C190" s="1">
        <v>77</v>
      </c>
      <c r="D190" s="1">
        <v>235</v>
      </c>
      <c r="E190" s="6">
        <v>34</v>
      </c>
      <c r="F190">
        <f t="shared" si="25"/>
        <v>1.2342175942183768</v>
      </c>
      <c r="G190" s="6">
        <v>10</v>
      </c>
      <c r="H190">
        <f t="shared" si="26"/>
        <v>0.58137210476277301</v>
      </c>
      <c r="I190" s="1">
        <v>4.6399999999999997</v>
      </c>
      <c r="J190">
        <f t="shared" si="27"/>
        <v>0.48181116161478355</v>
      </c>
      <c r="K190" s="1">
        <v>24</v>
      </c>
      <c r="L190">
        <f t="shared" si="28"/>
        <v>0.52184129980378635</v>
      </c>
      <c r="M190" s="1">
        <v>36.5</v>
      </c>
      <c r="N190">
        <f t="shared" si="29"/>
        <v>0.68955608531897317</v>
      </c>
      <c r="O190" s="1">
        <v>125</v>
      </c>
      <c r="P190">
        <f t="shared" si="30"/>
        <v>1.0433439363350026</v>
      </c>
      <c r="Q190" s="2" t="s">
        <v>439</v>
      </c>
      <c r="S190" s="2" t="s">
        <v>439</v>
      </c>
      <c r="V190">
        <f t="shared" si="23"/>
        <v>4.5521421820536965</v>
      </c>
      <c r="X190">
        <f t="shared" si="24"/>
        <v>0.75869036367561604</v>
      </c>
      <c r="Z190">
        <v>2</v>
      </c>
      <c r="AA190">
        <v>28</v>
      </c>
      <c r="AB190">
        <v>60</v>
      </c>
      <c r="AC190">
        <f t="shared" si="33"/>
        <v>60</v>
      </c>
      <c r="AD190">
        <v>20.416666666666668</v>
      </c>
    </row>
    <row r="191" spans="1:30" ht="18" customHeight="1" thickTop="1" thickBot="1" x14ac:dyDescent="0.3">
      <c r="A191" s="2" t="s">
        <v>305</v>
      </c>
      <c r="B191" s="1" t="s">
        <v>340</v>
      </c>
      <c r="C191" s="2">
        <v>75</v>
      </c>
      <c r="D191" s="2">
        <v>307</v>
      </c>
      <c r="E191" s="7">
        <v>33.5</v>
      </c>
      <c r="F191">
        <f t="shared" si="25"/>
        <v>0.87558379481343518</v>
      </c>
      <c r="G191" s="7">
        <v>10.375</v>
      </c>
      <c r="H191">
        <f t="shared" si="26"/>
        <v>1.171839489988368</v>
      </c>
      <c r="I191" s="2" t="s">
        <v>439</v>
      </c>
      <c r="K191" s="2">
        <v>27</v>
      </c>
      <c r="L191">
        <f t="shared" si="28"/>
        <v>1.013665179707355</v>
      </c>
      <c r="M191" s="2" t="s">
        <v>439</v>
      </c>
      <c r="O191" s="2" t="s">
        <v>439</v>
      </c>
      <c r="Q191" s="2" t="s">
        <v>439</v>
      </c>
      <c r="S191" s="2" t="s">
        <v>439</v>
      </c>
      <c r="V191">
        <f t="shared" si="23"/>
        <v>3.0610884645091581</v>
      </c>
      <c r="X191">
        <f t="shared" si="24"/>
        <v>1.0203628215030527</v>
      </c>
      <c r="Z191">
        <v>4</v>
      </c>
      <c r="AA191">
        <v>36</v>
      </c>
      <c r="AB191">
        <v>135</v>
      </c>
      <c r="AC191">
        <f t="shared" si="33"/>
        <v>133</v>
      </c>
      <c r="AD191">
        <v>0</v>
      </c>
    </row>
    <row r="192" spans="1:30" ht="18" customHeight="1" thickTop="1" thickBot="1" x14ac:dyDescent="0.3">
      <c r="A192" s="1" t="s">
        <v>306</v>
      </c>
      <c r="B192" s="1" t="s">
        <v>340</v>
      </c>
      <c r="C192" s="1">
        <v>75</v>
      </c>
      <c r="D192" s="1">
        <v>247</v>
      </c>
      <c r="E192" s="6">
        <v>33</v>
      </c>
      <c r="F192">
        <f t="shared" si="25"/>
        <v>0.51694999540849373</v>
      </c>
      <c r="G192" s="6">
        <v>9.375</v>
      </c>
      <c r="H192">
        <f t="shared" si="26"/>
        <v>-0.40274020394655191</v>
      </c>
      <c r="I192" s="1">
        <v>4.5999999999999996</v>
      </c>
      <c r="J192">
        <f t="shared" si="27"/>
        <v>0.61016044087949317</v>
      </c>
      <c r="K192" s="2" t="s">
        <v>439</v>
      </c>
      <c r="M192" s="1">
        <v>35</v>
      </c>
      <c r="N192">
        <f t="shared" si="29"/>
        <v>0.33353267971361866</v>
      </c>
      <c r="O192" s="1">
        <v>123</v>
      </c>
      <c r="P192">
        <f t="shared" si="30"/>
        <v>0.82952283333301446</v>
      </c>
      <c r="Q192" s="1">
        <v>7.07</v>
      </c>
      <c r="R192">
        <f t="shared" si="31"/>
        <v>0.4901468910674992</v>
      </c>
      <c r="S192" s="1">
        <v>4.16</v>
      </c>
      <c r="T192">
        <f t="shared" si="32"/>
        <v>0.815796007067074</v>
      </c>
      <c r="V192">
        <f t="shared" si="23"/>
        <v>3.1933686435226409</v>
      </c>
      <c r="X192">
        <f t="shared" si="24"/>
        <v>0.45619552050323442</v>
      </c>
      <c r="Z192">
        <v>3</v>
      </c>
      <c r="AA192">
        <v>15</v>
      </c>
      <c r="AB192">
        <v>79</v>
      </c>
      <c r="AC192">
        <f t="shared" si="33"/>
        <v>79</v>
      </c>
      <c r="AD192">
        <v>31.625</v>
      </c>
    </row>
    <row r="193" spans="1:30" ht="18" customHeight="1" thickTop="1" thickBot="1" x14ac:dyDescent="0.3">
      <c r="A193" s="2" t="s">
        <v>307</v>
      </c>
      <c r="B193" s="1" t="s">
        <v>340</v>
      </c>
      <c r="C193" s="2">
        <v>74</v>
      </c>
      <c r="D193" s="2">
        <v>250</v>
      </c>
      <c r="E193" s="7">
        <v>34.25</v>
      </c>
      <c r="F193">
        <f t="shared" si="25"/>
        <v>1.4135344939208476</v>
      </c>
      <c r="G193" s="7">
        <v>9.875</v>
      </c>
      <c r="H193">
        <f t="shared" si="26"/>
        <v>0.38454964302090799</v>
      </c>
      <c r="I193" s="2">
        <v>4.68</v>
      </c>
      <c r="J193">
        <f t="shared" si="27"/>
        <v>0.35346188235007386</v>
      </c>
      <c r="K193" s="2" t="s">
        <v>439</v>
      </c>
      <c r="M193" s="2">
        <v>33.5</v>
      </c>
      <c r="N193">
        <f t="shared" si="29"/>
        <v>-2.249072589173589E-2</v>
      </c>
      <c r="O193" s="2">
        <v>125</v>
      </c>
      <c r="P193">
        <f t="shared" si="30"/>
        <v>1.0433439363350026</v>
      </c>
      <c r="Q193" s="2" t="s">
        <v>439</v>
      </c>
      <c r="S193" s="2">
        <v>4.6500000000000004</v>
      </c>
      <c r="T193">
        <f t="shared" si="32"/>
        <v>-1.1064418595528234</v>
      </c>
      <c r="V193">
        <f t="shared" si="23"/>
        <v>2.0659573701822724</v>
      </c>
      <c r="X193">
        <f t="shared" si="24"/>
        <v>0.34432622836371207</v>
      </c>
      <c r="Z193">
        <v>8</v>
      </c>
      <c r="AD193">
        <v>0</v>
      </c>
    </row>
    <row r="194" spans="1:30" ht="18" customHeight="1" thickTop="1" thickBot="1" x14ac:dyDescent="0.3">
      <c r="A194" s="1" t="s">
        <v>308</v>
      </c>
      <c r="B194" s="1" t="s">
        <v>340</v>
      </c>
      <c r="C194" s="1">
        <v>77</v>
      </c>
      <c r="D194" s="1">
        <v>252</v>
      </c>
      <c r="E194" s="6">
        <v>34.25</v>
      </c>
      <c r="F194">
        <f t="shared" si="25"/>
        <v>1.4135344939208476</v>
      </c>
      <c r="G194" s="6">
        <v>10.5</v>
      </c>
      <c r="H194">
        <f t="shared" si="26"/>
        <v>1.368661951730233</v>
      </c>
      <c r="I194" s="1">
        <v>4.57</v>
      </c>
      <c r="J194">
        <f t="shared" si="27"/>
        <v>0.70642240032802328</v>
      </c>
      <c r="K194" s="1">
        <v>25</v>
      </c>
      <c r="L194">
        <f t="shared" si="28"/>
        <v>0.68578259310497591</v>
      </c>
      <c r="M194" s="2" t="s">
        <v>439</v>
      </c>
      <c r="O194" s="2" t="s">
        <v>439</v>
      </c>
      <c r="Q194" s="2" t="s">
        <v>439</v>
      </c>
      <c r="S194" s="2" t="s">
        <v>439</v>
      </c>
      <c r="V194">
        <f t="shared" ref="V194:V257" si="34">F194+H194+J194+L194+N194+P194+R194+T194</f>
        <v>4.1744014390840789</v>
      </c>
      <c r="X194">
        <f t="shared" ref="X194:X257" si="35">AVERAGE(F194,H194,J194,L194,N194,P194,R194,T194)</f>
        <v>1.0436003597710197</v>
      </c>
      <c r="Z194">
        <v>3</v>
      </c>
      <c r="AA194">
        <v>24</v>
      </c>
      <c r="AB194">
        <v>88</v>
      </c>
      <c r="AC194">
        <f t="shared" si="33"/>
        <v>88</v>
      </c>
      <c r="AD194">
        <v>38.142857142857146</v>
      </c>
    </row>
    <row r="195" spans="1:30" ht="18" customHeight="1" thickTop="1" thickBot="1" x14ac:dyDescent="0.3">
      <c r="A195" s="2" t="s">
        <v>309</v>
      </c>
      <c r="B195" s="1" t="s">
        <v>340</v>
      </c>
      <c r="C195" s="2">
        <v>75</v>
      </c>
      <c r="D195" s="2">
        <v>275</v>
      </c>
      <c r="E195" s="7">
        <v>33.875</v>
      </c>
      <c r="F195">
        <f t="shared" ref="F195:F258" si="36">STANDARDIZE(E195,$E$312,$E$313)</f>
        <v>1.1445591443671415</v>
      </c>
      <c r="G195" s="7">
        <v>10</v>
      </c>
      <c r="H195">
        <f t="shared" ref="H195:H258" si="37">STANDARDIZE(G195,$G$312,$G$313)</f>
        <v>0.58137210476277301</v>
      </c>
      <c r="I195" s="2">
        <v>4.88</v>
      </c>
      <c r="J195">
        <f t="shared" ref="J195:J257" si="38">(STANDARDIZE(I195,$I$312,$I$313))*-1</f>
        <v>-0.28828451397347438</v>
      </c>
      <c r="K195" s="2">
        <v>16</v>
      </c>
      <c r="L195">
        <f t="shared" ref="L195:L258" si="39">STANDARDIZE(K195,$K$312,$K$313)</f>
        <v>-0.78968904660572981</v>
      </c>
      <c r="M195" s="2">
        <v>31</v>
      </c>
      <c r="N195">
        <f t="shared" ref="N195:N257" si="40">STANDARDIZE(M195,$M$312,$M$313)</f>
        <v>-0.61586306856732675</v>
      </c>
      <c r="O195" s="2">
        <v>111</v>
      </c>
      <c r="P195">
        <f t="shared" ref="P195:P257" si="41">STANDARDIZE(O195,$O$312,$O$313)</f>
        <v>-0.45340378467891407</v>
      </c>
      <c r="Q195" s="2">
        <v>7.39</v>
      </c>
      <c r="R195">
        <f t="shared" ref="R195:R257" si="42">(STANDARDIZE(Q195,$Q$312,$Q$313))*-1</f>
        <v>-0.2942776091574687</v>
      </c>
      <c r="S195" s="2">
        <v>4.58</v>
      </c>
      <c r="T195">
        <f t="shared" ref="T195:T257" si="43">(STANDARDIZE(S195,$S$312,$S$313))*-1</f>
        <v>-0.83183645003569417</v>
      </c>
      <c r="V195">
        <f t="shared" si="34"/>
        <v>-1.5474232238886934</v>
      </c>
      <c r="X195">
        <f t="shared" si="35"/>
        <v>-0.19342790298608667</v>
      </c>
      <c r="Z195">
        <v>7</v>
      </c>
      <c r="AA195">
        <v>10</v>
      </c>
      <c r="AB195">
        <v>227</v>
      </c>
      <c r="AC195">
        <f t="shared" ref="AC195:AC257" si="44">RANK(AB195,$AB$2:$AB$310,1)</f>
        <v>194</v>
      </c>
      <c r="AD195">
        <v>0</v>
      </c>
    </row>
    <row r="196" spans="1:30" ht="18" customHeight="1" thickTop="1" thickBot="1" x14ac:dyDescent="0.3">
      <c r="A196" s="1" t="s">
        <v>310</v>
      </c>
      <c r="B196" s="1" t="s">
        <v>340</v>
      </c>
      <c r="C196" s="1">
        <v>73</v>
      </c>
      <c r="D196" s="1">
        <v>304</v>
      </c>
      <c r="E196" s="6">
        <v>32.375</v>
      </c>
      <c r="F196">
        <f t="shared" si="36"/>
        <v>6.8657746152316748E-2</v>
      </c>
      <c r="G196" s="6">
        <v>10</v>
      </c>
      <c r="H196">
        <f t="shared" si="37"/>
        <v>0.58137210476277301</v>
      </c>
      <c r="I196" s="1">
        <v>5.0599999999999996</v>
      </c>
      <c r="J196">
        <f t="shared" si="38"/>
        <v>-0.86585627066466642</v>
      </c>
      <c r="K196" s="1">
        <v>30</v>
      </c>
      <c r="L196">
        <f t="shared" si="39"/>
        <v>1.5054890596109236</v>
      </c>
      <c r="M196" s="1">
        <v>31</v>
      </c>
      <c r="N196">
        <f t="shared" si="40"/>
        <v>-0.61586306856732675</v>
      </c>
      <c r="O196" s="1">
        <v>112</v>
      </c>
      <c r="P196">
        <f t="shared" si="41"/>
        <v>-0.34649323317792002</v>
      </c>
      <c r="Q196" s="1">
        <v>7.37</v>
      </c>
      <c r="R196">
        <f t="shared" si="42"/>
        <v>-0.24525107789340916</v>
      </c>
      <c r="S196" s="1">
        <v>4.5599999999999996</v>
      </c>
      <c r="T196">
        <f t="shared" si="43"/>
        <v>-0.75337776160222714</v>
      </c>
      <c r="V196">
        <f t="shared" si="34"/>
        <v>-0.6713225013795362</v>
      </c>
      <c r="X196">
        <f t="shared" si="35"/>
        <v>-8.3915312672442025E-2</v>
      </c>
      <c r="Z196">
        <v>5</v>
      </c>
      <c r="AA196">
        <v>1</v>
      </c>
      <c r="AB196">
        <v>137</v>
      </c>
      <c r="AC196">
        <f t="shared" si="44"/>
        <v>134</v>
      </c>
      <c r="AD196">
        <v>21.866666666666667</v>
      </c>
    </row>
    <row r="197" spans="1:30" ht="18" customHeight="1" thickTop="1" thickBot="1" x14ac:dyDescent="0.3">
      <c r="A197" s="2" t="s">
        <v>311</v>
      </c>
      <c r="B197" s="1" t="s">
        <v>340</v>
      </c>
      <c r="C197" s="2">
        <v>76</v>
      </c>
      <c r="D197" s="2">
        <v>314</v>
      </c>
      <c r="E197" s="7">
        <v>33.625</v>
      </c>
      <c r="F197">
        <f t="shared" si="36"/>
        <v>0.96524224466467057</v>
      </c>
      <c r="G197" s="7">
        <v>9.125</v>
      </c>
      <c r="H197">
        <f t="shared" si="37"/>
        <v>-0.79638512743028189</v>
      </c>
      <c r="I197" s="2">
        <v>4.99</v>
      </c>
      <c r="J197">
        <f t="shared" si="38"/>
        <v>-0.64124503195142668</v>
      </c>
      <c r="K197" s="2">
        <v>30</v>
      </c>
      <c r="L197">
        <f t="shared" si="39"/>
        <v>1.5054890596109236</v>
      </c>
      <c r="M197" s="2">
        <v>26.5</v>
      </c>
      <c r="N197">
        <f t="shared" si="40"/>
        <v>-1.6839332853833904</v>
      </c>
      <c r="O197" s="2">
        <v>106</v>
      </c>
      <c r="P197">
        <f t="shared" si="41"/>
        <v>-0.98795654218388429</v>
      </c>
      <c r="Q197" s="2">
        <v>7.3</v>
      </c>
      <c r="R197">
        <f t="shared" si="42"/>
        <v>-7.3658218469196415E-2</v>
      </c>
      <c r="S197" s="2">
        <v>4.4400000000000004</v>
      </c>
      <c r="T197">
        <f t="shared" si="43"/>
        <v>-0.28262563100143923</v>
      </c>
      <c r="V197">
        <f t="shared" si="34"/>
        <v>-1.9950725321440248</v>
      </c>
      <c r="X197">
        <f t="shared" si="35"/>
        <v>-0.2493840665180031</v>
      </c>
      <c r="Z197">
        <v>8</v>
      </c>
      <c r="AD197">
        <v>0</v>
      </c>
    </row>
    <row r="198" spans="1:30" ht="18" customHeight="1" thickTop="1" thickBot="1" x14ac:dyDescent="0.3">
      <c r="A198" s="1" t="s">
        <v>313</v>
      </c>
      <c r="B198" s="1" t="s">
        <v>340</v>
      </c>
      <c r="C198" s="1">
        <v>75</v>
      </c>
      <c r="D198" s="1">
        <v>313</v>
      </c>
      <c r="E198" s="6">
        <v>35</v>
      </c>
      <c r="F198">
        <f t="shared" si="36"/>
        <v>1.95148519302826</v>
      </c>
      <c r="G198" s="6">
        <v>9.25</v>
      </c>
      <c r="H198">
        <f t="shared" si="37"/>
        <v>-0.59956266568841687</v>
      </c>
      <c r="I198" s="1">
        <v>5.54</v>
      </c>
      <c r="J198">
        <f t="shared" si="38"/>
        <v>-2.4060476218411821</v>
      </c>
      <c r="K198" s="2" t="s">
        <v>439</v>
      </c>
      <c r="M198" s="1">
        <v>22.5</v>
      </c>
      <c r="N198">
        <f t="shared" si="40"/>
        <v>-2.633329033664336</v>
      </c>
      <c r="O198" s="1">
        <v>97</v>
      </c>
      <c r="P198">
        <f t="shared" si="41"/>
        <v>-1.9501515056928307</v>
      </c>
      <c r="Q198" s="1">
        <v>8.1999999999999993</v>
      </c>
      <c r="R198">
        <f t="shared" si="42"/>
        <v>-2.2798521253519213</v>
      </c>
      <c r="S198" s="1">
        <v>5.01</v>
      </c>
      <c r="T198">
        <f t="shared" si="43"/>
        <v>-2.5186982513551941</v>
      </c>
      <c r="V198">
        <f t="shared" si="34"/>
        <v>-10.436156010565622</v>
      </c>
      <c r="X198">
        <f t="shared" si="35"/>
        <v>-1.490879430080803</v>
      </c>
      <c r="Z198">
        <v>8</v>
      </c>
      <c r="AD198">
        <v>27.5</v>
      </c>
    </row>
    <row r="199" spans="1:30" ht="18" customHeight="1" thickTop="1" thickBot="1" x14ac:dyDescent="0.3">
      <c r="A199" s="2" t="s">
        <v>315</v>
      </c>
      <c r="B199" s="1" t="s">
        <v>340</v>
      </c>
      <c r="C199" s="2">
        <v>77</v>
      </c>
      <c r="D199" s="2">
        <v>338</v>
      </c>
      <c r="E199" s="7">
        <v>34.125</v>
      </c>
      <c r="F199">
        <f t="shared" si="36"/>
        <v>1.3238760440696122</v>
      </c>
      <c r="G199" s="7">
        <v>9.875</v>
      </c>
      <c r="H199">
        <f t="shared" si="37"/>
        <v>0.38454964302090799</v>
      </c>
      <c r="I199" s="2">
        <v>5.21</v>
      </c>
      <c r="J199">
        <f t="shared" si="38"/>
        <v>-1.3471660679073283</v>
      </c>
      <c r="K199" s="2">
        <v>24</v>
      </c>
      <c r="L199">
        <f t="shared" si="39"/>
        <v>0.52184129980378635</v>
      </c>
      <c r="M199" s="2">
        <v>32</v>
      </c>
      <c r="N199">
        <f t="shared" si="40"/>
        <v>-0.37851413149709046</v>
      </c>
      <c r="O199" s="2">
        <v>109</v>
      </c>
      <c r="P199">
        <f t="shared" si="41"/>
        <v>-0.66722488768090216</v>
      </c>
      <c r="Q199" s="2">
        <v>8.16</v>
      </c>
      <c r="R199">
        <f t="shared" si="42"/>
        <v>-2.1817990628238024</v>
      </c>
      <c r="S199" s="2">
        <v>5.07</v>
      </c>
      <c r="T199">
        <f t="shared" si="43"/>
        <v>-2.7540743166555917</v>
      </c>
      <c r="V199">
        <f t="shared" si="34"/>
        <v>-5.0985114796704085</v>
      </c>
      <c r="X199">
        <f t="shared" si="35"/>
        <v>-0.63731393495880106</v>
      </c>
      <c r="Z199">
        <v>8</v>
      </c>
      <c r="AD199">
        <v>0</v>
      </c>
    </row>
    <row r="200" spans="1:30" ht="18" customHeight="1" thickTop="1" thickBot="1" x14ac:dyDescent="0.3">
      <c r="A200" s="1" t="s">
        <v>316</v>
      </c>
      <c r="B200" s="1" t="s">
        <v>340</v>
      </c>
      <c r="C200" s="1">
        <v>74</v>
      </c>
      <c r="D200" s="1">
        <v>307</v>
      </c>
      <c r="E200" s="6">
        <v>32.625</v>
      </c>
      <c r="F200">
        <f t="shared" si="36"/>
        <v>0.24797464585478751</v>
      </c>
      <c r="G200" s="6">
        <v>10.125</v>
      </c>
      <c r="H200">
        <f t="shared" si="37"/>
        <v>0.77819456650463792</v>
      </c>
      <c r="I200" s="1">
        <v>5.0199999999999996</v>
      </c>
      <c r="J200">
        <f t="shared" si="38"/>
        <v>-0.73750699139995679</v>
      </c>
      <c r="K200" s="1">
        <v>26</v>
      </c>
      <c r="L200">
        <f t="shared" si="39"/>
        <v>0.84972388640616547</v>
      </c>
      <c r="M200" s="1">
        <v>34</v>
      </c>
      <c r="N200">
        <f t="shared" si="40"/>
        <v>9.6183742643382295E-2</v>
      </c>
      <c r="O200" s="1">
        <v>114</v>
      </c>
      <c r="P200">
        <f t="shared" si="41"/>
        <v>-0.13267213017593193</v>
      </c>
      <c r="Q200" s="1">
        <v>7.67</v>
      </c>
      <c r="R200">
        <f t="shared" si="42"/>
        <v>-0.98064904685431753</v>
      </c>
      <c r="S200" s="1">
        <v>4.6900000000000004</v>
      </c>
      <c r="T200">
        <f t="shared" si="43"/>
        <v>-1.2633592364197539</v>
      </c>
      <c r="V200">
        <f t="shared" si="34"/>
        <v>-1.1421105634409869</v>
      </c>
      <c r="X200">
        <f t="shared" si="35"/>
        <v>-0.14276382043012337</v>
      </c>
      <c r="Z200">
        <v>6</v>
      </c>
      <c r="AA200">
        <v>41</v>
      </c>
      <c r="AB200">
        <v>217</v>
      </c>
      <c r="AC200">
        <f t="shared" si="44"/>
        <v>189</v>
      </c>
      <c r="AD200">
        <v>3.1428571428571428</v>
      </c>
    </row>
    <row r="201" spans="1:30" ht="18" customHeight="1" thickTop="1" thickBot="1" x14ac:dyDescent="0.3">
      <c r="A201" s="2" t="s">
        <v>317</v>
      </c>
      <c r="B201" s="1" t="s">
        <v>340</v>
      </c>
      <c r="C201" s="2">
        <v>75</v>
      </c>
      <c r="D201" s="2">
        <v>267</v>
      </c>
      <c r="E201" s="7">
        <v>33.75</v>
      </c>
      <c r="F201">
        <f t="shared" si="36"/>
        <v>1.0549006945159061</v>
      </c>
      <c r="G201" s="7">
        <v>11</v>
      </c>
      <c r="H201">
        <f t="shared" si="37"/>
        <v>2.1559517986976928</v>
      </c>
      <c r="I201" s="2">
        <v>4.62</v>
      </c>
      <c r="J201">
        <f t="shared" si="38"/>
        <v>0.54598580124713691</v>
      </c>
      <c r="K201" s="2">
        <v>25</v>
      </c>
      <c r="L201">
        <f t="shared" si="39"/>
        <v>0.68578259310497591</v>
      </c>
      <c r="M201" s="2">
        <v>39</v>
      </c>
      <c r="N201">
        <f t="shared" si="40"/>
        <v>1.2829284279945641</v>
      </c>
      <c r="O201" s="2">
        <v>127</v>
      </c>
      <c r="P201">
        <f t="shared" si="41"/>
        <v>1.2571650393369906</v>
      </c>
      <c r="Q201" s="2">
        <v>7.36</v>
      </c>
      <c r="R201">
        <f t="shared" si="42"/>
        <v>-0.2207378122613794</v>
      </c>
      <c r="S201" s="2">
        <v>4.1900000000000004</v>
      </c>
      <c r="T201">
        <f t="shared" si="43"/>
        <v>0.69810797441687533</v>
      </c>
      <c r="V201">
        <f t="shared" si="34"/>
        <v>7.4600845170527625</v>
      </c>
      <c r="X201">
        <f t="shared" si="35"/>
        <v>0.93251056463159532</v>
      </c>
      <c r="Z201">
        <v>3</v>
      </c>
      <c r="AA201">
        <v>10</v>
      </c>
      <c r="AB201">
        <v>74</v>
      </c>
      <c r="AC201">
        <f t="shared" si="44"/>
        <v>74</v>
      </c>
      <c r="AD201">
        <v>31.5</v>
      </c>
    </row>
    <row r="202" spans="1:30" ht="18" customHeight="1" thickTop="1" thickBot="1" x14ac:dyDescent="0.3">
      <c r="A202" s="1" t="s">
        <v>318</v>
      </c>
      <c r="B202" s="1" t="s">
        <v>340</v>
      </c>
      <c r="C202" s="1">
        <v>75</v>
      </c>
      <c r="D202" s="1">
        <v>250</v>
      </c>
      <c r="E202" s="6">
        <v>33.75</v>
      </c>
      <c r="F202">
        <f t="shared" si="36"/>
        <v>1.0549006945159061</v>
      </c>
      <c r="G202" s="6">
        <v>10.25</v>
      </c>
      <c r="H202">
        <f t="shared" si="37"/>
        <v>0.97501702824650294</v>
      </c>
      <c r="I202" s="1">
        <v>4.8</v>
      </c>
      <c r="J202">
        <f t="shared" si="38"/>
        <v>-3.1585955444055083E-2</v>
      </c>
      <c r="K202" s="2" t="s">
        <v>439</v>
      </c>
      <c r="M202" s="1">
        <v>31.5</v>
      </c>
      <c r="N202">
        <f t="shared" si="40"/>
        <v>-0.49718860003220861</v>
      </c>
      <c r="O202" s="1">
        <v>115</v>
      </c>
      <c r="P202">
        <f t="shared" si="41"/>
        <v>-2.5761578674937884E-2</v>
      </c>
      <c r="Q202" s="1">
        <v>7.28</v>
      </c>
      <c r="R202">
        <f t="shared" si="42"/>
        <v>-2.4631687205136876E-2</v>
      </c>
      <c r="S202" s="1">
        <v>4.43</v>
      </c>
      <c r="T202">
        <f t="shared" si="43"/>
        <v>-0.24339628678470401</v>
      </c>
      <c r="V202">
        <f t="shared" si="34"/>
        <v>1.2073536146213668</v>
      </c>
      <c r="X202">
        <f t="shared" si="35"/>
        <v>0.17247908780305241</v>
      </c>
      <c r="Z202">
        <v>2</v>
      </c>
      <c r="AA202">
        <v>19</v>
      </c>
      <c r="AB202">
        <v>51</v>
      </c>
      <c r="AC202">
        <f t="shared" si="44"/>
        <v>51</v>
      </c>
      <c r="AD202">
        <v>31.533333333333335</v>
      </c>
    </row>
    <row r="203" spans="1:30" ht="18" customHeight="1" thickTop="1" thickBot="1" x14ac:dyDescent="0.3">
      <c r="A203" s="2" t="s">
        <v>319</v>
      </c>
      <c r="B203" s="1" t="s">
        <v>340</v>
      </c>
      <c r="C203" s="2">
        <v>77</v>
      </c>
      <c r="D203" s="2">
        <v>323</v>
      </c>
      <c r="E203" s="7">
        <v>34.125</v>
      </c>
      <c r="F203">
        <f t="shared" si="36"/>
        <v>1.3238760440696122</v>
      </c>
      <c r="G203" s="7">
        <v>9.375</v>
      </c>
      <c r="H203">
        <f t="shared" si="37"/>
        <v>-0.40274020394655191</v>
      </c>
      <c r="I203" s="2">
        <v>5.16</v>
      </c>
      <c r="J203">
        <f t="shared" si="38"/>
        <v>-1.186729468826442</v>
      </c>
      <c r="K203" s="2" t="s">
        <v>439</v>
      </c>
      <c r="M203" s="2">
        <v>28</v>
      </c>
      <c r="N203">
        <f t="shared" si="40"/>
        <v>-1.327909879778036</v>
      </c>
      <c r="O203" s="2">
        <v>100</v>
      </c>
      <c r="P203">
        <f t="shared" si="41"/>
        <v>-1.6294198511898486</v>
      </c>
      <c r="Q203" s="2">
        <v>8.26</v>
      </c>
      <c r="R203">
        <f t="shared" si="42"/>
        <v>-2.4269317191441044</v>
      </c>
      <c r="S203" s="2">
        <v>4.9000000000000004</v>
      </c>
      <c r="T203">
        <f t="shared" si="43"/>
        <v>-2.0871754649711378</v>
      </c>
      <c r="V203">
        <f t="shared" si="34"/>
        <v>-7.7370305437865081</v>
      </c>
      <c r="X203">
        <f t="shared" si="35"/>
        <v>-1.1052900776837868</v>
      </c>
      <c r="Z203">
        <v>8</v>
      </c>
      <c r="AD203">
        <v>25.333333333333332</v>
      </c>
    </row>
    <row r="204" spans="1:30" ht="18" customHeight="1" thickTop="1" thickBot="1" x14ac:dyDescent="0.3">
      <c r="A204" s="1" t="s">
        <v>321</v>
      </c>
      <c r="B204" s="1" t="s">
        <v>340</v>
      </c>
      <c r="C204" s="1">
        <v>73</v>
      </c>
      <c r="D204" s="1">
        <v>308</v>
      </c>
      <c r="E204" s="6">
        <v>31</v>
      </c>
      <c r="F204">
        <f t="shared" si="36"/>
        <v>-0.91758520221127249</v>
      </c>
      <c r="G204" s="6">
        <v>9.875</v>
      </c>
      <c r="H204">
        <f t="shared" si="37"/>
        <v>0.38454964302090799</v>
      </c>
      <c r="I204" s="1">
        <v>5.38</v>
      </c>
      <c r="J204">
        <f t="shared" si="38"/>
        <v>-1.8926505047823436</v>
      </c>
      <c r="K204" s="1">
        <v>34</v>
      </c>
      <c r="L204">
        <f t="shared" si="39"/>
        <v>2.1612542328156814</v>
      </c>
      <c r="M204" s="1">
        <v>29</v>
      </c>
      <c r="N204">
        <f t="shared" si="40"/>
        <v>-1.0905609427077996</v>
      </c>
      <c r="O204" s="1">
        <v>103</v>
      </c>
      <c r="P204">
        <f t="shared" si="41"/>
        <v>-1.3086881966868664</v>
      </c>
      <c r="Q204" s="2" t="s">
        <v>439</v>
      </c>
      <c r="S204" s="2" t="s">
        <v>439</v>
      </c>
      <c r="V204">
        <f t="shared" si="34"/>
        <v>-2.6636809705516926</v>
      </c>
      <c r="X204">
        <f t="shared" si="35"/>
        <v>-0.4439468284252821</v>
      </c>
      <c r="Z204">
        <v>5</v>
      </c>
      <c r="AA204">
        <v>15</v>
      </c>
      <c r="AB204">
        <v>151</v>
      </c>
      <c r="AC204">
        <f t="shared" si="44"/>
        <v>146</v>
      </c>
      <c r="AD204">
        <v>46.0625</v>
      </c>
    </row>
    <row r="205" spans="1:30" ht="18" customHeight="1" thickTop="1" thickBot="1" x14ac:dyDescent="0.3">
      <c r="A205" s="2" t="s">
        <v>322</v>
      </c>
      <c r="B205" s="1" t="s">
        <v>340</v>
      </c>
      <c r="C205" s="2">
        <v>77</v>
      </c>
      <c r="D205" s="2">
        <v>329</v>
      </c>
      <c r="E205" s="7">
        <v>34.75</v>
      </c>
      <c r="F205">
        <f t="shared" si="36"/>
        <v>1.7721682933257892</v>
      </c>
      <c r="G205" s="7">
        <v>9.375</v>
      </c>
      <c r="H205">
        <f t="shared" si="37"/>
        <v>-0.40274020394655191</v>
      </c>
      <c r="I205" s="2">
        <v>5.17</v>
      </c>
      <c r="J205">
        <f t="shared" si="38"/>
        <v>-1.2188167886426187</v>
      </c>
      <c r="K205" s="2">
        <v>28</v>
      </c>
      <c r="L205">
        <f t="shared" si="39"/>
        <v>1.1776064730085445</v>
      </c>
      <c r="M205" s="2">
        <v>30</v>
      </c>
      <c r="N205">
        <f t="shared" si="40"/>
        <v>-0.85321200563756316</v>
      </c>
      <c r="O205" s="2">
        <v>105</v>
      </c>
      <c r="P205">
        <f t="shared" si="41"/>
        <v>-1.0948670936848783</v>
      </c>
      <c r="Q205" s="2">
        <v>7.88</v>
      </c>
      <c r="R205">
        <f t="shared" si="42"/>
        <v>-1.4954276251269536</v>
      </c>
      <c r="S205" s="2">
        <v>4.68</v>
      </c>
      <c r="T205">
        <f t="shared" si="43"/>
        <v>-1.2241298922030186</v>
      </c>
      <c r="V205">
        <f t="shared" si="34"/>
        <v>-3.3394188429072509</v>
      </c>
      <c r="X205">
        <f t="shared" si="35"/>
        <v>-0.41742735536340636</v>
      </c>
      <c r="Z205">
        <v>2</v>
      </c>
      <c r="AA205">
        <v>20</v>
      </c>
      <c r="AB205">
        <v>52</v>
      </c>
      <c r="AC205">
        <f t="shared" si="44"/>
        <v>52</v>
      </c>
      <c r="AD205">
        <v>33.733333333333334</v>
      </c>
    </row>
    <row r="206" spans="1:30" ht="18" customHeight="1" thickTop="1" thickBot="1" x14ac:dyDescent="0.3">
      <c r="A206" s="1" t="s">
        <v>323</v>
      </c>
      <c r="B206" s="1" t="s">
        <v>340</v>
      </c>
      <c r="C206" s="1">
        <v>73</v>
      </c>
      <c r="D206" s="1">
        <v>298</v>
      </c>
      <c r="E206" s="6">
        <v>32.375</v>
      </c>
      <c r="F206">
        <f t="shared" si="36"/>
        <v>6.8657746152316748E-2</v>
      </c>
      <c r="G206" s="6">
        <v>9.5</v>
      </c>
      <c r="H206">
        <f t="shared" si="37"/>
        <v>-0.20591774220468695</v>
      </c>
      <c r="I206" s="1">
        <v>5</v>
      </c>
      <c r="J206">
        <f t="shared" si="38"/>
        <v>-0.67333235176760331</v>
      </c>
      <c r="K206" s="1">
        <v>26</v>
      </c>
      <c r="L206">
        <f t="shared" si="39"/>
        <v>0.84972388640616547</v>
      </c>
      <c r="M206" s="1">
        <v>31</v>
      </c>
      <c r="N206">
        <f t="shared" si="40"/>
        <v>-0.61586306856732675</v>
      </c>
      <c r="O206" s="1">
        <v>107</v>
      </c>
      <c r="P206">
        <f t="shared" si="41"/>
        <v>-0.88104599068289025</v>
      </c>
      <c r="Q206" s="1">
        <v>8</v>
      </c>
      <c r="R206">
        <f t="shared" si="42"/>
        <v>-1.7895868127113175</v>
      </c>
      <c r="S206" s="2" t="s">
        <v>439</v>
      </c>
      <c r="V206">
        <f t="shared" si="34"/>
        <v>-3.2473643333753426</v>
      </c>
      <c r="X206">
        <f t="shared" si="35"/>
        <v>-0.46390919048219181</v>
      </c>
      <c r="Z206">
        <v>6</v>
      </c>
      <c r="AA206">
        <v>16</v>
      </c>
      <c r="AB206">
        <v>192</v>
      </c>
      <c r="AC206">
        <f t="shared" si="44"/>
        <v>174</v>
      </c>
      <c r="AD206">
        <v>17.875</v>
      </c>
    </row>
    <row r="207" spans="1:30" ht="18" customHeight="1" thickTop="1" thickBot="1" x14ac:dyDescent="0.3">
      <c r="A207" s="2" t="s">
        <v>324</v>
      </c>
      <c r="B207" s="1" t="s">
        <v>340</v>
      </c>
      <c r="C207" s="2">
        <v>75</v>
      </c>
      <c r="D207" s="2">
        <v>245</v>
      </c>
      <c r="E207" s="7">
        <v>33.125</v>
      </c>
      <c r="F207">
        <f t="shared" si="36"/>
        <v>0.60660844525972912</v>
      </c>
      <c r="G207" s="7">
        <v>9</v>
      </c>
      <c r="H207">
        <f t="shared" si="37"/>
        <v>-0.99320758917214691</v>
      </c>
      <c r="I207" s="2" t="s">
        <v>439</v>
      </c>
      <c r="K207" s="2">
        <v>21</v>
      </c>
      <c r="L207">
        <f t="shared" si="39"/>
        <v>3.0017419900217831E-2</v>
      </c>
      <c r="M207" s="2" t="s">
        <v>439</v>
      </c>
      <c r="O207" s="2" t="s">
        <v>439</v>
      </c>
      <c r="Q207" s="2" t="s">
        <v>439</v>
      </c>
      <c r="S207" s="2" t="s">
        <v>439</v>
      </c>
      <c r="V207">
        <f t="shared" si="34"/>
        <v>-0.35658172401219995</v>
      </c>
      <c r="X207">
        <f t="shared" si="35"/>
        <v>-0.11886057467073331</v>
      </c>
      <c r="Z207">
        <v>1</v>
      </c>
      <c r="AA207">
        <v>23</v>
      </c>
      <c r="AB207">
        <v>23</v>
      </c>
      <c r="AC207">
        <f t="shared" si="44"/>
        <v>23</v>
      </c>
      <c r="AD207">
        <v>24.357142857142858</v>
      </c>
    </row>
    <row r="208" spans="1:30" ht="18" customHeight="1" thickTop="1" thickBot="1" x14ac:dyDescent="0.3">
      <c r="A208" s="1" t="s">
        <v>325</v>
      </c>
      <c r="B208" s="1" t="s">
        <v>340</v>
      </c>
      <c r="C208" s="1">
        <v>77</v>
      </c>
      <c r="D208" s="1">
        <v>269</v>
      </c>
      <c r="E208" s="6">
        <v>33.375</v>
      </c>
      <c r="F208">
        <f t="shared" si="36"/>
        <v>0.78592534496219979</v>
      </c>
      <c r="G208" s="6">
        <v>9.75</v>
      </c>
      <c r="H208">
        <f t="shared" si="37"/>
        <v>0.187727181279043</v>
      </c>
      <c r="I208" s="2" t="s">
        <v>439</v>
      </c>
      <c r="K208" s="1">
        <v>22</v>
      </c>
      <c r="L208">
        <f t="shared" si="39"/>
        <v>0.19395871320140734</v>
      </c>
      <c r="M208" s="2" t="s">
        <v>439</v>
      </c>
      <c r="O208" s="2" t="s">
        <v>439</v>
      </c>
      <c r="Q208" s="2" t="s">
        <v>439</v>
      </c>
      <c r="S208" s="2" t="s">
        <v>439</v>
      </c>
      <c r="V208">
        <f t="shared" si="34"/>
        <v>1.1676112394426501</v>
      </c>
      <c r="X208">
        <f t="shared" si="35"/>
        <v>0.38920374648088335</v>
      </c>
      <c r="Z208">
        <v>8</v>
      </c>
      <c r="AD208">
        <v>0</v>
      </c>
    </row>
    <row r="209" spans="1:30" ht="18" customHeight="1" thickTop="1" thickBot="1" x14ac:dyDescent="0.3">
      <c r="A209" s="2" t="s">
        <v>326</v>
      </c>
      <c r="B209" s="1" t="s">
        <v>340</v>
      </c>
      <c r="C209" s="2">
        <v>75</v>
      </c>
      <c r="D209" s="2">
        <v>283</v>
      </c>
      <c r="E209" s="7">
        <v>34.625</v>
      </c>
      <c r="F209">
        <f t="shared" si="36"/>
        <v>1.6825098434745538</v>
      </c>
      <c r="G209" s="7">
        <v>11</v>
      </c>
      <c r="H209">
        <f t="shared" si="37"/>
        <v>2.1559517986976928</v>
      </c>
      <c r="I209" s="2">
        <v>5.16</v>
      </c>
      <c r="J209">
        <f t="shared" si="38"/>
        <v>-1.186729468826442</v>
      </c>
      <c r="K209" s="2" t="s">
        <v>439</v>
      </c>
      <c r="M209" s="2">
        <v>32.5</v>
      </c>
      <c r="N209">
        <f t="shared" si="40"/>
        <v>-0.25983966296197225</v>
      </c>
      <c r="O209" s="2">
        <v>106</v>
      </c>
      <c r="P209">
        <f t="shared" si="41"/>
        <v>-0.98795654218388429</v>
      </c>
      <c r="Q209" s="2">
        <v>7.57</v>
      </c>
      <c r="R209">
        <f t="shared" si="42"/>
        <v>-0.73551639053401541</v>
      </c>
      <c r="S209" s="2">
        <v>4.41</v>
      </c>
      <c r="T209">
        <f t="shared" si="43"/>
        <v>-0.16493759835124053</v>
      </c>
      <c r="V209">
        <f t="shared" si="34"/>
        <v>0.50348197931469174</v>
      </c>
      <c r="X209">
        <f t="shared" si="35"/>
        <v>7.1925997044955961E-2</v>
      </c>
      <c r="Z209">
        <v>8</v>
      </c>
      <c r="AD209">
        <v>39</v>
      </c>
    </row>
    <row r="210" spans="1:30" ht="18" customHeight="1" thickTop="1" thickBot="1" x14ac:dyDescent="0.3">
      <c r="A210" s="1" t="s">
        <v>327</v>
      </c>
      <c r="B210" s="1" t="s">
        <v>340</v>
      </c>
      <c r="C210" s="1">
        <v>76</v>
      </c>
      <c r="D210" s="1">
        <v>269</v>
      </c>
      <c r="E210" s="6">
        <v>33.375</v>
      </c>
      <c r="F210">
        <f t="shared" si="36"/>
        <v>0.78592534496219979</v>
      </c>
      <c r="G210" s="6">
        <v>10.25</v>
      </c>
      <c r="H210">
        <f t="shared" si="37"/>
        <v>0.97501702824650294</v>
      </c>
      <c r="I210" s="1">
        <v>4.75</v>
      </c>
      <c r="J210">
        <f t="shared" si="38"/>
        <v>0.12885064363683127</v>
      </c>
      <c r="K210" s="1">
        <v>25</v>
      </c>
      <c r="L210">
        <f t="shared" si="39"/>
        <v>0.68578259310497591</v>
      </c>
      <c r="M210" s="1">
        <v>32.5</v>
      </c>
      <c r="N210">
        <f t="shared" si="40"/>
        <v>-0.25983966296197225</v>
      </c>
      <c r="O210" s="1">
        <v>119</v>
      </c>
      <c r="P210">
        <f t="shared" si="41"/>
        <v>0.40188062732903829</v>
      </c>
      <c r="Q210" s="1">
        <v>7.25</v>
      </c>
      <c r="R210">
        <f t="shared" si="42"/>
        <v>4.8908109690954611E-2</v>
      </c>
      <c r="S210" s="1">
        <v>4.47</v>
      </c>
      <c r="T210">
        <f t="shared" si="43"/>
        <v>-0.40031366365163451</v>
      </c>
      <c r="V210">
        <f t="shared" si="34"/>
        <v>2.3662110203568956</v>
      </c>
      <c r="X210">
        <f t="shared" si="35"/>
        <v>0.29577637754461195</v>
      </c>
      <c r="Z210">
        <v>5</v>
      </c>
      <c r="AA210">
        <v>27</v>
      </c>
      <c r="AB210">
        <v>163</v>
      </c>
      <c r="AC210">
        <f t="shared" si="44"/>
        <v>156</v>
      </c>
      <c r="AD210">
        <v>33</v>
      </c>
    </row>
    <row r="211" spans="1:30" ht="18" customHeight="1" thickTop="1" thickBot="1" x14ac:dyDescent="0.3">
      <c r="A211" s="2" t="s">
        <v>328</v>
      </c>
      <c r="B211" s="1" t="s">
        <v>340</v>
      </c>
      <c r="C211" s="2">
        <v>74</v>
      </c>
      <c r="D211" s="2">
        <v>339</v>
      </c>
      <c r="E211" s="7">
        <v>32</v>
      </c>
      <c r="F211">
        <f t="shared" si="36"/>
        <v>-0.2003176034013894</v>
      </c>
      <c r="G211" s="7">
        <v>10.25</v>
      </c>
      <c r="H211">
        <f t="shared" si="37"/>
        <v>0.97501702824650294</v>
      </c>
      <c r="I211" s="2">
        <v>5.64</v>
      </c>
      <c r="J211">
        <f t="shared" si="38"/>
        <v>-2.7269208200029551</v>
      </c>
      <c r="K211" s="2">
        <v>34</v>
      </c>
      <c r="L211">
        <f t="shared" si="39"/>
        <v>2.1612542328156814</v>
      </c>
      <c r="M211" s="2">
        <v>30.5</v>
      </c>
      <c r="N211">
        <f t="shared" si="40"/>
        <v>-0.73453753710244496</v>
      </c>
      <c r="O211" s="2">
        <v>95</v>
      </c>
      <c r="P211">
        <f t="shared" si="41"/>
        <v>-2.1639726086948188</v>
      </c>
      <c r="Q211" s="2">
        <v>7.99</v>
      </c>
      <c r="R211">
        <f t="shared" si="42"/>
        <v>-1.7650735470792875</v>
      </c>
      <c r="S211" s="2">
        <v>4.6500000000000004</v>
      </c>
      <c r="T211">
        <f t="shared" si="43"/>
        <v>-1.1064418595528234</v>
      </c>
      <c r="V211">
        <f t="shared" si="34"/>
        <v>-5.560992714771535</v>
      </c>
      <c r="X211">
        <f t="shared" si="35"/>
        <v>-0.69512408934644188</v>
      </c>
      <c r="Z211">
        <v>1</v>
      </c>
      <c r="AA211">
        <v>12</v>
      </c>
      <c r="AB211">
        <v>12</v>
      </c>
      <c r="AC211">
        <f t="shared" si="44"/>
        <v>12</v>
      </c>
      <c r="AD211">
        <v>39.875</v>
      </c>
    </row>
    <row r="212" spans="1:30" ht="18" customHeight="1" thickTop="1" thickBot="1" x14ac:dyDescent="0.3">
      <c r="A212" s="1" t="s">
        <v>329</v>
      </c>
      <c r="B212" s="1" t="s">
        <v>340</v>
      </c>
      <c r="C212" s="1">
        <v>76</v>
      </c>
      <c r="D212" s="1">
        <v>321</v>
      </c>
      <c r="E212" s="6">
        <v>33</v>
      </c>
      <c r="F212">
        <f t="shared" si="36"/>
        <v>0.51694999540849373</v>
      </c>
      <c r="G212" s="6">
        <v>10.5</v>
      </c>
      <c r="H212">
        <f t="shared" si="37"/>
        <v>1.368661951730233</v>
      </c>
      <c r="I212" s="1">
        <v>5.12</v>
      </c>
      <c r="J212">
        <f t="shared" si="38"/>
        <v>-1.0583801895617324</v>
      </c>
      <c r="K212" s="1">
        <v>35</v>
      </c>
      <c r="L212">
        <f t="shared" si="39"/>
        <v>2.3251955261168713</v>
      </c>
      <c r="M212" s="1">
        <v>29.5</v>
      </c>
      <c r="N212">
        <f t="shared" si="40"/>
        <v>-0.97188647417268137</v>
      </c>
      <c r="O212" s="1">
        <v>105</v>
      </c>
      <c r="P212">
        <f t="shared" si="41"/>
        <v>-1.0948670936848783</v>
      </c>
      <c r="Q212" s="1">
        <v>7.92</v>
      </c>
      <c r="R212">
        <f t="shared" si="42"/>
        <v>-1.5934806876550749</v>
      </c>
      <c r="S212" s="1">
        <v>4.76</v>
      </c>
      <c r="T212">
        <f t="shared" si="43"/>
        <v>-1.5379646459368794</v>
      </c>
      <c r="V212">
        <f t="shared" si="34"/>
        <v>-2.0457716177556486</v>
      </c>
      <c r="X212">
        <f t="shared" si="35"/>
        <v>-0.25572145221945608</v>
      </c>
      <c r="Z212">
        <v>7</v>
      </c>
      <c r="AA212">
        <v>6</v>
      </c>
      <c r="AB212">
        <v>223</v>
      </c>
      <c r="AC212">
        <f t="shared" si="44"/>
        <v>191</v>
      </c>
      <c r="AD212">
        <v>0</v>
      </c>
    </row>
    <row r="213" spans="1:30" ht="18" customHeight="1" thickTop="1" thickBot="1" x14ac:dyDescent="0.3">
      <c r="A213" s="2" t="s">
        <v>330</v>
      </c>
      <c r="B213" s="1" t="s">
        <v>340</v>
      </c>
      <c r="C213" s="2">
        <v>77</v>
      </c>
      <c r="D213" s="2">
        <v>271</v>
      </c>
      <c r="E213" s="7">
        <v>34</v>
      </c>
      <c r="F213">
        <f t="shared" si="36"/>
        <v>1.2342175942183768</v>
      </c>
      <c r="G213" s="7">
        <v>10.625</v>
      </c>
      <c r="H213">
        <f t="shared" si="37"/>
        <v>1.565484413472098</v>
      </c>
      <c r="I213" s="2">
        <v>4.74</v>
      </c>
      <c r="J213">
        <f t="shared" si="38"/>
        <v>0.16093796345300798</v>
      </c>
      <c r="K213" s="2">
        <v>24</v>
      </c>
      <c r="L213">
        <f t="shared" si="39"/>
        <v>0.52184129980378635</v>
      </c>
      <c r="M213" s="2">
        <v>34</v>
      </c>
      <c r="N213">
        <f t="shared" si="40"/>
        <v>9.6183742643382295E-2</v>
      </c>
      <c r="O213" s="2">
        <v>121</v>
      </c>
      <c r="P213">
        <f t="shared" si="41"/>
        <v>0.61570173033102638</v>
      </c>
      <c r="Q213" s="2">
        <v>7.07</v>
      </c>
      <c r="R213">
        <f t="shared" si="42"/>
        <v>0.4901468910674992</v>
      </c>
      <c r="S213" s="2">
        <v>4.28</v>
      </c>
      <c r="T213">
        <f t="shared" si="43"/>
        <v>0.34504387646628265</v>
      </c>
      <c r="V213">
        <f t="shared" si="34"/>
        <v>5.0295575114554598</v>
      </c>
      <c r="X213">
        <f t="shared" si="35"/>
        <v>0.62869468893193248</v>
      </c>
      <c r="Z213">
        <v>2</v>
      </c>
      <c r="AA213">
        <v>6</v>
      </c>
      <c r="AB213">
        <v>38</v>
      </c>
      <c r="AC213">
        <f t="shared" si="44"/>
        <v>38</v>
      </c>
      <c r="AD213">
        <v>42.625</v>
      </c>
    </row>
    <row r="214" spans="1:30" ht="18" customHeight="1" thickTop="1" thickBot="1" x14ac:dyDescent="0.3">
      <c r="A214" s="1" t="s">
        <v>331</v>
      </c>
      <c r="B214" s="1" t="s">
        <v>340</v>
      </c>
      <c r="C214" s="1">
        <v>76</v>
      </c>
      <c r="D214" s="1">
        <v>274</v>
      </c>
      <c r="E214" s="6">
        <v>32.625</v>
      </c>
      <c r="F214">
        <f t="shared" si="36"/>
        <v>0.24797464585478751</v>
      </c>
      <c r="G214" s="6">
        <v>10</v>
      </c>
      <c r="H214">
        <f t="shared" si="37"/>
        <v>0.58137210476277301</v>
      </c>
      <c r="I214" s="1">
        <v>4.83</v>
      </c>
      <c r="J214">
        <f t="shared" si="38"/>
        <v>-0.12784791489258804</v>
      </c>
      <c r="K214" s="1">
        <v>23</v>
      </c>
      <c r="L214">
        <f t="shared" si="39"/>
        <v>0.35790000650259685</v>
      </c>
      <c r="M214" s="1">
        <v>29</v>
      </c>
      <c r="N214">
        <f t="shared" si="40"/>
        <v>-1.0905609427077996</v>
      </c>
      <c r="O214" s="1">
        <v>113</v>
      </c>
      <c r="P214">
        <f t="shared" si="41"/>
        <v>-0.23958268167692598</v>
      </c>
      <c r="Q214" s="1">
        <v>7.42</v>
      </c>
      <c r="R214">
        <f t="shared" si="42"/>
        <v>-0.36781740605356017</v>
      </c>
      <c r="S214" s="1">
        <v>4.66</v>
      </c>
      <c r="T214">
        <f t="shared" si="43"/>
        <v>-1.1456712037695551</v>
      </c>
      <c r="V214">
        <f t="shared" si="34"/>
        <v>-1.7842333919802715</v>
      </c>
      <c r="X214">
        <f t="shared" si="35"/>
        <v>-0.22302917399753394</v>
      </c>
      <c r="Z214">
        <v>4</v>
      </c>
      <c r="AA214">
        <v>23</v>
      </c>
      <c r="AB214">
        <v>122</v>
      </c>
      <c r="AC214">
        <f t="shared" si="44"/>
        <v>121</v>
      </c>
      <c r="AD214">
        <v>33.533333333333331</v>
      </c>
    </row>
    <row r="215" spans="1:30" ht="18" customHeight="1" thickTop="1" thickBot="1" x14ac:dyDescent="0.3">
      <c r="A215" s="2" t="s">
        <v>332</v>
      </c>
      <c r="B215" s="1" t="s">
        <v>340</v>
      </c>
      <c r="C215" s="2">
        <v>73</v>
      </c>
      <c r="D215" s="2">
        <v>304</v>
      </c>
      <c r="E215" s="7">
        <v>32</v>
      </c>
      <c r="F215">
        <f t="shared" si="36"/>
        <v>-0.2003176034013894</v>
      </c>
      <c r="G215" s="7">
        <v>10.125</v>
      </c>
      <c r="H215">
        <f t="shared" si="37"/>
        <v>0.77819456650463792</v>
      </c>
      <c r="I215" s="2">
        <v>5.19</v>
      </c>
      <c r="J215">
        <f t="shared" si="38"/>
        <v>-1.2829914282749748</v>
      </c>
      <c r="K215" s="2">
        <v>29</v>
      </c>
      <c r="L215">
        <f t="shared" si="39"/>
        <v>1.3415477663097339</v>
      </c>
      <c r="M215" s="2">
        <v>30</v>
      </c>
      <c r="N215">
        <f t="shared" si="40"/>
        <v>-0.85321200563756316</v>
      </c>
      <c r="O215" s="2">
        <v>106</v>
      </c>
      <c r="P215">
        <f t="shared" si="41"/>
        <v>-0.98795654218388429</v>
      </c>
      <c r="Q215" s="2">
        <v>7.78</v>
      </c>
      <c r="R215">
        <f t="shared" si="42"/>
        <v>-1.2502949688066516</v>
      </c>
      <c r="S215" s="2">
        <v>4.71</v>
      </c>
      <c r="T215">
        <f t="shared" si="43"/>
        <v>-1.3418179248532174</v>
      </c>
      <c r="V215">
        <f t="shared" si="34"/>
        <v>-3.7968481403433088</v>
      </c>
      <c r="X215">
        <f t="shared" si="35"/>
        <v>-0.47460601754291359</v>
      </c>
      <c r="Z215">
        <v>8</v>
      </c>
      <c r="AD215">
        <v>0</v>
      </c>
    </row>
    <row r="216" spans="1:30" ht="18" customHeight="1" thickTop="1" thickBot="1" x14ac:dyDescent="0.3">
      <c r="A216" s="1" t="s">
        <v>333</v>
      </c>
      <c r="B216" s="1" t="s">
        <v>340</v>
      </c>
      <c r="C216" s="1">
        <v>79</v>
      </c>
      <c r="D216" s="1">
        <v>269</v>
      </c>
      <c r="E216" s="6">
        <v>34.875</v>
      </c>
      <c r="F216">
        <f t="shared" si="36"/>
        <v>1.8618267431770246</v>
      </c>
      <c r="G216" s="6">
        <v>10.5</v>
      </c>
      <c r="H216">
        <f t="shared" si="37"/>
        <v>1.368661951730233</v>
      </c>
      <c r="I216" s="1">
        <v>4.91</v>
      </c>
      <c r="J216">
        <f t="shared" si="38"/>
        <v>-0.38454647342200732</v>
      </c>
      <c r="K216" s="1">
        <v>24</v>
      </c>
      <c r="L216">
        <f t="shared" si="39"/>
        <v>0.52184129980378635</v>
      </c>
      <c r="M216" s="1">
        <v>32.5</v>
      </c>
      <c r="N216">
        <f t="shared" si="40"/>
        <v>-0.25983966296197225</v>
      </c>
      <c r="O216" s="1">
        <v>117</v>
      </c>
      <c r="P216">
        <f t="shared" si="41"/>
        <v>0.1880595243270502</v>
      </c>
      <c r="Q216" s="1">
        <v>7.32</v>
      </c>
      <c r="R216">
        <f t="shared" si="42"/>
        <v>-0.12268474973325813</v>
      </c>
      <c r="S216" s="1">
        <v>4.4800000000000004</v>
      </c>
      <c r="T216">
        <f t="shared" si="43"/>
        <v>-0.4395430078683697</v>
      </c>
      <c r="V216">
        <f t="shared" si="34"/>
        <v>2.7337756250524867</v>
      </c>
      <c r="X216">
        <f t="shared" si="35"/>
        <v>0.34172195313156084</v>
      </c>
      <c r="Z216">
        <v>8</v>
      </c>
      <c r="AD216">
        <v>0</v>
      </c>
    </row>
    <row r="217" spans="1:30" ht="18" customHeight="1" thickTop="1" thickBot="1" x14ac:dyDescent="0.3">
      <c r="A217" s="2" t="s">
        <v>334</v>
      </c>
      <c r="B217" s="1" t="s">
        <v>340</v>
      </c>
      <c r="C217" s="2">
        <v>73</v>
      </c>
      <c r="D217" s="2">
        <v>290</v>
      </c>
      <c r="E217" s="7">
        <v>31.875</v>
      </c>
      <c r="F217">
        <f t="shared" si="36"/>
        <v>-0.28997605325262477</v>
      </c>
      <c r="G217" s="7">
        <v>10.125</v>
      </c>
      <c r="H217">
        <f t="shared" si="37"/>
        <v>0.77819456650463792</v>
      </c>
      <c r="I217" s="2">
        <v>4.96</v>
      </c>
      <c r="J217">
        <f t="shared" si="38"/>
        <v>-0.54498307250289368</v>
      </c>
      <c r="K217" s="2" t="s">
        <v>439</v>
      </c>
      <c r="M217" s="2">
        <v>32</v>
      </c>
      <c r="N217">
        <f t="shared" si="40"/>
        <v>-0.37851413149709046</v>
      </c>
      <c r="O217" s="2">
        <v>105</v>
      </c>
      <c r="P217">
        <f t="shared" si="41"/>
        <v>-1.0948670936848783</v>
      </c>
      <c r="Q217" s="2">
        <v>7.4</v>
      </c>
      <c r="R217">
        <f t="shared" si="42"/>
        <v>-0.31879087478950063</v>
      </c>
      <c r="S217" s="2">
        <v>4.3</v>
      </c>
      <c r="T217">
        <f t="shared" si="43"/>
        <v>0.26658518803281916</v>
      </c>
      <c r="V217">
        <f t="shared" si="34"/>
        <v>-1.582351471189531</v>
      </c>
      <c r="X217">
        <f t="shared" si="35"/>
        <v>-0.22605021016993301</v>
      </c>
      <c r="Z217">
        <v>8</v>
      </c>
      <c r="AD217">
        <v>0</v>
      </c>
    </row>
    <row r="218" spans="1:30" ht="18" customHeight="1" thickTop="1" thickBot="1" x14ac:dyDescent="0.3">
      <c r="A218" s="1" t="s">
        <v>335</v>
      </c>
      <c r="B218" s="1" t="s">
        <v>340</v>
      </c>
      <c r="C218" s="1">
        <v>74</v>
      </c>
      <c r="D218" s="1">
        <v>246</v>
      </c>
      <c r="E218" s="6">
        <v>31.25</v>
      </c>
      <c r="F218">
        <f t="shared" si="36"/>
        <v>-0.73826830250880171</v>
      </c>
      <c r="G218" s="6">
        <v>9.75</v>
      </c>
      <c r="H218">
        <f t="shared" si="37"/>
        <v>0.187727181279043</v>
      </c>
      <c r="I218" s="2" t="s">
        <v>439</v>
      </c>
      <c r="K218" s="2" t="s">
        <v>439</v>
      </c>
      <c r="M218" s="1">
        <v>42.5</v>
      </c>
      <c r="N218">
        <f t="shared" si="40"/>
        <v>2.1136497077403913</v>
      </c>
      <c r="O218" s="1">
        <v>132</v>
      </c>
      <c r="P218">
        <f t="shared" si="41"/>
        <v>1.7917177968419609</v>
      </c>
      <c r="Q218" s="2" t="s">
        <v>439</v>
      </c>
      <c r="S218" s="2" t="s">
        <v>439</v>
      </c>
      <c r="V218">
        <f t="shared" si="34"/>
        <v>3.3548263833525933</v>
      </c>
      <c r="X218">
        <f t="shared" si="35"/>
        <v>0.83870659583814833</v>
      </c>
      <c r="Z218">
        <v>5</v>
      </c>
      <c r="AA218">
        <v>12</v>
      </c>
      <c r="AB218">
        <v>148</v>
      </c>
      <c r="AC218">
        <f t="shared" si="44"/>
        <v>144</v>
      </c>
      <c r="AD218">
        <v>0</v>
      </c>
    </row>
    <row r="219" spans="1:30" ht="18" customHeight="1" thickTop="1" thickBot="1" x14ac:dyDescent="0.3">
      <c r="A219" s="2" t="s">
        <v>336</v>
      </c>
      <c r="B219" s="1" t="s">
        <v>340</v>
      </c>
      <c r="C219" s="2">
        <v>75</v>
      </c>
      <c r="D219" s="2">
        <v>247</v>
      </c>
      <c r="E219" s="7">
        <v>33.5</v>
      </c>
      <c r="F219">
        <f t="shared" si="36"/>
        <v>0.87558379481343518</v>
      </c>
      <c r="G219" s="7">
        <v>9.5</v>
      </c>
      <c r="H219">
        <f t="shared" si="37"/>
        <v>-0.20591774220468695</v>
      </c>
      <c r="I219" s="2">
        <v>4.82</v>
      </c>
      <c r="J219">
        <f t="shared" si="38"/>
        <v>-9.5760595076411339E-2</v>
      </c>
      <c r="K219" s="2">
        <v>14</v>
      </c>
      <c r="L219">
        <f t="shared" si="39"/>
        <v>-1.1175716332081087</v>
      </c>
      <c r="M219" s="2">
        <v>37.5</v>
      </c>
      <c r="N219">
        <f t="shared" si="40"/>
        <v>0.92690502238920958</v>
      </c>
      <c r="O219" s="2">
        <v>109</v>
      </c>
      <c r="P219">
        <f t="shared" si="41"/>
        <v>-0.66722488768090216</v>
      </c>
      <c r="Q219" s="2">
        <v>7.07</v>
      </c>
      <c r="R219">
        <f t="shared" si="42"/>
        <v>0.4901468910674992</v>
      </c>
      <c r="S219" s="2">
        <v>4.26</v>
      </c>
      <c r="T219">
        <f t="shared" si="43"/>
        <v>0.42350256489974963</v>
      </c>
      <c r="V219">
        <f t="shared" si="34"/>
        <v>0.6296634149997844</v>
      </c>
      <c r="X219">
        <f t="shared" si="35"/>
        <v>7.870792687497305E-2</v>
      </c>
      <c r="Z219">
        <v>8</v>
      </c>
      <c r="AD219">
        <v>0</v>
      </c>
    </row>
    <row r="220" spans="1:30" ht="18" customHeight="1" thickTop="1" thickBot="1" x14ac:dyDescent="0.3">
      <c r="A220" s="1" t="s">
        <v>337</v>
      </c>
      <c r="B220" s="1" t="s">
        <v>340</v>
      </c>
      <c r="C220" s="1">
        <v>77</v>
      </c>
      <c r="D220" s="1">
        <v>319</v>
      </c>
      <c r="E220" s="6">
        <v>32.25</v>
      </c>
      <c r="F220">
        <f t="shared" si="36"/>
        <v>-2.100070369891863E-2</v>
      </c>
      <c r="G220" s="6">
        <v>10.25</v>
      </c>
      <c r="H220">
        <f t="shared" si="37"/>
        <v>0.97501702824650294</v>
      </c>
      <c r="I220" s="1">
        <v>5.25</v>
      </c>
      <c r="J220">
        <f t="shared" si="38"/>
        <v>-1.4755153471720379</v>
      </c>
      <c r="K220" s="1">
        <v>25</v>
      </c>
      <c r="L220">
        <f t="shared" si="39"/>
        <v>0.68578259310497591</v>
      </c>
      <c r="M220" s="1">
        <v>27</v>
      </c>
      <c r="N220">
        <f t="shared" si="40"/>
        <v>-1.5652588168482722</v>
      </c>
      <c r="O220" s="1">
        <v>103</v>
      </c>
      <c r="P220">
        <f t="shared" si="41"/>
        <v>-1.3086881966868664</v>
      </c>
      <c r="Q220" s="1">
        <v>7.91</v>
      </c>
      <c r="R220">
        <f t="shared" si="42"/>
        <v>-1.5689674220230452</v>
      </c>
      <c r="S220" s="1">
        <v>4.78</v>
      </c>
      <c r="T220">
        <f t="shared" si="43"/>
        <v>-1.6164233343703465</v>
      </c>
      <c r="V220">
        <f t="shared" si="34"/>
        <v>-5.8950541994480075</v>
      </c>
      <c r="X220">
        <f t="shared" si="35"/>
        <v>-0.73688177493100093</v>
      </c>
      <c r="Z220">
        <v>6</v>
      </c>
      <c r="AA220">
        <v>23</v>
      </c>
      <c r="AB220">
        <v>199</v>
      </c>
      <c r="AC220">
        <f t="shared" si="44"/>
        <v>179</v>
      </c>
      <c r="AD220">
        <v>4.833333333333333</v>
      </c>
    </row>
    <row r="221" spans="1:30" ht="18" customHeight="1" thickTop="1" thickBot="1" x14ac:dyDescent="0.3">
      <c r="A221" s="2" t="s">
        <v>338</v>
      </c>
      <c r="B221" s="1" t="s">
        <v>340</v>
      </c>
      <c r="C221" s="2">
        <v>77</v>
      </c>
      <c r="D221" s="2">
        <v>302</v>
      </c>
      <c r="E221" s="7">
        <v>34.625</v>
      </c>
      <c r="F221">
        <f t="shared" si="36"/>
        <v>1.6825098434745538</v>
      </c>
      <c r="G221" s="7">
        <v>10.625</v>
      </c>
      <c r="H221">
        <f t="shared" si="37"/>
        <v>1.565484413472098</v>
      </c>
      <c r="I221" s="2">
        <v>4.97</v>
      </c>
      <c r="J221">
        <f t="shared" si="38"/>
        <v>-0.57707039231907042</v>
      </c>
      <c r="K221" s="2" t="s">
        <v>439</v>
      </c>
      <c r="M221" s="2">
        <v>29.5</v>
      </c>
      <c r="N221">
        <f t="shared" si="40"/>
        <v>-0.97188647417268137</v>
      </c>
      <c r="O221" s="2">
        <v>106</v>
      </c>
      <c r="P221">
        <f t="shared" si="41"/>
        <v>-0.98795654218388429</v>
      </c>
      <c r="Q221" s="2">
        <v>7.59</v>
      </c>
      <c r="R221">
        <f t="shared" si="42"/>
        <v>-0.78454292179807505</v>
      </c>
      <c r="S221" s="2">
        <v>4.53</v>
      </c>
      <c r="T221">
        <f t="shared" si="43"/>
        <v>-0.63568972895203191</v>
      </c>
      <c r="V221">
        <f t="shared" si="34"/>
        <v>-0.70915180247909138</v>
      </c>
      <c r="X221">
        <f t="shared" si="35"/>
        <v>-0.1013074003541559</v>
      </c>
      <c r="Z221">
        <v>1</v>
      </c>
      <c r="AA221">
        <v>6</v>
      </c>
      <c r="AB221">
        <v>6</v>
      </c>
      <c r="AC221">
        <f t="shared" si="44"/>
        <v>6</v>
      </c>
      <c r="AD221">
        <v>55.5625</v>
      </c>
    </row>
    <row r="222" spans="1:30" ht="18" customHeight="1" thickTop="1" thickBot="1" x14ac:dyDescent="0.3">
      <c r="A222" s="1" t="s">
        <v>339</v>
      </c>
      <c r="B222" s="1" t="s">
        <v>340</v>
      </c>
      <c r="C222" s="1">
        <v>75</v>
      </c>
      <c r="D222" s="1">
        <v>300</v>
      </c>
      <c r="E222" s="6">
        <v>32.625</v>
      </c>
      <c r="F222">
        <f t="shared" si="36"/>
        <v>0.24797464585478751</v>
      </c>
      <c r="G222" s="6">
        <v>10.75</v>
      </c>
      <c r="H222">
        <f t="shared" si="37"/>
        <v>1.7623068752139628</v>
      </c>
      <c r="I222" s="1">
        <v>5.07</v>
      </c>
      <c r="J222">
        <f t="shared" si="38"/>
        <v>-0.89794359048084593</v>
      </c>
      <c r="K222" s="1">
        <v>34</v>
      </c>
      <c r="L222">
        <f t="shared" si="39"/>
        <v>2.1612542328156814</v>
      </c>
      <c r="M222" s="1">
        <v>26.5</v>
      </c>
      <c r="N222">
        <f t="shared" si="40"/>
        <v>-1.6839332853833904</v>
      </c>
      <c r="O222" s="1">
        <v>100</v>
      </c>
      <c r="P222">
        <f t="shared" si="41"/>
        <v>-1.6294198511898486</v>
      </c>
      <c r="Q222" s="1">
        <v>7.73</v>
      </c>
      <c r="R222">
        <f t="shared" si="42"/>
        <v>-1.1277286406465006</v>
      </c>
      <c r="S222" s="1">
        <v>4.5599999999999996</v>
      </c>
      <c r="T222">
        <f t="shared" si="43"/>
        <v>-0.75337776160222714</v>
      </c>
      <c r="V222">
        <f t="shared" si="34"/>
        <v>-1.9208673754183812</v>
      </c>
      <c r="X222">
        <f t="shared" si="35"/>
        <v>-0.24010842192729764</v>
      </c>
      <c r="Z222">
        <v>4</v>
      </c>
      <c r="AA222">
        <v>14</v>
      </c>
      <c r="AB222">
        <v>113</v>
      </c>
      <c r="AC222">
        <f t="shared" si="44"/>
        <v>113</v>
      </c>
      <c r="AD222">
        <v>19.142857142857142</v>
      </c>
    </row>
    <row r="223" spans="1:30" ht="18" customHeight="1" thickTop="1" thickBot="1" x14ac:dyDescent="0.3">
      <c r="A223" s="3" t="s">
        <v>341</v>
      </c>
      <c r="B223" s="1" t="s">
        <v>378</v>
      </c>
      <c r="C223" s="1">
        <v>73</v>
      </c>
      <c r="D223" s="1">
        <v>227</v>
      </c>
      <c r="E223" s="6">
        <v>30.25</v>
      </c>
      <c r="F223">
        <f t="shared" si="36"/>
        <v>-1.4555359013186848</v>
      </c>
      <c r="G223" s="6">
        <v>9.25</v>
      </c>
      <c r="H223">
        <f t="shared" si="37"/>
        <v>-0.59956266568841687</v>
      </c>
      <c r="I223" s="1">
        <v>4.55</v>
      </c>
      <c r="J223">
        <f t="shared" si="38"/>
        <v>0.77059703996037954</v>
      </c>
      <c r="K223" s="1">
        <v>24</v>
      </c>
      <c r="L223">
        <f t="shared" si="39"/>
        <v>0.52184129980378635</v>
      </c>
      <c r="M223" s="1">
        <v>36</v>
      </c>
      <c r="N223">
        <f t="shared" si="40"/>
        <v>0.57088161678385507</v>
      </c>
      <c r="O223" s="1">
        <v>121</v>
      </c>
      <c r="P223">
        <f t="shared" si="41"/>
        <v>0.61570173033102638</v>
      </c>
      <c r="Q223" s="1">
        <v>7.14</v>
      </c>
      <c r="R223">
        <f t="shared" si="42"/>
        <v>0.3185540316432886</v>
      </c>
      <c r="S223" s="1">
        <v>4.2</v>
      </c>
      <c r="T223">
        <f t="shared" si="43"/>
        <v>0.65887863020014359</v>
      </c>
      <c r="V223">
        <f t="shared" si="34"/>
        <v>1.4013557817153774</v>
      </c>
      <c r="X223">
        <f t="shared" si="35"/>
        <v>0.17516947271442218</v>
      </c>
      <c r="Z223">
        <v>4</v>
      </c>
      <c r="AA223">
        <v>25</v>
      </c>
      <c r="AB223">
        <v>124</v>
      </c>
      <c r="AC223">
        <f t="shared" si="44"/>
        <v>123</v>
      </c>
      <c r="AD223">
        <v>73.166666666666671</v>
      </c>
    </row>
    <row r="224" spans="1:30" ht="18" customHeight="1" thickTop="1" thickBot="1" x14ac:dyDescent="0.3">
      <c r="A224" s="4" t="s">
        <v>342</v>
      </c>
      <c r="B224" s="1" t="s">
        <v>378</v>
      </c>
      <c r="C224" s="2">
        <v>75</v>
      </c>
      <c r="D224" s="2">
        <v>243</v>
      </c>
      <c r="E224" s="7">
        <v>32.5</v>
      </c>
      <c r="F224">
        <f t="shared" si="36"/>
        <v>0.15831619600355215</v>
      </c>
      <c r="G224" s="7">
        <v>10.375</v>
      </c>
      <c r="H224">
        <f t="shared" si="37"/>
        <v>1.171839489988368</v>
      </c>
      <c r="I224" s="2">
        <v>4.5599999999999996</v>
      </c>
      <c r="J224">
        <f t="shared" si="38"/>
        <v>0.7385097201442028</v>
      </c>
      <c r="K224" s="2">
        <v>23</v>
      </c>
      <c r="L224">
        <f t="shared" si="39"/>
        <v>0.35790000650259685</v>
      </c>
      <c r="M224" s="2">
        <v>37</v>
      </c>
      <c r="N224">
        <f t="shared" si="40"/>
        <v>0.80823055385409137</v>
      </c>
      <c r="O224" s="2">
        <v>122</v>
      </c>
      <c r="P224">
        <f t="shared" si="41"/>
        <v>0.72261228183202042</v>
      </c>
      <c r="Q224" s="2">
        <v>7.07</v>
      </c>
      <c r="R224">
        <f t="shared" si="42"/>
        <v>0.4901468910674992</v>
      </c>
      <c r="S224" s="2">
        <v>4.03</v>
      </c>
      <c r="T224">
        <f t="shared" si="43"/>
        <v>1.3257774818845971</v>
      </c>
      <c r="V224">
        <f t="shared" si="34"/>
        <v>5.7733326212769285</v>
      </c>
      <c r="X224">
        <f t="shared" si="35"/>
        <v>0.72166657765961606</v>
      </c>
      <c r="Z224">
        <v>1</v>
      </c>
      <c r="AA224">
        <v>31</v>
      </c>
      <c r="AB224">
        <v>31</v>
      </c>
      <c r="AC224">
        <f t="shared" si="44"/>
        <v>31</v>
      </c>
      <c r="AD224">
        <v>68.1875</v>
      </c>
    </row>
    <row r="225" spans="1:30" ht="18" customHeight="1" thickTop="1" thickBot="1" x14ac:dyDescent="0.3">
      <c r="A225" s="3" t="s">
        <v>343</v>
      </c>
      <c r="B225" s="1" t="s">
        <v>378</v>
      </c>
      <c r="C225" s="1">
        <v>74</v>
      </c>
      <c r="D225" s="1">
        <v>236</v>
      </c>
      <c r="E225" s="6">
        <v>33.625</v>
      </c>
      <c r="F225">
        <f t="shared" si="36"/>
        <v>0.96524224466467057</v>
      </c>
      <c r="G225" s="6">
        <v>9.375</v>
      </c>
      <c r="H225">
        <f t="shared" si="37"/>
        <v>-0.40274020394655191</v>
      </c>
      <c r="I225" s="2" t="s">
        <v>439</v>
      </c>
      <c r="K225" s="1">
        <v>22</v>
      </c>
      <c r="L225">
        <f t="shared" si="39"/>
        <v>0.19395871320140734</v>
      </c>
      <c r="M225" s="2" t="s">
        <v>439</v>
      </c>
      <c r="O225" s="2" t="s">
        <v>439</v>
      </c>
      <c r="Q225" s="2" t="s">
        <v>439</v>
      </c>
      <c r="S225" s="2" t="s">
        <v>439</v>
      </c>
      <c r="V225">
        <f t="shared" si="34"/>
        <v>0.75646075391952605</v>
      </c>
      <c r="X225">
        <f t="shared" si="35"/>
        <v>0.252153584639842</v>
      </c>
      <c r="Z225">
        <v>5</v>
      </c>
      <c r="AA225">
        <v>25</v>
      </c>
      <c r="AB225">
        <v>161</v>
      </c>
      <c r="AC225">
        <f t="shared" si="44"/>
        <v>154</v>
      </c>
      <c r="AD225">
        <v>25.5</v>
      </c>
    </row>
    <row r="226" spans="1:30" ht="18" customHeight="1" thickTop="1" thickBot="1" x14ac:dyDescent="0.3">
      <c r="A226" s="4" t="s">
        <v>345</v>
      </c>
      <c r="B226" s="1" t="s">
        <v>378</v>
      </c>
      <c r="C226" s="2">
        <v>74</v>
      </c>
      <c r="D226" s="2">
        <v>248</v>
      </c>
      <c r="E226" s="7">
        <v>32.625</v>
      </c>
      <c r="F226">
        <f t="shared" si="36"/>
        <v>0.24797464585478751</v>
      </c>
      <c r="G226" s="7">
        <v>9.75</v>
      </c>
      <c r="H226">
        <f t="shared" si="37"/>
        <v>0.187727181279043</v>
      </c>
      <c r="I226" s="2" t="s">
        <v>439</v>
      </c>
      <c r="K226" s="2">
        <v>25</v>
      </c>
      <c r="L226">
        <f t="shared" si="39"/>
        <v>0.68578259310497591</v>
      </c>
      <c r="M226" s="2" t="s">
        <v>439</v>
      </c>
      <c r="O226" s="2" t="s">
        <v>439</v>
      </c>
      <c r="Q226" s="2" t="s">
        <v>439</v>
      </c>
      <c r="S226" s="2" t="s">
        <v>439</v>
      </c>
      <c r="V226">
        <f t="shared" si="34"/>
        <v>1.1214844202388066</v>
      </c>
      <c r="X226">
        <f t="shared" si="35"/>
        <v>0.37382814007960219</v>
      </c>
      <c r="Z226">
        <v>8</v>
      </c>
      <c r="AD226">
        <v>6</v>
      </c>
    </row>
    <row r="227" spans="1:30" ht="18" customHeight="1" thickTop="1" thickBot="1" x14ac:dyDescent="0.3">
      <c r="A227" s="3" t="s">
        <v>346</v>
      </c>
      <c r="B227" s="1" t="s">
        <v>378</v>
      </c>
      <c r="C227" s="1">
        <v>72</v>
      </c>
      <c r="D227" s="1">
        <v>225</v>
      </c>
      <c r="E227" s="6">
        <v>31</v>
      </c>
      <c r="F227">
        <f t="shared" si="36"/>
        <v>-0.91758520221127249</v>
      </c>
      <c r="G227" s="6">
        <v>9</v>
      </c>
      <c r="H227">
        <f t="shared" si="37"/>
        <v>-0.99320758917214691</v>
      </c>
      <c r="I227" s="1">
        <v>4.95</v>
      </c>
      <c r="J227">
        <f t="shared" si="38"/>
        <v>-0.51289575268671694</v>
      </c>
      <c r="K227" s="1">
        <v>16</v>
      </c>
      <c r="L227">
        <f t="shared" si="39"/>
        <v>-0.78968904660572981</v>
      </c>
      <c r="M227" s="1">
        <v>29</v>
      </c>
      <c r="N227">
        <f t="shared" si="40"/>
        <v>-1.0905609427077996</v>
      </c>
      <c r="O227" s="1">
        <v>107</v>
      </c>
      <c r="P227">
        <f t="shared" si="41"/>
        <v>-0.88104599068289025</v>
      </c>
      <c r="Q227" s="1">
        <v>7.38</v>
      </c>
      <c r="R227">
        <f t="shared" si="42"/>
        <v>-0.26976434352543893</v>
      </c>
      <c r="S227" s="1">
        <v>4.37</v>
      </c>
      <c r="T227">
        <f t="shared" si="43"/>
        <v>-8.0202214843100514E-3</v>
      </c>
      <c r="V227">
        <f t="shared" si="34"/>
        <v>-5.4627690890763043</v>
      </c>
      <c r="X227">
        <f t="shared" si="35"/>
        <v>-0.68284613613453804</v>
      </c>
      <c r="Z227">
        <v>8</v>
      </c>
      <c r="AD227">
        <v>0</v>
      </c>
    </row>
    <row r="228" spans="1:30" ht="18" customHeight="1" thickTop="1" thickBot="1" x14ac:dyDescent="0.3">
      <c r="A228" s="4" t="s">
        <v>347</v>
      </c>
      <c r="B228" s="1" t="s">
        <v>378</v>
      </c>
      <c r="C228" s="2">
        <v>72</v>
      </c>
      <c r="D228" s="2">
        <v>235</v>
      </c>
      <c r="E228" s="7">
        <v>31.5</v>
      </c>
      <c r="F228">
        <f t="shared" si="36"/>
        <v>-0.55895140280633093</v>
      </c>
      <c r="G228" s="7">
        <v>9.5</v>
      </c>
      <c r="H228">
        <f t="shared" si="37"/>
        <v>-0.20591774220468695</v>
      </c>
      <c r="I228" s="2">
        <v>4.93</v>
      </c>
      <c r="J228">
        <f t="shared" si="38"/>
        <v>-0.44872111305436074</v>
      </c>
      <c r="K228" s="2">
        <v>21</v>
      </c>
      <c r="L228">
        <f t="shared" si="39"/>
        <v>3.0017419900217831E-2</v>
      </c>
      <c r="M228" s="2">
        <v>28</v>
      </c>
      <c r="N228">
        <f t="shared" si="40"/>
        <v>-1.327909879778036</v>
      </c>
      <c r="O228" s="2">
        <v>109</v>
      </c>
      <c r="P228">
        <f t="shared" si="41"/>
        <v>-0.66722488768090216</v>
      </c>
      <c r="Q228" s="2" t="s">
        <v>439</v>
      </c>
      <c r="S228" s="2">
        <v>4.49</v>
      </c>
      <c r="T228">
        <f t="shared" si="43"/>
        <v>-0.47877235208510144</v>
      </c>
      <c r="V228">
        <f t="shared" si="34"/>
        <v>-3.6574799577091999</v>
      </c>
      <c r="X228">
        <f t="shared" si="35"/>
        <v>-0.52249713681559995</v>
      </c>
      <c r="Z228">
        <v>3</v>
      </c>
      <c r="AA228">
        <v>35</v>
      </c>
      <c r="AB228">
        <v>99</v>
      </c>
      <c r="AC228">
        <f t="shared" si="44"/>
        <v>99</v>
      </c>
      <c r="AD228">
        <v>20.818181818181817</v>
      </c>
    </row>
    <row r="229" spans="1:30" ht="18" customHeight="1" thickTop="1" thickBot="1" x14ac:dyDescent="0.3">
      <c r="A229" s="3" t="s">
        <v>348</v>
      </c>
      <c r="B229" s="1" t="s">
        <v>378</v>
      </c>
      <c r="C229" s="1">
        <v>72</v>
      </c>
      <c r="D229" s="1">
        <v>254</v>
      </c>
      <c r="E229" s="6">
        <v>31.625</v>
      </c>
      <c r="F229">
        <f t="shared" si="36"/>
        <v>-0.46929295295509554</v>
      </c>
      <c r="G229" s="6">
        <v>9</v>
      </c>
      <c r="H229">
        <f t="shared" si="37"/>
        <v>-0.99320758917214691</v>
      </c>
      <c r="I229" s="2" t="s">
        <v>439</v>
      </c>
      <c r="K229" s="2" t="s">
        <v>439</v>
      </c>
      <c r="M229" s="2" t="s">
        <v>439</v>
      </c>
      <c r="O229" s="2" t="s">
        <v>439</v>
      </c>
      <c r="Q229" s="2" t="s">
        <v>439</v>
      </c>
      <c r="S229" s="2" t="s">
        <v>439</v>
      </c>
      <c r="V229">
        <f t="shared" si="34"/>
        <v>-1.4625005421272426</v>
      </c>
      <c r="X229">
        <f t="shared" si="35"/>
        <v>-0.73125027106362128</v>
      </c>
      <c r="Z229">
        <v>8</v>
      </c>
      <c r="AD229">
        <v>0</v>
      </c>
    </row>
    <row r="230" spans="1:30" ht="18" customHeight="1" thickTop="1" thickBot="1" x14ac:dyDescent="0.3">
      <c r="A230" s="4" t="s">
        <v>349</v>
      </c>
      <c r="B230" s="1" t="s">
        <v>378</v>
      </c>
      <c r="C230" s="2">
        <v>75</v>
      </c>
      <c r="D230" s="2">
        <v>260</v>
      </c>
      <c r="E230" s="7">
        <v>33.5</v>
      </c>
      <c r="F230">
        <f t="shared" si="36"/>
        <v>0.87558379481343518</v>
      </c>
      <c r="G230" s="7">
        <v>10</v>
      </c>
      <c r="H230">
        <f t="shared" si="37"/>
        <v>0.58137210476277301</v>
      </c>
      <c r="I230" s="2">
        <v>4.74</v>
      </c>
      <c r="J230">
        <f t="shared" si="38"/>
        <v>0.16093796345300798</v>
      </c>
      <c r="K230" s="2">
        <v>19</v>
      </c>
      <c r="L230">
        <f t="shared" si="39"/>
        <v>-0.29786516670216123</v>
      </c>
      <c r="M230" s="2">
        <v>29.5</v>
      </c>
      <c r="N230">
        <f t="shared" si="40"/>
        <v>-0.97188647417268137</v>
      </c>
      <c r="O230" s="2">
        <v>100</v>
      </c>
      <c r="P230">
        <f t="shared" si="41"/>
        <v>-1.6294198511898486</v>
      </c>
      <c r="Q230" s="2">
        <v>7.56</v>
      </c>
      <c r="R230">
        <f t="shared" si="42"/>
        <v>-0.71100312490198347</v>
      </c>
      <c r="S230" s="2">
        <v>4.53</v>
      </c>
      <c r="T230">
        <f t="shared" si="43"/>
        <v>-0.63568972895203191</v>
      </c>
      <c r="V230">
        <f t="shared" si="34"/>
        <v>-2.6279704828894905</v>
      </c>
      <c r="X230">
        <f t="shared" si="35"/>
        <v>-0.32849631036118632</v>
      </c>
      <c r="Z230">
        <v>7</v>
      </c>
      <c r="AA230">
        <v>36</v>
      </c>
      <c r="AB230">
        <v>253</v>
      </c>
      <c r="AC230">
        <f t="shared" si="44"/>
        <v>210</v>
      </c>
      <c r="AD230">
        <v>0</v>
      </c>
    </row>
    <row r="231" spans="1:30" ht="18" customHeight="1" thickTop="1" thickBot="1" x14ac:dyDescent="0.3">
      <c r="A231" s="3" t="s">
        <v>350</v>
      </c>
      <c r="B231" s="1" t="s">
        <v>378</v>
      </c>
      <c r="C231" s="1">
        <v>76</v>
      </c>
      <c r="D231" s="1">
        <v>269</v>
      </c>
      <c r="E231" s="6">
        <v>32.625</v>
      </c>
      <c r="F231">
        <f t="shared" si="36"/>
        <v>0.24797464585478751</v>
      </c>
      <c r="G231" s="6">
        <v>9.75</v>
      </c>
      <c r="H231">
        <f t="shared" si="37"/>
        <v>0.187727181279043</v>
      </c>
      <c r="I231" s="1">
        <v>4.5599999999999996</v>
      </c>
      <c r="J231">
        <f t="shared" si="38"/>
        <v>0.7385097201442028</v>
      </c>
      <c r="K231" s="2" t="s">
        <v>439</v>
      </c>
      <c r="M231" s="1">
        <v>42</v>
      </c>
      <c r="N231">
        <f t="shared" si="40"/>
        <v>1.9949752392052733</v>
      </c>
      <c r="O231" s="1">
        <v>138</v>
      </c>
      <c r="P231">
        <f t="shared" si="41"/>
        <v>2.4331811058479254</v>
      </c>
      <c r="Q231" s="2" t="s">
        <v>439</v>
      </c>
      <c r="S231" s="2" t="s">
        <v>439</v>
      </c>
      <c r="V231">
        <f t="shared" si="34"/>
        <v>5.6023678923312321</v>
      </c>
      <c r="X231">
        <f t="shared" si="35"/>
        <v>1.1204735784662465</v>
      </c>
      <c r="Z231">
        <v>1</v>
      </c>
      <c r="AA231">
        <v>22</v>
      </c>
      <c r="AB231">
        <v>22</v>
      </c>
      <c r="AC231">
        <f t="shared" si="44"/>
        <v>22</v>
      </c>
      <c r="AD231">
        <v>40.9375</v>
      </c>
    </row>
    <row r="232" spans="1:30" ht="18" customHeight="1" thickTop="1" thickBot="1" x14ac:dyDescent="0.3">
      <c r="A232" s="4" t="s">
        <v>352</v>
      </c>
      <c r="B232" s="1" t="s">
        <v>378</v>
      </c>
      <c r="C232" s="2">
        <v>77</v>
      </c>
      <c r="D232" s="2">
        <v>238</v>
      </c>
      <c r="E232" s="7">
        <v>32</v>
      </c>
      <c r="F232">
        <f t="shared" si="36"/>
        <v>-0.2003176034013894</v>
      </c>
      <c r="G232" s="7">
        <v>10.125</v>
      </c>
      <c r="H232">
        <f t="shared" si="37"/>
        <v>0.77819456650463792</v>
      </c>
      <c r="I232" s="2">
        <v>4.7300000000000004</v>
      </c>
      <c r="J232">
        <f t="shared" si="38"/>
        <v>0.19302528326918467</v>
      </c>
      <c r="K232" s="2">
        <v>18</v>
      </c>
      <c r="L232">
        <f t="shared" si="39"/>
        <v>-0.46180646000335074</v>
      </c>
      <c r="M232" s="2">
        <v>34.5</v>
      </c>
      <c r="N232">
        <f t="shared" si="40"/>
        <v>0.21485821117850049</v>
      </c>
      <c r="O232" s="2">
        <v>118</v>
      </c>
      <c r="P232">
        <f t="shared" si="41"/>
        <v>0.29497007582804424</v>
      </c>
      <c r="Q232" s="2">
        <v>6.38</v>
      </c>
      <c r="R232">
        <f t="shared" si="42"/>
        <v>2.1815622196775903</v>
      </c>
      <c r="S232" s="2">
        <v>4.1500000000000004</v>
      </c>
      <c r="T232">
        <f t="shared" si="43"/>
        <v>0.85502535128380575</v>
      </c>
      <c r="V232">
        <f t="shared" si="34"/>
        <v>3.8555116443370236</v>
      </c>
      <c r="X232">
        <f t="shared" si="35"/>
        <v>0.48193895554212796</v>
      </c>
      <c r="Z232">
        <v>8</v>
      </c>
      <c r="AD232">
        <v>21.3125</v>
      </c>
    </row>
    <row r="233" spans="1:30" ht="18" customHeight="1" thickTop="1" thickBot="1" x14ac:dyDescent="0.3">
      <c r="A233" s="3" t="s">
        <v>353</v>
      </c>
      <c r="B233" s="1" t="s">
        <v>378</v>
      </c>
      <c r="C233" s="1">
        <v>75</v>
      </c>
      <c r="D233" s="1">
        <v>262</v>
      </c>
      <c r="E233" s="6">
        <v>33.375</v>
      </c>
      <c r="F233">
        <f t="shared" si="36"/>
        <v>0.78592534496219979</v>
      </c>
      <c r="G233" s="6">
        <v>10.25</v>
      </c>
      <c r="H233">
        <f t="shared" si="37"/>
        <v>0.97501702824650294</v>
      </c>
      <c r="I233" s="1">
        <v>4.8099999999999996</v>
      </c>
      <c r="J233">
        <f t="shared" si="38"/>
        <v>-6.3673275260231782E-2</v>
      </c>
      <c r="K233" s="1">
        <v>24</v>
      </c>
      <c r="L233">
        <f t="shared" si="39"/>
        <v>0.52184129980378635</v>
      </c>
      <c r="M233" s="1">
        <v>37</v>
      </c>
      <c r="N233">
        <f t="shared" si="40"/>
        <v>0.80823055385409137</v>
      </c>
      <c r="O233" s="1">
        <v>117</v>
      </c>
      <c r="P233">
        <f t="shared" si="41"/>
        <v>0.1880595243270502</v>
      </c>
      <c r="Q233" s="1">
        <v>7.24</v>
      </c>
      <c r="R233">
        <f t="shared" si="42"/>
        <v>7.3421375322984386E-2</v>
      </c>
      <c r="S233" s="1">
        <v>4.38</v>
      </c>
      <c r="T233">
        <f t="shared" si="43"/>
        <v>-4.7249565701041794E-2</v>
      </c>
      <c r="V233">
        <f t="shared" si="34"/>
        <v>3.2415722855553413</v>
      </c>
      <c r="X233">
        <f t="shared" si="35"/>
        <v>0.40519653569441766</v>
      </c>
      <c r="Z233">
        <v>3</v>
      </c>
      <c r="AA233">
        <v>33</v>
      </c>
      <c r="AB233">
        <v>97</v>
      </c>
      <c r="AC233">
        <f t="shared" si="44"/>
        <v>97</v>
      </c>
      <c r="AD233">
        <v>19.357142857142858</v>
      </c>
    </row>
    <row r="234" spans="1:30" ht="18" customHeight="1" thickTop="1" thickBot="1" x14ac:dyDescent="0.3">
      <c r="A234" s="4" t="s">
        <v>443</v>
      </c>
      <c r="B234" s="1" t="s">
        <v>378</v>
      </c>
      <c r="C234" s="2">
        <v>77</v>
      </c>
      <c r="D234" s="2">
        <v>246</v>
      </c>
      <c r="E234" s="7">
        <v>34.375</v>
      </c>
      <c r="F234">
        <f t="shared" si="36"/>
        <v>1.503192943772083</v>
      </c>
      <c r="G234" s="7">
        <v>10</v>
      </c>
      <c r="H234">
        <f t="shared" si="37"/>
        <v>0.58137210476277301</v>
      </c>
      <c r="I234" s="2">
        <v>4.72</v>
      </c>
      <c r="J234">
        <f t="shared" si="38"/>
        <v>0.22511260308536421</v>
      </c>
      <c r="K234" s="2">
        <v>22</v>
      </c>
      <c r="L234">
        <f t="shared" si="39"/>
        <v>0.19395871320140734</v>
      </c>
      <c r="M234" s="2">
        <v>36</v>
      </c>
      <c r="N234">
        <f t="shared" si="40"/>
        <v>0.57088161678385507</v>
      </c>
      <c r="O234" s="2">
        <v>121</v>
      </c>
      <c r="P234">
        <f t="shared" si="41"/>
        <v>0.61570173033102638</v>
      </c>
      <c r="Q234" s="2">
        <v>7.28</v>
      </c>
      <c r="R234">
        <f t="shared" si="42"/>
        <v>-2.4631687205136876E-2</v>
      </c>
      <c r="S234" s="2">
        <v>4.28</v>
      </c>
      <c r="T234">
        <f t="shared" si="43"/>
        <v>0.34504387646628265</v>
      </c>
      <c r="V234">
        <f t="shared" si="34"/>
        <v>4.0106319011976543</v>
      </c>
      <c r="X234">
        <f t="shared" si="35"/>
        <v>0.50132898764970679</v>
      </c>
      <c r="Z234">
        <v>6</v>
      </c>
      <c r="AA234">
        <v>33</v>
      </c>
      <c r="AB234">
        <v>209</v>
      </c>
      <c r="AC234">
        <f t="shared" si="44"/>
        <v>186</v>
      </c>
      <c r="AD234">
        <v>26.888888888888889</v>
      </c>
    </row>
    <row r="235" spans="1:30" ht="18" customHeight="1" thickTop="1" thickBot="1" x14ac:dyDescent="0.3">
      <c r="A235" s="3" t="s">
        <v>355</v>
      </c>
      <c r="B235" s="1" t="s">
        <v>378</v>
      </c>
      <c r="C235" s="1">
        <v>73</v>
      </c>
      <c r="D235" s="1">
        <v>234</v>
      </c>
      <c r="E235" s="6">
        <v>31.375</v>
      </c>
      <c r="F235">
        <f t="shared" si="36"/>
        <v>-0.64860985265756632</v>
      </c>
      <c r="G235" s="6">
        <v>9</v>
      </c>
      <c r="H235">
        <f t="shared" si="37"/>
        <v>-0.99320758917214691</v>
      </c>
      <c r="I235" s="1">
        <v>4.5999999999999996</v>
      </c>
      <c r="J235">
        <f t="shared" si="38"/>
        <v>0.61016044087949317</v>
      </c>
      <c r="K235" s="1">
        <v>26</v>
      </c>
      <c r="L235">
        <f t="shared" si="39"/>
        <v>0.84972388640616547</v>
      </c>
      <c r="M235" s="1">
        <v>35</v>
      </c>
      <c r="N235">
        <f t="shared" si="40"/>
        <v>0.33353267971361866</v>
      </c>
      <c r="O235" s="1">
        <v>117</v>
      </c>
      <c r="P235">
        <f t="shared" si="41"/>
        <v>0.1880595243270502</v>
      </c>
      <c r="Q235" s="1">
        <v>7.15</v>
      </c>
      <c r="R235">
        <f t="shared" si="42"/>
        <v>0.29404076601125667</v>
      </c>
      <c r="S235" s="1">
        <v>4.3600000000000003</v>
      </c>
      <c r="T235">
        <f t="shared" si="43"/>
        <v>3.1209122732421695E-2</v>
      </c>
      <c r="V235">
        <f t="shared" si="34"/>
        <v>0.66490897824029249</v>
      </c>
      <c r="X235">
        <f t="shared" si="35"/>
        <v>8.3113622280036561E-2</v>
      </c>
      <c r="Z235">
        <v>7</v>
      </c>
      <c r="AA235">
        <v>7</v>
      </c>
      <c r="AB235">
        <v>224</v>
      </c>
      <c r="AC235">
        <f t="shared" si="44"/>
        <v>192</v>
      </c>
      <c r="AD235">
        <v>20.4375</v>
      </c>
    </row>
    <row r="236" spans="1:30" ht="18" customHeight="1" thickTop="1" thickBot="1" x14ac:dyDescent="0.3">
      <c r="A236" s="4" t="s">
        <v>356</v>
      </c>
      <c r="B236" s="1" t="s">
        <v>378</v>
      </c>
      <c r="C236" s="2">
        <v>73</v>
      </c>
      <c r="D236" s="2">
        <v>231</v>
      </c>
      <c r="E236" s="7">
        <v>30.75</v>
      </c>
      <c r="F236">
        <f t="shared" si="36"/>
        <v>-1.0969021019137433</v>
      </c>
      <c r="G236" s="7">
        <v>9</v>
      </c>
      <c r="H236">
        <f t="shared" si="37"/>
        <v>-0.99320758917214691</v>
      </c>
      <c r="I236" s="2">
        <v>4.59</v>
      </c>
      <c r="J236">
        <f t="shared" si="38"/>
        <v>0.64224776069566991</v>
      </c>
      <c r="K236" s="2">
        <v>19</v>
      </c>
      <c r="L236">
        <f t="shared" si="39"/>
        <v>-0.29786516670216123</v>
      </c>
      <c r="M236" s="2">
        <v>33.5</v>
      </c>
      <c r="N236">
        <f t="shared" si="40"/>
        <v>-2.249072589173589E-2</v>
      </c>
      <c r="O236" s="2">
        <v>120</v>
      </c>
      <c r="P236">
        <f t="shared" si="41"/>
        <v>0.50879117883003233</v>
      </c>
      <c r="Q236" s="2">
        <v>6.68</v>
      </c>
      <c r="R236">
        <f t="shared" si="42"/>
        <v>1.4461642507166821</v>
      </c>
      <c r="S236" s="2">
        <v>4</v>
      </c>
      <c r="T236">
        <f t="shared" si="43"/>
        <v>1.4434655145347959</v>
      </c>
      <c r="V236">
        <f t="shared" si="34"/>
        <v>1.6302031210973926</v>
      </c>
      <c r="X236">
        <f t="shared" si="35"/>
        <v>0.20377539013717408</v>
      </c>
      <c r="Z236">
        <v>5</v>
      </c>
      <c r="AA236">
        <v>4</v>
      </c>
      <c r="AB236">
        <v>140</v>
      </c>
      <c r="AC236">
        <f t="shared" si="44"/>
        <v>137</v>
      </c>
      <c r="AD236">
        <v>36.533333333333331</v>
      </c>
    </row>
    <row r="237" spans="1:30" ht="18" customHeight="1" thickTop="1" thickBot="1" x14ac:dyDescent="0.3">
      <c r="A237" s="3" t="s">
        <v>357</v>
      </c>
      <c r="B237" s="1" t="s">
        <v>378</v>
      </c>
      <c r="C237" s="1">
        <v>73</v>
      </c>
      <c r="D237" s="1">
        <v>244</v>
      </c>
      <c r="E237" s="6">
        <v>32.75</v>
      </c>
      <c r="F237">
        <f t="shared" si="36"/>
        <v>0.3376330957060229</v>
      </c>
      <c r="G237" s="6">
        <v>9.625</v>
      </c>
      <c r="H237">
        <f t="shared" si="37"/>
        <v>-9.095280462821969E-3</v>
      </c>
      <c r="I237" s="1">
        <v>4.83</v>
      </c>
      <c r="J237">
        <f t="shared" si="38"/>
        <v>-0.12784791489258804</v>
      </c>
      <c r="K237" s="1">
        <v>23</v>
      </c>
      <c r="L237">
        <f t="shared" si="39"/>
        <v>0.35790000650259685</v>
      </c>
      <c r="M237" s="1">
        <v>32</v>
      </c>
      <c r="N237">
        <f t="shared" si="40"/>
        <v>-0.37851413149709046</v>
      </c>
      <c r="O237" s="1">
        <v>111</v>
      </c>
      <c r="P237">
        <f t="shared" si="41"/>
        <v>-0.45340378467891407</v>
      </c>
      <c r="Q237" s="1">
        <v>7.35</v>
      </c>
      <c r="R237">
        <f t="shared" si="42"/>
        <v>-0.19622454662934743</v>
      </c>
      <c r="S237" s="1">
        <v>4.2699999999999996</v>
      </c>
      <c r="T237">
        <f t="shared" si="43"/>
        <v>0.38427322068301789</v>
      </c>
      <c r="V237">
        <f t="shared" si="34"/>
        <v>-8.527933526912429E-2</v>
      </c>
      <c r="X237">
        <f t="shared" si="35"/>
        <v>-1.0659916908640536E-2</v>
      </c>
      <c r="Z237">
        <v>6</v>
      </c>
      <c r="AA237">
        <v>31</v>
      </c>
      <c r="AB237">
        <v>207</v>
      </c>
      <c r="AC237">
        <f t="shared" si="44"/>
        <v>184</v>
      </c>
      <c r="AD237">
        <v>23</v>
      </c>
    </row>
    <row r="238" spans="1:30" ht="18" customHeight="1" thickTop="1" thickBot="1" x14ac:dyDescent="0.3">
      <c r="A238" s="4" t="s">
        <v>358</v>
      </c>
      <c r="B238" s="1" t="s">
        <v>378</v>
      </c>
      <c r="C238" s="2">
        <v>73</v>
      </c>
      <c r="D238" s="2">
        <v>236</v>
      </c>
      <c r="E238" s="7">
        <v>32</v>
      </c>
      <c r="F238">
        <f t="shared" si="36"/>
        <v>-0.2003176034013894</v>
      </c>
      <c r="G238" s="7">
        <v>10</v>
      </c>
      <c r="H238">
        <f t="shared" si="37"/>
        <v>0.58137210476277301</v>
      </c>
      <c r="I238" s="2">
        <v>4.68</v>
      </c>
      <c r="J238">
        <f t="shared" si="38"/>
        <v>0.35346188235007386</v>
      </c>
      <c r="K238" s="2">
        <v>20</v>
      </c>
      <c r="L238">
        <f t="shared" si="39"/>
        <v>-0.1339238734009717</v>
      </c>
      <c r="M238" s="2">
        <v>38</v>
      </c>
      <c r="N238">
        <f t="shared" si="40"/>
        <v>1.0455794909243277</v>
      </c>
      <c r="O238" s="2">
        <v>124</v>
      </c>
      <c r="P238">
        <f t="shared" si="41"/>
        <v>0.93643338483400851</v>
      </c>
      <c r="Q238" s="2">
        <v>6.78</v>
      </c>
      <c r="R238">
        <f t="shared" si="42"/>
        <v>1.2010315943963779</v>
      </c>
      <c r="S238" s="2">
        <v>4.1500000000000004</v>
      </c>
      <c r="T238">
        <f t="shared" si="43"/>
        <v>0.85502535128380575</v>
      </c>
      <c r="V238">
        <f t="shared" si="34"/>
        <v>4.6386623317490061</v>
      </c>
      <c r="X238">
        <f t="shared" si="35"/>
        <v>0.57983279146862576</v>
      </c>
      <c r="Z238">
        <v>3</v>
      </c>
      <c r="AA238">
        <v>20</v>
      </c>
      <c r="AB238">
        <v>84</v>
      </c>
      <c r="AC238">
        <f t="shared" si="44"/>
        <v>84</v>
      </c>
      <c r="AD238">
        <v>67.5</v>
      </c>
    </row>
    <row r="239" spans="1:30" ht="18" customHeight="1" thickTop="1" thickBot="1" x14ac:dyDescent="0.3">
      <c r="A239" s="3" t="s">
        <v>359</v>
      </c>
      <c r="B239" s="1" t="s">
        <v>378</v>
      </c>
      <c r="C239" s="1">
        <v>72</v>
      </c>
      <c r="D239" s="1">
        <v>237</v>
      </c>
      <c r="E239" s="6">
        <v>30.5</v>
      </c>
      <c r="F239">
        <f t="shared" si="36"/>
        <v>-1.276219001616214</v>
      </c>
      <c r="G239" s="6">
        <v>9.375</v>
      </c>
      <c r="H239">
        <f t="shared" si="37"/>
        <v>-0.40274020394655191</v>
      </c>
      <c r="I239" s="1">
        <v>4.68</v>
      </c>
      <c r="J239">
        <f t="shared" si="38"/>
        <v>0.35346188235007386</v>
      </c>
      <c r="K239" s="1">
        <v>31</v>
      </c>
      <c r="L239">
        <f t="shared" si="39"/>
        <v>1.6694303529121131</v>
      </c>
      <c r="M239" s="2" t="s">
        <v>439</v>
      </c>
      <c r="O239" s="2" t="s">
        <v>439</v>
      </c>
      <c r="Q239" s="1">
        <v>6.99</v>
      </c>
      <c r="R239">
        <f t="shared" si="42"/>
        <v>0.68625301612374168</v>
      </c>
      <c r="S239" s="2" t="s">
        <v>439</v>
      </c>
      <c r="V239">
        <f t="shared" si="34"/>
        <v>1.0301860458231626</v>
      </c>
      <c r="X239">
        <f t="shared" si="35"/>
        <v>0.20603720916463253</v>
      </c>
      <c r="Z239">
        <v>8</v>
      </c>
      <c r="AD239">
        <v>6.666666666666667</v>
      </c>
    </row>
    <row r="240" spans="1:30" ht="18" customHeight="1" thickTop="1" thickBot="1" x14ac:dyDescent="0.3">
      <c r="A240" s="4" t="s">
        <v>360</v>
      </c>
      <c r="B240" s="1" t="s">
        <v>378</v>
      </c>
      <c r="C240" s="2">
        <v>75</v>
      </c>
      <c r="D240" s="2">
        <v>245</v>
      </c>
      <c r="E240" s="7">
        <v>34</v>
      </c>
      <c r="F240">
        <f t="shared" si="36"/>
        <v>1.2342175942183768</v>
      </c>
      <c r="G240" s="7">
        <v>10</v>
      </c>
      <c r="H240">
        <f t="shared" si="37"/>
        <v>0.58137210476277301</v>
      </c>
      <c r="I240" s="2">
        <v>4.95</v>
      </c>
      <c r="J240">
        <f t="shared" si="38"/>
        <v>-0.51289575268671694</v>
      </c>
      <c r="K240" s="2">
        <v>19</v>
      </c>
      <c r="L240">
        <f t="shared" si="39"/>
        <v>-0.29786516670216123</v>
      </c>
      <c r="M240" s="2">
        <v>32</v>
      </c>
      <c r="N240">
        <f t="shared" si="40"/>
        <v>-0.37851413149709046</v>
      </c>
      <c r="O240" s="2">
        <v>115</v>
      </c>
      <c r="P240">
        <f t="shared" si="41"/>
        <v>-2.5761578674937884E-2</v>
      </c>
      <c r="Q240" s="2">
        <v>7.25</v>
      </c>
      <c r="R240">
        <f t="shared" si="42"/>
        <v>4.8908109690954611E-2</v>
      </c>
      <c r="S240" s="2">
        <v>4.33</v>
      </c>
      <c r="T240">
        <f t="shared" si="43"/>
        <v>0.14889715538262041</v>
      </c>
      <c r="V240">
        <f t="shared" si="34"/>
        <v>0.79835833449381854</v>
      </c>
      <c r="X240">
        <f t="shared" si="35"/>
        <v>9.9794791811727318E-2</v>
      </c>
      <c r="Z240">
        <v>8</v>
      </c>
      <c r="AD240">
        <v>0</v>
      </c>
    </row>
    <row r="241" spans="1:30" ht="18" customHeight="1" thickTop="1" thickBot="1" x14ac:dyDescent="0.3">
      <c r="A241" s="3" t="s">
        <v>361</v>
      </c>
      <c r="B241" s="1" t="s">
        <v>378</v>
      </c>
      <c r="C241" s="1">
        <v>72</v>
      </c>
      <c r="D241" s="1">
        <v>232</v>
      </c>
      <c r="E241" s="6">
        <v>31</v>
      </c>
      <c r="F241">
        <f t="shared" si="36"/>
        <v>-0.91758520221127249</v>
      </c>
      <c r="G241" s="6">
        <v>9.625</v>
      </c>
      <c r="H241">
        <f t="shared" si="37"/>
        <v>-9.095280462821969E-3</v>
      </c>
      <c r="I241" s="1">
        <v>4.6100000000000003</v>
      </c>
      <c r="J241">
        <f t="shared" si="38"/>
        <v>0.57807312106331366</v>
      </c>
      <c r="K241" s="1">
        <v>19</v>
      </c>
      <c r="L241">
        <f t="shared" si="39"/>
        <v>-0.29786516670216123</v>
      </c>
      <c r="M241" s="1">
        <v>38</v>
      </c>
      <c r="N241">
        <f t="shared" si="40"/>
        <v>1.0455794909243277</v>
      </c>
      <c r="O241" s="1">
        <v>125</v>
      </c>
      <c r="P241">
        <f t="shared" si="41"/>
        <v>1.0433439363350026</v>
      </c>
      <c r="Q241" s="2" t="s">
        <v>439</v>
      </c>
      <c r="S241" s="2" t="s">
        <v>439</v>
      </c>
      <c r="V241">
        <f t="shared" si="34"/>
        <v>1.4424508989463882</v>
      </c>
      <c r="X241">
        <f t="shared" si="35"/>
        <v>0.24040848315773136</v>
      </c>
      <c r="Z241">
        <v>2</v>
      </c>
      <c r="AA241">
        <v>13</v>
      </c>
      <c r="AB241">
        <v>45</v>
      </c>
      <c r="AC241">
        <f t="shared" si="44"/>
        <v>45</v>
      </c>
      <c r="AD241">
        <v>59.857142857142854</v>
      </c>
    </row>
    <row r="242" spans="1:30" ht="18" customHeight="1" thickTop="1" thickBot="1" x14ac:dyDescent="0.3">
      <c r="A242" s="4" t="s">
        <v>362</v>
      </c>
      <c r="B242" s="1" t="s">
        <v>378</v>
      </c>
      <c r="C242" s="2">
        <v>74</v>
      </c>
      <c r="D242" s="2">
        <v>253</v>
      </c>
      <c r="E242" s="7">
        <v>32.5</v>
      </c>
      <c r="F242">
        <f t="shared" si="36"/>
        <v>0.15831619600355215</v>
      </c>
      <c r="G242" s="7">
        <v>9.625</v>
      </c>
      <c r="H242">
        <f t="shared" si="37"/>
        <v>-9.095280462821969E-3</v>
      </c>
      <c r="I242" s="2" t="s">
        <v>439</v>
      </c>
      <c r="K242" s="2" t="s">
        <v>439</v>
      </c>
      <c r="M242" s="2" t="s">
        <v>439</v>
      </c>
      <c r="O242" s="2" t="s">
        <v>439</v>
      </c>
      <c r="Q242" s="2" t="s">
        <v>439</v>
      </c>
      <c r="S242" s="2" t="s">
        <v>439</v>
      </c>
      <c r="V242">
        <f t="shared" si="34"/>
        <v>0.14922091554073019</v>
      </c>
      <c r="X242">
        <f t="shared" si="35"/>
        <v>7.4610457770365096E-2</v>
      </c>
      <c r="Z242">
        <v>2</v>
      </c>
      <c r="AA242">
        <v>12</v>
      </c>
      <c r="AB242">
        <v>44</v>
      </c>
      <c r="AC242">
        <f t="shared" si="44"/>
        <v>44</v>
      </c>
      <c r="AD242">
        <v>41.333333333333336</v>
      </c>
    </row>
    <row r="243" spans="1:30" ht="18" customHeight="1" thickTop="1" thickBot="1" x14ac:dyDescent="0.3">
      <c r="A243" s="3" t="s">
        <v>363</v>
      </c>
      <c r="B243" s="1" t="s">
        <v>378</v>
      </c>
      <c r="C243" s="1">
        <v>76</v>
      </c>
      <c r="D243" s="1">
        <v>259</v>
      </c>
      <c r="E243" s="6">
        <v>33</v>
      </c>
      <c r="F243">
        <f t="shared" si="36"/>
        <v>0.51694999540849373</v>
      </c>
      <c r="G243" s="6">
        <v>9.875</v>
      </c>
      <c r="H243">
        <f t="shared" si="37"/>
        <v>0.38454964302090799</v>
      </c>
      <c r="I243" s="1">
        <v>4.8499999999999996</v>
      </c>
      <c r="J243">
        <f t="shared" si="38"/>
        <v>-0.19202255452494144</v>
      </c>
      <c r="K243" s="1">
        <v>23</v>
      </c>
      <c r="L243">
        <f t="shared" si="39"/>
        <v>0.35790000650259685</v>
      </c>
      <c r="M243" s="1">
        <v>32</v>
      </c>
      <c r="N243">
        <f t="shared" si="40"/>
        <v>-0.37851413149709046</v>
      </c>
      <c r="O243" s="1">
        <v>112</v>
      </c>
      <c r="P243">
        <f t="shared" si="41"/>
        <v>-0.34649323317792002</v>
      </c>
      <c r="Q243" s="1">
        <v>7.47</v>
      </c>
      <c r="R243">
        <f t="shared" si="42"/>
        <v>-0.49038373421371123</v>
      </c>
      <c r="S243" s="1">
        <v>4.58</v>
      </c>
      <c r="T243">
        <f t="shared" si="43"/>
        <v>-0.83183645003569417</v>
      </c>
      <c r="V243">
        <f t="shared" si="34"/>
        <v>-0.97985045851735864</v>
      </c>
      <c r="X243">
        <f t="shared" si="35"/>
        <v>-0.12248130731466983</v>
      </c>
      <c r="Z243">
        <v>3</v>
      </c>
      <c r="AA243">
        <v>18</v>
      </c>
      <c r="AB243">
        <v>82</v>
      </c>
      <c r="AC243">
        <f t="shared" si="44"/>
        <v>82</v>
      </c>
      <c r="AD243">
        <v>23.6</v>
      </c>
    </row>
    <row r="244" spans="1:30" ht="18" customHeight="1" thickTop="1" thickBot="1" x14ac:dyDescent="0.3">
      <c r="A244" s="4" t="s">
        <v>364</v>
      </c>
      <c r="B244" s="1" t="s">
        <v>378</v>
      </c>
      <c r="C244" s="2">
        <v>76</v>
      </c>
      <c r="D244" s="2">
        <v>246</v>
      </c>
      <c r="E244" s="7">
        <v>33</v>
      </c>
      <c r="F244">
        <f t="shared" si="36"/>
        <v>0.51694999540849373</v>
      </c>
      <c r="G244" s="7">
        <v>9</v>
      </c>
      <c r="H244">
        <f t="shared" si="37"/>
        <v>-0.99320758917214691</v>
      </c>
      <c r="I244" s="2">
        <v>4.66</v>
      </c>
      <c r="J244">
        <f t="shared" si="38"/>
        <v>0.41763652198242729</v>
      </c>
      <c r="K244" s="2">
        <v>16</v>
      </c>
      <c r="L244">
        <f t="shared" si="39"/>
        <v>-0.78968904660572981</v>
      </c>
      <c r="M244" s="2">
        <v>40.5</v>
      </c>
      <c r="N244">
        <f t="shared" si="40"/>
        <v>1.6389518335999187</v>
      </c>
      <c r="O244" s="2">
        <v>121</v>
      </c>
      <c r="P244">
        <f t="shared" si="41"/>
        <v>0.61570173033102638</v>
      </c>
      <c r="Q244" s="2">
        <v>7.21</v>
      </c>
      <c r="R244">
        <f t="shared" si="42"/>
        <v>0.14696117221907587</v>
      </c>
      <c r="S244" s="2">
        <v>4.2699999999999996</v>
      </c>
      <c r="T244">
        <f t="shared" si="43"/>
        <v>0.38427322068301789</v>
      </c>
      <c r="V244">
        <f t="shared" si="34"/>
        <v>1.9375778384460831</v>
      </c>
      <c r="X244">
        <f t="shared" si="35"/>
        <v>0.24219722980576039</v>
      </c>
      <c r="Z244">
        <v>2</v>
      </c>
      <c r="AA244">
        <v>11</v>
      </c>
      <c r="AB244">
        <v>43</v>
      </c>
      <c r="AC244">
        <f t="shared" si="44"/>
        <v>43</v>
      </c>
      <c r="AD244">
        <v>36.5</v>
      </c>
    </row>
    <row r="245" spans="1:30" ht="18" customHeight="1" thickTop="1" thickBot="1" x14ac:dyDescent="0.3">
      <c r="A245" s="3" t="s">
        <v>365</v>
      </c>
      <c r="B245" s="1" t="s">
        <v>378</v>
      </c>
      <c r="C245" s="1">
        <v>72</v>
      </c>
      <c r="D245" s="1">
        <v>232</v>
      </c>
      <c r="E245" s="6">
        <v>33</v>
      </c>
      <c r="F245">
        <f t="shared" si="36"/>
        <v>0.51694999540849373</v>
      </c>
      <c r="G245" s="6">
        <v>10</v>
      </c>
      <c r="H245">
        <f t="shared" si="37"/>
        <v>0.58137210476277301</v>
      </c>
      <c r="I245" s="2" t="s">
        <v>439</v>
      </c>
      <c r="K245" s="1">
        <v>24</v>
      </c>
      <c r="L245">
        <f t="shared" si="39"/>
        <v>0.52184129980378635</v>
      </c>
      <c r="M245" s="2" t="s">
        <v>439</v>
      </c>
      <c r="O245" s="2" t="s">
        <v>439</v>
      </c>
      <c r="Q245" s="2" t="s">
        <v>439</v>
      </c>
      <c r="S245" s="2" t="s">
        <v>439</v>
      </c>
      <c r="V245">
        <f t="shared" si="34"/>
        <v>1.6201633999750533</v>
      </c>
      <c r="X245">
        <f t="shared" si="35"/>
        <v>0.54005446665835111</v>
      </c>
      <c r="Z245">
        <v>7</v>
      </c>
      <c r="AA245">
        <v>19</v>
      </c>
      <c r="AB245">
        <v>236</v>
      </c>
      <c r="AC245">
        <f t="shared" si="44"/>
        <v>203</v>
      </c>
      <c r="AD245">
        <v>0</v>
      </c>
    </row>
    <row r="246" spans="1:30" ht="18" customHeight="1" thickTop="1" thickBot="1" x14ac:dyDescent="0.3">
      <c r="A246" s="4" t="s">
        <v>366</v>
      </c>
      <c r="B246" s="1" t="s">
        <v>378</v>
      </c>
      <c r="C246" s="2">
        <v>71</v>
      </c>
      <c r="D246" s="2">
        <v>236</v>
      </c>
      <c r="E246" s="7">
        <v>31.875</v>
      </c>
      <c r="F246">
        <f t="shared" si="36"/>
        <v>-0.28997605325262477</v>
      </c>
      <c r="G246" s="7">
        <v>9.5</v>
      </c>
      <c r="H246">
        <f t="shared" si="37"/>
        <v>-0.20591774220468695</v>
      </c>
      <c r="I246" s="2">
        <v>4.78</v>
      </c>
      <c r="J246">
        <f t="shared" si="38"/>
        <v>3.2588684188298314E-2</v>
      </c>
      <c r="K246" s="2">
        <v>27</v>
      </c>
      <c r="L246">
        <f t="shared" si="39"/>
        <v>1.013665179707355</v>
      </c>
      <c r="M246" s="2">
        <v>32</v>
      </c>
      <c r="N246">
        <f t="shared" si="40"/>
        <v>-0.37851413149709046</v>
      </c>
      <c r="O246" s="2">
        <v>113</v>
      </c>
      <c r="P246">
        <f t="shared" si="41"/>
        <v>-0.23958268167692598</v>
      </c>
      <c r="Q246" s="2" t="s">
        <v>439</v>
      </c>
      <c r="S246" s="2" t="s">
        <v>439</v>
      </c>
      <c r="V246">
        <f t="shared" si="34"/>
        <v>-6.7736744735674814E-2</v>
      </c>
      <c r="X246">
        <f t="shared" si="35"/>
        <v>-1.1289457455945803E-2</v>
      </c>
      <c r="Z246">
        <v>2</v>
      </c>
      <c r="AA246">
        <v>16</v>
      </c>
      <c r="AB246">
        <v>48</v>
      </c>
      <c r="AC246">
        <f t="shared" si="44"/>
        <v>48</v>
      </c>
      <c r="AD246">
        <v>35.142857142857146</v>
      </c>
    </row>
    <row r="247" spans="1:30" ht="18" customHeight="1" thickTop="1" thickBot="1" x14ac:dyDescent="0.3">
      <c r="A247" s="3" t="s">
        <v>367</v>
      </c>
      <c r="B247" s="1" t="s">
        <v>378</v>
      </c>
      <c r="C247" s="1">
        <v>72</v>
      </c>
      <c r="D247" s="1">
        <v>240</v>
      </c>
      <c r="E247" s="6">
        <v>31.25</v>
      </c>
      <c r="F247">
        <f t="shared" si="36"/>
        <v>-0.73826830250880171</v>
      </c>
      <c r="G247" s="6">
        <v>9.625</v>
      </c>
      <c r="H247">
        <f t="shared" si="37"/>
        <v>-9.095280462821969E-3</v>
      </c>
      <c r="I247" s="1">
        <v>4.78</v>
      </c>
      <c r="J247">
        <f t="shared" si="38"/>
        <v>3.2588684188298314E-2</v>
      </c>
      <c r="K247" s="1">
        <v>19</v>
      </c>
      <c r="L247">
        <f t="shared" si="39"/>
        <v>-0.29786516670216123</v>
      </c>
      <c r="M247" s="1">
        <v>31</v>
      </c>
      <c r="N247">
        <f t="shared" si="40"/>
        <v>-0.61586306856732675</v>
      </c>
      <c r="O247" s="1">
        <v>110</v>
      </c>
      <c r="P247">
        <f t="shared" si="41"/>
        <v>-0.56031433617990811</v>
      </c>
      <c r="Q247" s="1">
        <v>7.07</v>
      </c>
      <c r="R247">
        <f t="shared" si="42"/>
        <v>0.4901468910674992</v>
      </c>
      <c r="S247" s="1">
        <v>4.3899999999999997</v>
      </c>
      <c r="T247">
        <f t="shared" si="43"/>
        <v>-8.6478909917773544E-2</v>
      </c>
      <c r="V247">
        <f t="shared" si="34"/>
        <v>-1.785149489082996</v>
      </c>
      <c r="X247">
        <f t="shared" si="35"/>
        <v>-0.2231436861353745</v>
      </c>
      <c r="Z247">
        <v>7</v>
      </c>
      <c r="AA247">
        <v>2</v>
      </c>
      <c r="AB247">
        <v>219</v>
      </c>
      <c r="AC247">
        <f t="shared" si="44"/>
        <v>190</v>
      </c>
      <c r="AD247">
        <v>34.75</v>
      </c>
    </row>
    <row r="248" spans="1:30" ht="18" customHeight="1" thickTop="1" thickBot="1" x14ac:dyDescent="0.3">
      <c r="A248" s="4" t="s">
        <v>369</v>
      </c>
      <c r="B248" s="1" t="s">
        <v>378</v>
      </c>
      <c r="C248" s="2">
        <v>75</v>
      </c>
      <c r="D248" s="2">
        <v>245</v>
      </c>
      <c r="E248" s="7">
        <v>34</v>
      </c>
      <c r="F248">
        <f t="shared" si="36"/>
        <v>1.2342175942183768</v>
      </c>
      <c r="G248" s="7">
        <v>10.25</v>
      </c>
      <c r="H248">
        <f t="shared" si="37"/>
        <v>0.97501702824650294</v>
      </c>
      <c r="I248" s="2">
        <v>4.6100000000000003</v>
      </c>
      <c r="J248">
        <f t="shared" si="38"/>
        <v>0.57807312106331366</v>
      </c>
      <c r="K248" s="2">
        <v>20</v>
      </c>
      <c r="L248">
        <f t="shared" si="39"/>
        <v>-0.1339238734009717</v>
      </c>
      <c r="M248" s="2">
        <v>37</v>
      </c>
      <c r="N248">
        <f t="shared" si="40"/>
        <v>0.80823055385409137</v>
      </c>
      <c r="O248" s="2">
        <v>121</v>
      </c>
      <c r="P248">
        <f t="shared" si="41"/>
        <v>0.61570173033102638</v>
      </c>
      <c r="Q248" s="2">
        <v>7.49</v>
      </c>
      <c r="R248">
        <f t="shared" si="42"/>
        <v>-0.53941026547777293</v>
      </c>
      <c r="S248" s="2">
        <v>4.38</v>
      </c>
      <c r="T248">
        <f t="shared" si="43"/>
        <v>-4.7249565701041794E-2</v>
      </c>
      <c r="V248">
        <f t="shared" si="34"/>
        <v>3.4906563231335257</v>
      </c>
      <c r="X248">
        <f t="shared" si="35"/>
        <v>0.43633204039169071</v>
      </c>
      <c r="Z248">
        <v>7</v>
      </c>
      <c r="AA248">
        <v>15</v>
      </c>
      <c r="AB248">
        <v>232</v>
      </c>
      <c r="AC248">
        <f t="shared" si="44"/>
        <v>199</v>
      </c>
      <c r="AD248">
        <v>22.555555555555557</v>
      </c>
    </row>
    <row r="249" spans="1:30" ht="18" customHeight="1" thickTop="1" thickBot="1" x14ac:dyDescent="0.3">
      <c r="A249" s="3" t="s">
        <v>370</v>
      </c>
      <c r="B249" s="1" t="s">
        <v>378</v>
      </c>
      <c r="C249" s="1">
        <v>74</v>
      </c>
      <c r="D249" s="1">
        <v>240</v>
      </c>
      <c r="E249" s="6">
        <v>31</v>
      </c>
      <c r="F249">
        <f t="shared" si="36"/>
        <v>-0.91758520221127249</v>
      </c>
      <c r="G249" s="6">
        <v>9.375</v>
      </c>
      <c r="H249">
        <f t="shared" si="37"/>
        <v>-0.40274020394655191</v>
      </c>
      <c r="I249" s="1">
        <v>4.6500000000000004</v>
      </c>
      <c r="J249">
        <f t="shared" si="38"/>
        <v>0.44972384179860397</v>
      </c>
      <c r="K249" s="1">
        <v>20</v>
      </c>
      <c r="L249">
        <f t="shared" si="39"/>
        <v>-0.1339238734009717</v>
      </c>
      <c r="M249" s="1">
        <v>34</v>
      </c>
      <c r="N249">
        <f t="shared" si="40"/>
        <v>9.6183742643382295E-2</v>
      </c>
      <c r="O249" s="1">
        <v>120</v>
      </c>
      <c r="P249">
        <f t="shared" si="41"/>
        <v>0.50879117883003233</v>
      </c>
      <c r="Q249" s="1">
        <v>7.11</v>
      </c>
      <c r="R249">
        <f t="shared" si="42"/>
        <v>0.39209382853937791</v>
      </c>
      <c r="S249" s="1">
        <v>4.2</v>
      </c>
      <c r="T249">
        <f t="shared" si="43"/>
        <v>0.65887863020014359</v>
      </c>
      <c r="V249">
        <f t="shared" si="34"/>
        <v>0.65142194245274387</v>
      </c>
      <c r="X249">
        <f t="shared" si="35"/>
        <v>8.1427742806592984E-2</v>
      </c>
      <c r="Z249">
        <v>4</v>
      </c>
      <c r="AA249">
        <v>30</v>
      </c>
      <c r="AB249">
        <v>129</v>
      </c>
      <c r="AC249">
        <f t="shared" si="44"/>
        <v>128</v>
      </c>
      <c r="AD249">
        <v>33.714285714285715</v>
      </c>
    </row>
    <row r="250" spans="1:30" ht="18" customHeight="1" thickTop="1" thickBot="1" x14ac:dyDescent="0.3">
      <c r="A250" s="4" t="s">
        <v>371</v>
      </c>
      <c r="B250" s="1" t="s">
        <v>378</v>
      </c>
      <c r="C250" s="2">
        <v>72</v>
      </c>
      <c r="D250" s="2">
        <v>236</v>
      </c>
      <c r="E250" s="7">
        <v>32.75</v>
      </c>
      <c r="F250">
        <f t="shared" si="36"/>
        <v>0.3376330957060229</v>
      </c>
      <c r="G250" s="7">
        <v>9.125</v>
      </c>
      <c r="H250">
        <f t="shared" si="37"/>
        <v>-0.79638512743028189</v>
      </c>
      <c r="I250" s="2">
        <v>4.88</v>
      </c>
      <c r="J250">
        <f t="shared" si="38"/>
        <v>-0.28828451397347438</v>
      </c>
      <c r="K250" s="2">
        <v>25</v>
      </c>
      <c r="L250">
        <f t="shared" si="39"/>
        <v>0.68578259310497591</v>
      </c>
      <c r="M250" s="2">
        <v>35</v>
      </c>
      <c r="N250">
        <f t="shared" si="40"/>
        <v>0.33353267971361866</v>
      </c>
      <c r="O250" s="2">
        <v>120</v>
      </c>
      <c r="P250">
        <f t="shared" si="41"/>
        <v>0.50879117883003233</v>
      </c>
      <c r="Q250" s="2">
        <v>7.66</v>
      </c>
      <c r="R250">
        <f t="shared" si="42"/>
        <v>-0.95613578122228771</v>
      </c>
      <c r="S250" s="2" t="s">
        <v>439</v>
      </c>
      <c r="V250">
        <f t="shared" si="34"/>
        <v>-0.17506587527139417</v>
      </c>
      <c r="X250">
        <f t="shared" si="35"/>
        <v>-2.5009410753056311E-2</v>
      </c>
      <c r="Z250">
        <v>5</v>
      </c>
      <c r="AA250">
        <v>5</v>
      </c>
      <c r="AB250">
        <v>141</v>
      </c>
      <c r="AC250">
        <f t="shared" si="44"/>
        <v>138</v>
      </c>
      <c r="AD250">
        <v>0</v>
      </c>
    </row>
    <row r="251" spans="1:30" ht="18" customHeight="1" thickTop="1" thickBot="1" x14ac:dyDescent="0.3">
      <c r="A251" s="3" t="s">
        <v>372</v>
      </c>
      <c r="B251" s="1" t="s">
        <v>378</v>
      </c>
      <c r="C251" s="1">
        <v>74</v>
      </c>
      <c r="D251" s="1">
        <v>249</v>
      </c>
      <c r="E251" s="6">
        <v>31.5</v>
      </c>
      <c r="F251">
        <f t="shared" si="36"/>
        <v>-0.55895140280633093</v>
      </c>
      <c r="G251" s="6">
        <v>9.125</v>
      </c>
      <c r="H251">
        <f t="shared" si="37"/>
        <v>-0.79638512743028189</v>
      </c>
      <c r="I251" s="1">
        <v>4.91</v>
      </c>
      <c r="J251">
        <f t="shared" si="38"/>
        <v>-0.38454647342200732</v>
      </c>
      <c r="K251" s="1">
        <v>20</v>
      </c>
      <c r="L251">
        <f t="shared" si="39"/>
        <v>-0.1339238734009717</v>
      </c>
      <c r="M251" s="1">
        <v>30.5</v>
      </c>
      <c r="N251">
        <f t="shared" si="40"/>
        <v>-0.73453753710244496</v>
      </c>
      <c r="O251" s="1">
        <v>112</v>
      </c>
      <c r="P251">
        <f t="shared" si="41"/>
        <v>-0.34649323317792002</v>
      </c>
      <c r="Q251" s="2" t="s">
        <v>439</v>
      </c>
      <c r="S251" s="2" t="s">
        <v>439</v>
      </c>
      <c r="V251">
        <f t="shared" si="34"/>
        <v>-2.9548376473399571</v>
      </c>
      <c r="X251">
        <f t="shared" si="35"/>
        <v>-0.49247294122332619</v>
      </c>
      <c r="Z251">
        <v>8</v>
      </c>
      <c r="AD251">
        <v>3.5</v>
      </c>
    </row>
    <row r="252" spans="1:30" ht="18" customHeight="1" thickTop="1" thickBot="1" x14ac:dyDescent="0.3">
      <c r="A252" s="4" t="s">
        <v>373</v>
      </c>
      <c r="B252" s="1" t="s">
        <v>378</v>
      </c>
      <c r="C252" s="2">
        <v>72</v>
      </c>
      <c r="D252" s="2">
        <v>228</v>
      </c>
      <c r="E252" s="7">
        <v>33</v>
      </c>
      <c r="F252">
        <f t="shared" si="36"/>
        <v>0.51694999540849373</v>
      </c>
      <c r="G252" s="7">
        <v>9.5</v>
      </c>
      <c r="H252">
        <f t="shared" si="37"/>
        <v>-0.20591774220468695</v>
      </c>
      <c r="I252" s="2">
        <v>4.6399999999999997</v>
      </c>
      <c r="J252">
        <f t="shared" si="38"/>
        <v>0.48181116161478355</v>
      </c>
      <c r="K252" s="2" t="s">
        <v>439</v>
      </c>
      <c r="M252" s="2">
        <v>33.5</v>
      </c>
      <c r="N252">
        <f t="shared" si="40"/>
        <v>-2.249072589173589E-2</v>
      </c>
      <c r="O252" s="2">
        <v>117</v>
      </c>
      <c r="P252">
        <f t="shared" si="41"/>
        <v>0.1880595243270502</v>
      </c>
      <c r="Q252" s="2">
        <v>6.99</v>
      </c>
      <c r="R252">
        <f t="shared" si="42"/>
        <v>0.68625301612374168</v>
      </c>
      <c r="S252" s="2">
        <v>4.08</v>
      </c>
      <c r="T252">
        <f t="shared" si="43"/>
        <v>1.1296307608009351</v>
      </c>
      <c r="V252">
        <f t="shared" si="34"/>
        <v>2.7742959901785813</v>
      </c>
      <c r="X252">
        <f t="shared" si="35"/>
        <v>0.39632799859694018</v>
      </c>
      <c r="Z252">
        <v>1</v>
      </c>
      <c r="AA252">
        <v>25</v>
      </c>
      <c r="AB252">
        <v>25</v>
      </c>
      <c r="AC252">
        <f t="shared" si="44"/>
        <v>25</v>
      </c>
      <c r="AD252">
        <v>37.785714285714285</v>
      </c>
    </row>
    <row r="253" spans="1:30" ht="18" customHeight="1" thickTop="1" thickBot="1" x14ac:dyDescent="0.3">
      <c r="A253" s="3" t="s">
        <v>374</v>
      </c>
      <c r="B253" s="1" t="s">
        <v>378</v>
      </c>
      <c r="C253" s="1">
        <v>77</v>
      </c>
      <c r="D253" s="1">
        <v>251</v>
      </c>
      <c r="E253" s="6">
        <v>32.625</v>
      </c>
      <c r="F253">
        <f t="shared" si="36"/>
        <v>0.24797464585478751</v>
      </c>
      <c r="G253" s="6">
        <v>9.375</v>
      </c>
      <c r="H253">
        <f t="shared" si="37"/>
        <v>-0.40274020394655191</v>
      </c>
      <c r="I253" s="1">
        <v>4.83</v>
      </c>
      <c r="J253">
        <f t="shared" si="38"/>
        <v>-0.12784791489258804</v>
      </c>
      <c r="K253" s="2" t="s">
        <v>439</v>
      </c>
      <c r="M253" s="1">
        <v>36.5</v>
      </c>
      <c r="N253">
        <f t="shared" si="40"/>
        <v>0.68955608531897317</v>
      </c>
      <c r="O253" s="1">
        <v>121</v>
      </c>
      <c r="P253">
        <f t="shared" si="41"/>
        <v>0.61570173033102638</v>
      </c>
      <c r="Q253" s="1">
        <v>7.59</v>
      </c>
      <c r="R253">
        <f t="shared" si="42"/>
        <v>-0.78454292179807505</v>
      </c>
      <c r="S253" s="1">
        <v>4.37</v>
      </c>
      <c r="T253">
        <f t="shared" si="43"/>
        <v>-8.0202214843100514E-3</v>
      </c>
      <c r="V253">
        <f t="shared" si="34"/>
        <v>0.23008119938326196</v>
      </c>
      <c r="X253">
        <f t="shared" si="35"/>
        <v>3.2868742769037423E-2</v>
      </c>
      <c r="Z253">
        <v>6</v>
      </c>
      <c r="AA253">
        <v>3</v>
      </c>
      <c r="AB253">
        <v>179</v>
      </c>
      <c r="AC253">
        <f t="shared" si="44"/>
        <v>165</v>
      </c>
      <c r="AD253">
        <v>0</v>
      </c>
    </row>
    <row r="254" spans="1:30" ht="18" customHeight="1" thickTop="1" thickBot="1" x14ac:dyDescent="0.3">
      <c r="A254" s="4" t="s">
        <v>375</v>
      </c>
      <c r="B254" s="1" t="s">
        <v>378</v>
      </c>
      <c r="C254" s="2">
        <v>76</v>
      </c>
      <c r="D254" s="2">
        <v>247</v>
      </c>
      <c r="E254" s="7">
        <v>33</v>
      </c>
      <c r="F254">
        <f t="shared" si="36"/>
        <v>0.51694999540849373</v>
      </c>
      <c r="G254" s="7">
        <v>9.5</v>
      </c>
      <c r="H254">
        <f t="shared" si="37"/>
        <v>-0.20591774220468695</v>
      </c>
      <c r="I254" s="2">
        <v>4.99</v>
      </c>
      <c r="J254">
        <f t="shared" si="38"/>
        <v>-0.64124503195142668</v>
      </c>
      <c r="K254" s="2">
        <v>17</v>
      </c>
      <c r="L254">
        <f t="shared" si="39"/>
        <v>-0.62574775330454024</v>
      </c>
      <c r="M254" s="2">
        <v>32.5</v>
      </c>
      <c r="N254">
        <f t="shared" si="40"/>
        <v>-0.25983966296197225</v>
      </c>
      <c r="O254" s="2">
        <v>110</v>
      </c>
      <c r="P254">
        <f t="shared" si="41"/>
        <v>-0.56031433617990811</v>
      </c>
      <c r="Q254" s="2">
        <v>7.2</v>
      </c>
      <c r="R254">
        <f t="shared" si="42"/>
        <v>0.17147443785110564</v>
      </c>
      <c r="S254" s="2">
        <v>4.3099999999999996</v>
      </c>
      <c r="T254">
        <f t="shared" si="43"/>
        <v>0.22735584381608739</v>
      </c>
      <c r="V254">
        <f t="shared" si="34"/>
        <v>-1.3772842495268474</v>
      </c>
      <c r="X254">
        <f t="shared" si="35"/>
        <v>-0.17216053119085592</v>
      </c>
      <c r="Z254">
        <v>8</v>
      </c>
      <c r="AD254">
        <v>0</v>
      </c>
    </row>
    <row r="255" spans="1:30" ht="18" customHeight="1" thickTop="1" thickBot="1" x14ac:dyDescent="0.3">
      <c r="A255" s="3" t="s">
        <v>376</v>
      </c>
      <c r="B255" s="1" t="s">
        <v>378</v>
      </c>
      <c r="C255" s="1">
        <v>72</v>
      </c>
      <c r="D255" s="1">
        <v>245</v>
      </c>
      <c r="E255" s="6">
        <v>33.75</v>
      </c>
      <c r="F255">
        <f t="shared" si="36"/>
        <v>1.0549006945159061</v>
      </c>
      <c r="G255" s="6">
        <v>9.375</v>
      </c>
      <c r="H255">
        <f t="shared" si="37"/>
        <v>-0.40274020394655191</v>
      </c>
      <c r="I255" s="1">
        <v>4.7699999999999996</v>
      </c>
      <c r="J255">
        <f t="shared" si="38"/>
        <v>6.4676004004477872E-2</v>
      </c>
      <c r="K255" s="1">
        <v>22</v>
      </c>
      <c r="L255">
        <f t="shared" si="39"/>
        <v>0.19395871320140734</v>
      </c>
      <c r="M255" s="1">
        <v>37</v>
      </c>
      <c r="N255">
        <f t="shared" si="40"/>
        <v>0.80823055385409137</v>
      </c>
      <c r="O255" s="1">
        <v>119</v>
      </c>
      <c r="P255">
        <f t="shared" si="41"/>
        <v>0.40188062732903829</v>
      </c>
      <c r="Q255" s="1">
        <v>7.21</v>
      </c>
      <c r="R255">
        <f t="shared" si="42"/>
        <v>0.14696117221907587</v>
      </c>
      <c r="S255" s="1">
        <v>4.2</v>
      </c>
      <c r="T255">
        <f t="shared" si="43"/>
        <v>0.65887863020014359</v>
      </c>
      <c r="V255">
        <f t="shared" si="34"/>
        <v>2.9267461913775885</v>
      </c>
      <c r="X255">
        <f t="shared" si="35"/>
        <v>0.36584327392219856</v>
      </c>
      <c r="Z255">
        <v>4</v>
      </c>
      <c r="AA255">
        <v>28</v>
      </c>
      <c r="AB255">
        <v>127</v>
      </c>
      <c r="AC255">
        <f t="shared" si="44"/>
        <v>126</v>
      </c>
      <c r="AD255">
        <v>19.5625</v>
      </c>
    </row>
    <row r="256" spans="1:30" ht="18" customHeight="1" thickTop="1" thickBot="1" x14ac:dyDescent="0.3">
      <c r="A256" s="4" t="s">
        <v>377</v>
      </c>
      <c r="B256" s="1" t="s">
        <v>378</v>
      </c>
      <c r="C256" s="2">
        <v>74</v>
      </c>
      <c r="D256" s="2">
        <v>237</v>
      </c>
      <c r="E256" s="7">
        <v>33</v>
      </c>
      <c r="F256">
        <f t="shared" si="36"/>
        <v>0.51694999540849373</v>
      </c>
      <c r="G256" s="7">
        <v>10.625</v>
      </c>
      <c r="H256">
        <f t="shared" si="37"/>
        <v>1.565484413472098</v>
      </c>
      <c r="I256" s="2">
        <v>4.7699999999999996</v>
      </c>
      <c r="J256">
        <f t="shared" si="38"/>
        <v>6.4676004004477872E-2</v>
      </c>
      <c r="K256" s="2">
        <v>23</v>
      </c>
      <c r="L256">
        <f t="shared" si="39"/>
        <v>0.35790000650259685</v>
      </c>
      <c r="M256" s="2">
        <v>35</v>
      </c>
      <c r="N256">
        <f t="shared" si="40"/>
        <v>0.33353267971361866</v>
      </c>
      <c r="O256" s="2">
        <v>111</v>
      </c>
      <c r="P256">
        <f t="shared" si="41"/>
        <v>-0.45340378467891407</v>
      </c>
      <c r="Q256" s="2" t="s">
        <v>439</v>
      </c>
      <c r="S256" s="2">
        <v>4.51</v>
      </c>
      <c r="T256">
        <f t="shared" si="43"/>
        <v>-0.55723104051856498</v>
      </c>
      <c r="V256">
        <f t="shared" si="34"/>
        <v>1.8279082739038064</v>
      </c>
      <c r="X256">
        <f t="shared" si="35"/>
        <v>0.26112975341482947</v>
      </c>
      <c r="Z256">
        <v>4</v>
      </c>
      <c r="AA256">
        <v>19</v>
      </c>
      <c r="AB256">
        <v>118</v>
      </c>
      <c r="AC256">
        <f t="shared" si="44"/>
        <v>117</v>
      </c>
      <c r="AD256">
        <v>20.363636363636363</v>
      </c>
    </row>
    <row r="257" spans="1:30" ht="18" customHeight="1" thickTop="1" thickBot="1" x14ac:dyDescent="0.3">
      <c r="A257" s="3" t="s">
        <v>379</v>
      </c>
      <c r="B257" s="1" t="s">
        <v>436</v>
      </c>
      <c r="C257" s="1">
        <v>72</v>
      </c>
      <c r="D257" s="1">
        <v>218</v>
      </c>
      <c r="E257" s="6">
        <v>32.25</v>
      </c>
      <c r="F257">
        <f t="shared" si="36"/>
        <v>-2.100070369891863E-2</v>
      </c>
      <c r="G257" s="6">
        <v>9.125</v>
      </c>
      <c r="H257">
        <f t="shared" si="37"/>
        <v>-0.79638512743028189</v>
      </c>
      <c r="I257" s="1">
        <v>4.5599999999999996</v>
      </c>
      <c r="J257">
        <f t="shared" si="38"/>
        <v>0.7385097201442028</v>
      </c>
      <c r="K257" s="2" t="s">
        <v>439</v>
      </c>
      <c r="M257" s="1">
        <v>35.5</v>
      </c>
      <c r="N257">
        <f t="shared" si="40"/>
        <v>0.45220714824873687</v>
      </c>
      <c r="O257" s="1">
        <v>122</v>
      </c>
      <c r="P257">
        <f t="shared" si="41"/>
        <v>0.72261228183202042</v>
      </c>
      <c r="Q257" s="1">
        <v>7.09</v>
      </c>
      <c r="R257">
        <f t="shared" si="42"/>
        <v>0.44112035980343967</v>
      </c>
      <c r="S257" s="1">
        <v>4.03</v>
      </c>
      <c r="T257">
        <f t="shared" si="43"/>
        <v>1.3257774818845971</v>
      </c>
      <c r="V257">
        <f t="shared" si="34"/>
        <v>2.8628411607837965</v>
      </c>
      <c r="X257">
        <f t="shared" si="35"/>
        <v>0.40897730868339949</v>
      </c>
      <c r="Z257">
        <v>5</v>
      </c>
      <c r="AA257">
        <v>6</v>
      </c>
      <c r="AB257">
        <v>142</v>
      </c>
      <c r="AC257">
        <f t="shared" si="44"/>
        <v>139</v>
      </c>
      <c r="AD257">
        <v>74.625</v>
      </c>
    </row>
    <row r="258" spans="1:30" ht="18" customHeight="1" thickTop="1" thickBot="1" x14ac:dyDescent="0.3">
      <c r="A258" s="4" t="s">
        <v>380</v>
      </c>
      <c r="B258" s="1" t="s">
        <v>436</v>
      </c>
      <c r="C258" s="2">
        <v>72</v>
      </c>
      <c r="D258" s="2">
        <v>207</v>
      </c>
      <c r="E258" s="7">
        <v>31.142857142857142</v>
      </c>
      <c r="F258">
        <f t="shared" si="36"/>
        <v>-0.81511840238128952</v>
      </c>
      <c r="G258" s="7">
        <v>8.875</v>
      </c>
      <c r="H258">
        <f t="shared" si="37"/>
        <v>-1.1900300509140118</v>
      </c>
      <c r="I258" s="2" t="s">
        <v>439</v>
      </c>
      <c r="K258" s="2">
        <v>15</v>
      </c>
      <c r="L258">
        <f t="shared" si="39"/>
        <v>-0.95363033990691926</v>
      </c>
      <c r="M258" s="2" t="s">
        <v>439</v>
      </c>
      <c r="O258" s="2" t="s">
        <v>439</v>
      </c>
      <c r="Q258" s="2" t="s">
        <v>439</v>
      </c>
      <c r="S258" s="2" t="s">
        <v>439</v>
      </c>
      <c r="V258">
        <f t="shared" ref="V258:V310" si="45">F258+H258+J258+L258+N258+P258+R258+T258</f>
        <v>-2.9587787932022209</v>
      </c>
      <c r="X258">
        <f t="shared" ref="X258:X310" si="46">AVERAGE(F258,H258,J258,L258,N258,P258,R258,T258)</f>
        <v>-0.98625959773407368</v>
      </c>
      <c r="Z258">
        <v>8</v>
      </c>
      <c r="AD258">
        <v>0</v>
      </c>
    </row>
    <row r="259" spans="1:30" ht="18" customHeight="1" thickTop="1" thickBot="1" x14ac:dyDescent="0.3">
      <c r="A259" s="3" t="s">
        <v>381</v>
      </c>
      <c r="B259" s="1" t="s">
        <v>436</v>
      </c>
      <c r="C259" s="1">
        <v>71</v>
      </c>
      <c r="D259" s="1">
        <v>208</v>
      </c>
      <c r="E259" s="6">
        <v>30.375</v>
      </c>
      <c r="F259">
        <f t="shared" ref="F259:F310" si="47">STANDARDIZE(E259,$E$312,$E$313)</f>
        <v>-1.3658774514674494</v>
      </c>
      <c r="G259" s="6">
        <v>10.25</v>
      </c>
      <c r="H259">
        <f t="shared" ref="H259:H310" si="48">STANDARDIZE(G259,$G$312,$G$313)</f>
        <v>0.97501702824650294</v>
      </c>
      <c r="I259" s="2" t="s">
        <v>439</v>
      </c>
      <c r="K259" s="1">
        <v>23</v>
      </c>
      <c r="L259">
        <f t="shared" ref="L259:L309" si="49">STANDARDIZE(K259,$K$312,$K$313)</f>
        <v>0.35790000650259685</v>
      </c>
      <c r="M259" s="2" t="s">
        <v>439</v>
      </c>
      <c r="O259" s="2" t="s">
        <v>439</v>
      </c>
      <c r="Q259" s="2" t="s">
        <v>439</v>
      </c>
      <c r="S259" s="2" t="s">
        <v>439</v>
      </c>
      <c r="V259">
        <f t="shared" si="45"/>
        <v>-3.296041671834965E-2</v>
      </c>
      <c r="X259">
        <f t="shared" si="46"/>
        <v>-1.0986805572783217E-2</v>
      </c>
      <c r="Z259">
        <v>4</v>
      </c>
      <c r="AA259">
        <v>16</v>
      </c>
      <c r="AB259">
        <v>115</v>
      </c>
      <c r="AC259">
        <f t="shared" ref="AC259:AC309" si="50">RANK(AB259,$AB$2:$AB$310,1)</f>
        <v>115</v>
      </c>
      <c r="AD259">
        <v>23.4</v>
      </c>
    </row>
    <row r="260" spans="1:30" ht="18" customHeight="1" thickTop="1" thickBot="1" x14ac:dyDescent="0.3">
      <c r="A260" s="4" t="s">
        <v>382</v>
      </c>
      <c r="B260" s="1" t="s">
        <v>436</v>
      </c>
      <c r="C260" s="2">
        <v>72</v>
      </c>
      <c r="D260" s="2">
        <v>196</v>
      </c>
      <c r="E260" s="7">
        <v>32.125</v>
      </c>
      <c r="F260">
        <f t="shared" si="47"/>
        <v>-0.11065915355015402</v>
      </c>
      <c r="G260" s="7">
        <v>9.125</v>
      </c>
      <c r="H260">
        <f t="shared" si="48"/>
        <v>-0.79638512743028189</v>
      </c>
      <c r="I260" s="2">
        <v>4.51</v>
      </c>
      <c r="J260">
        <f t="shared" ref="J260:J310" si="51">(STANDARDIZE(I260,$I$312,$I$313))*-1</f>
        <v>0.89894631922508916</v>
      </c>
      <c r="K260" s="2">
        <v>17</v>
      </c>
      <c r="L260">
        <f t="shared" si="49"/>
        <v>-0.62574775330454024</v>
      </c>
      <c r="M260" s="2">
        <v>40</v>
      </c>
      <c r="N260">
        <f t="shared" ref="N260:N310" si="52">STANDARDIZE(M260,$M$312,$M$313)</f>
        <v>1.5202773650648005</v>
      </c>
      <c r="O260" s="2">
        <v>121</v>
      </c>
      <c r="P260">
        <f t="shared" ref="P260:P310" si="53">STANDARDIZE(O260,$O$312,$O$313)</f>
        <v>0.61570173033102638</v>
      </c>
      <c r="Q260" s="2">
        <v>7.05</v>
      </c>
      <c r="R260">
        <f t="shared" ref="R260:R310" si="54">(STANDARDIZE(Q260,$Q$312,$Q$313))*-1</f>
        <v>0.53917342233156096</v>
      </c>
      <c r="S260" s="2">
        <v>4.07</v>
      </c>
      <c r="T260">
        <f t="shared" ref="T260:T310" si="55">(STANDARDIZE(S260,$S$312,$S$313))*-1</f>
        <v>1.1688601050176668</v>
      </c>
      <c r="V260">
        <f t="shared" si="45"/>
        <v>3.210166907685168</v>
      </c>
      <c r="X260">
        <f t="shared" si="46"/>
        <v>0.401270863460646</v>
      </c>
      <c r="Z260">
        <v>3</v>
      </c>
      <c r="AA260">
        <v>16</v>
      </c>
      <c r="AB260">
        <v>80</v>
      </c>
      <c r="AC260">
        <f t="shared" si="50"/>
        <v>80</v>
      </c>
      <c r="AD260">
        <v>0</v>
      </c>
    </row>
    <row r="261" spans="1:30" ht="18" customHeight="1" thickTop="1" thickBot="1" x14ac:dyDescent="0.3">
      <c r="A261" s="3" t="s">
        <v>383</v>
      </c>
      <c r="B261" s="1" t="s">
        <v>436</v>
      </c>
      <c r="C261" s="1">
        <v>71</v>
      </c>
      <c r="D261" s="1">
        <v>194</v>
      </c>
      <c r="E261" s="6">
        <v>31.375</v>
      </c>
      <c r="F261">
        <f t="shared" si="47"/>
        <v>-0.64860985265756632</v>
      </c>
      <c r="G261" s="6">
        <v>9.25</v>
      </c>
      <c r="H261">
        <f t="shared" si="48"/>
        <v>-0.59956266568841687</v>
      </c>
      <c r="I261" s="1">
        <v>4.62</v>
      </c>
      <c r="J261">
        <f t="shared" si="51"/>
        <v>0.54598580124713691</v>
      </c>
      <c r="K261" s="2" t="s">
        <v>439</v>
      </c>
      <c r="M261" s="2" t="s">
        <v>439</v>
      </c>
      <c r="O261" s="1">
        <v>120</v>
      </c>
      <c r="P261">
        <f t="shared" si="53"/>
        <v>0.50879117883003233</v>
      </c>
      <c r="Q261" s="2" t="s">
        <v>439</v>
      </c>
      <c r="S261" s="2" t="s">
        <v>439</v>
      </c>
      <c r="V261">
        <f t="shared" si="45"/>
        <v>-0.19339553826881406</v>
      </c>
      <c r="X261">
        <f t="shared" si="46"/>
        <v>-4.8348884567203515E-2</v>
      </c>
      <c r="Z261">
        <v>8</v>
      </c>
      <c r="AD261">
        <v>0</v>
      </c>
    </row>
    <row r="262" spans="1:30" ht="18" customHeight="1" thickTop="1" thickBot="1" x14ac:dyDescent="0.3">
      <c r="A262" s="4" t="s">
        <v>384</v>
      </c>
      <c r="B262" s="1" t="s">
        <v>436</v>
      </c>
      <c r="C262" s="2">
        <v>71</v>
      </c>
      <c r="D262" s="2">
        <v>185</v>
      </c>
      <c r="E262" s="7">
        <v>31.25</v>
      </c>
      <c r="F262">
        <f t="shared" si="47"/>
        <v>-0.73826830250880171</v>
      </c>
      <c r="G262" s="7">
        <v>9.375</v>
      </c>
      <c r="H262">
        <f t="shared" si="48"/>
        <v>-0.40274020394655191</v>
      </c>
      <c r="I262" s="2">
        <v>4.53</v>
      </c>
      <c r="J262">
        <f t="shared" si="51"/>
        <v>0.83477167959273291</v>
      </c>
      <c r="K262" s="2">
        <v>20</v>
      </c>
      <c r="L262">
        <f t="shared" si="49"/>
        <v>-0.1339238734009717</v>
      </c>
      <c r="M262" s="2">
        <v>37.5</v>
      </c>
      <c r="N262">
        <f t="shared" si="52"/>
        <v>0.92690502238920958</v>
      </c>
      <c r="O262" s="2">
        <v>124</v>
      </c>
      <c r="P262">
        <f t="shared" si="53"/>
        <v>0.93643338483400851</v>
      </c>
      <c r="Q262" s="2">
        <v>6.61</v>
      </c>
      <c r="R262">
        <f t="shared" si="54"/>
        <v>1.6177571101408925</v>
      </c>
      <c r="S262" s="2">
        <v>3.98</v>
      </c>
      <c r="T262">
        <f t="shared" si="55"/>
        <v>1.5219242029682611</v>
      </c>
      <c r="V262">
        <f t="shared" si="45"/>
        <v>4.5628590200687791</v>
      </c>
      <c r="X262">
        <f t="shared" si="46"/>
        <v>0.57035737750859739</v>
      </c>
      <c r="Z262">
        <v>8</v>
      </c>
      <c r="AD262">
        <v>30</v>
      </c>
    </row>
    <row r="263" spans="1:30" ht="18" customHeight="1" thickTop="1" thickBot="1" x14ac:dyDescent="0.3">
      <c r="A263" s="3" t="s">
        <v>385</v>
      </c>
      <c r="B263" s="1" t="s">
        <v>436</v>
      </c>
      <c r="C263" s="1">
        <v>73</v>
      </c>
      <c r="D263" s="1">
        <v>203</v>
      </c>
      <c r="E263" s="6">
        <v>32.125</v>
      </c>
      <c r="F263">
        <f t="shared" si="47"/>
        <v>-0.11065915355015402</v>
      </c>
      <c r="G263" s="6">
        <v>9.375</v>
      </c>
      <c r="H263">
        <f t="shared" si="48"/>
        <v>-0.40274020394655191</v>
      </c>
      <c r="I263" s="1">
        <v>4.4800000000000004</v>
      </c>
      <c r="J263">
        <f t="shared" si="51"/>
        <v>0.99520827867361927</v>
      </c>
      <c r="K263" s="2" t="s">
        <v>439</v>
      </c>
      <c r="M263" s="1">
        <v>36</v>
      </c>
      <c r="N263">
        <f t="shared" si="52"/>
        <v>0.57088161678385507</v>
      </c>
      <c r="O263" s="1">
        <v>124</v>
      </c>
      <c r="P263">
        <f t="shared" si="53"/>
        <v>0.93643338483400851</v>
      </c>
      <c r="Q263" s="1">
        <v>6.77</v>
      </c>
      <c r="R263">
        <f t="shared" si="54"/>
        <v>1.2255448600284098</v>
      </c>
      <c r="S263" s="1">
        <v>4.2699999999999996</v>
      </c>
      <c r="T263">
        <f t="shared" si="55"/>
        <v>0.38427322068301789</v>
      </c>
      <c r="V263">
        <f t="shared" si="45"/>
        <v>3.5989420035062047</v>
      </c>
      <c r="X263">
        <f t="shared" si="46"/>
        <v>0.51413457192945777</v>
      </c>
      <c r="Z263">
        <v>2</v>
      </c>
      <c r="AA263">
        <v>10</v>
      </c>
      <c r="AB263">
        <v>42</v>
      </c>
      <c r="AC263">
        <f t="shared" si="50"/>
        <v>42</v>
      </c>
      <c r="AD263">
        <v>30.4375</v>
      </c>
    </row>
    <row r="264" spans="1:30" ht="18" customHeight="1" thickTop="1" thickBot="1" x14ac:dyDescent="0.3">
      <c r="A264" s="4" t="s">
        <v>386</v>
      </c>
      <c r="B264" s="1" t="s">
        <v>436</v>
      </c>
      <c r="C264" s="2">
        <v>72</v>
      </c>
      <c r="D264" s="2">
        <v>228</v>
      </c>
      <c r="E264" s="7">
        <v>31.5</v>
      </c>
      <c r="F264">
        <f t="shared" si="47"/>
        <v>-0.55895140280633093</v>
      </c>
      <c r="G264" s="7">
        <v>9.375</v>
      </c>
      <c r="H264">
        <f t="shared" si="48"/>
        <v>-0.40274020394655191</v>
      </c>
      <c r="I264" s="2">
        <v>4.53</v>
      </c>
      <c r="J264">
        <f t="shared" si="51"/>
        <v>0.83477167959273291</v>
      </c>
      <c r="K264" s="2" t="s">
        <v>439</v>
      </c>
      <c r="M264" s="2">
        <v>35</v>
      </c>
      <c r="N264">
        <f t="shared" si="52"/>
        <v>0.33353267971361866</v>
      </c>
      <c r="O264" s="2">
        <v>120</v>
      </c>
      <c r="P264">
        <f t="shared" si="53"/>
        <v>0.50879117883003233</v>
      </c>
      <c r="Q264" s="2">
        <v>7.38</v>
      </c>
      <c r="R264">
        <f t="shared" si="54"/>
        <v>-0.26976434352543893</v>
      </c>
      <c r="S264" s="2">
        <v>4.33</v>
      </c>
      <c r="T264">
        <f t="shared" si="55"/>
        <v>0.14889715538262041</v>
      </c>
      <c r="V264">
        <f t="shared" si="45"/>
        <v>0.59453674324068251</v>
      </c>
      <c r="X264">
        <f t="shared" si="46"/>
        <v>8.493382046295464E-2</v>
      </c>
      <c r="Z264">
        <v>2</v>
      </c>
      <c r="AA264">
        <v>1</v>
      </c>
      <c r="AB264">
        <v>33</v>
      </c>
      <c r="AC264">
        <f t="shared" si="50"/>
        <v>33</v>
      </c>
      <c r="AD264">
        <v>72.4375</v>
      </c>
    </row>
    <row r="265" spans="1:30" ht="18" customHeight="1" thickTop="1" thickBot="1" x14ac:dyDescent="0.3">
      <c r="A265" s="3" t="s">
        <v>387</v>
      </c>
      <c r="B265" s="1" t="s">
        <v>436</v>
      </c>
      <c r="C265" s="1">
        <v>73</v>
      </c>
      <c r="D265" s="1">
        <v>191</v>
      </c>
      <c r="E265" s="6">
        <v>31.25</v>
      </c>
      <c r="F265">
        <f t="shared" si="47"/>
        <v>-0.73826830250880171</v>
      </c>
      <c r="G265" s="6">
        <v>9</v>
      </c>
      <c r="H265">
        <f t="shared" si="48"/>
        <v>-0.99320758917214691</v>
      </c>
      <c r="I265" s="1">
        <v>4.3600000000000003</v>
      </c>
      <c r="J265">
        <f t="shared" si="51"/>
        <v>1.3802561164677483</v>
      </c>
      <c r="K265" s="1">
        <v>15</v>
      </c>
      <c r="L265">
        <f t="shared" si="49"/>
        <v>-0.95363033990691926</v>
      </c>
      <c r="M265" s="1">
        <v>38</v>
      </c>
      <c r="N265">
        <f t="shared" si="52"/>
        <v>1.0455794909243277</v>
      </c>
      <c r="O265" s="1">
        <v>129</v>
      </c>
      <c r="P265">
        <f t="shared" si="53"/>
        <v>1.4709861423389787</v>
      </c>
      <c r="Q265" s="1">
        <v>7.05</v>
      </c>
      <c r="R265">
        <f t="shared" si="54"/>
        <v>0.53917342233156096</v>
      </c>
      <c r="S265" s="1">
        <v>4.07</v>
      </c>
      <c r="T265">
        <f t="shared" si="55"/>
        <v>1.1688601050176668</v>
      </c>
      <c r="V265">
        <f t="shared" si="45"/>
        <v>2.9197490454924147</v>
      </c>
      <c r="X265">
        <f t="shared" si="46"/>
        <v>0.36496863068655183</v>
      </c>
      <c r="Z265">
        <v>8</v>
      </c>
      <c r="AD265">
        <v>0</v>
      </c>
    </row>
    <row r="266" spans="1:30" ht="18" customHeight="1" thickTop="1" thickBot="1" x14ac:dyDescent="0.3">
      <c r="A266" s="4" t="s">
        <v>388</v>
      </c>
      <c r="B266" s="1" t="s">
        <v>436</v>
      </c>
      <c r="C266" s="2">
        <v>71</v>
      </c>
      <c r="D266" s="2">
        <v>193</v>
      </c>
      <c r="E266" s="7">
        <v>31.375</v>
      </c>
      <c r="F266">
        <f t="shared" si="47"/>
        <v>-0.64860985265756632</v>
      </c>
      <c r="G266" s="7">
        <v>8.625</v>
      </c>
      <c r="H266">
        <f t="shared" si="48"/>
        <v>-1.5836749743977419</v>
      </c>
      <c r="I266" s="2">
        <v>4.38</v>
      </c>
      <c r="J266">
        <f t="shared" si="51"/>
        <v>1.3160814768353948</v>
      </c>
      <c r="K266" s="2">
        <v>12</v>
      </c>
      <c r="L266">
        <f t="shared" si="49"/>
        <v>-1.4454542198104878</v>
      </c>
      <c r="M266" s="2">
        <v>41.5</v>
      </c>
      <c r="N266">
        <f t="shared" si="52"/>
        <v>1.8763007706701551</v>
      </c>
      <c r="O266" s="2">
        <v>129</v>
      </c>
      <c r="P266">
        <f t="shared" si="53"/>
        <v>1.4709861423389787</v>
      </c>
      <c r="Q266" s="2">
        <v>6.94</v>
      </c>
      <c r="R266">
        <f t="shared" si="54"/>
        <v>0.80881934428389279</v>
      </c>
      <c r="S266" s="2">
        <v>4.1399999999999997</v>
      </c>
      <c r="T266">
        <f t="shared" si="55"/>
        <v>0.89425469550054104</v>
      </c>
      <c r="V266">
        <f t="shared" si="45"/>
        <v>2.6887033827631663</v>
      </c>
      <c r="X266">
        <f t="shared" si="46"/>
        <v>0.33608792284539579</v>
      </c>
      <c r="Z266">
        <v>2</v>
      </c>
      <c r="AA266">
        <v>18</v>
      </c>
      <c r="AB266">
        <v>50</v>
      </c>
      <c r="AC266">
        <f t="shared" si="50"/>
        <v>50</v>
      </c>
      <c r="AD266">
        <v>65.13333333333334</v>
      </c>
    </row>
    <row r="267" spans="1:30" ht="18" customHeight="1" thickTop="1" thickBot="1" x14ac:dyDescent="0.3">
      <c r="A267" s="3" t="s">
        <v>389</v>
      </c>
      <c r="B267" s="1" t="s">
        <v>436</v>
      </c>
      <c r="C267" s="1">
        <v>69</v>
      </c>
      <c r="D267" s="1">
        <v>196</v>
      </c>
      <c r="E267" s="6">
        <v>29.625</v>
      </c>
      <c r="F267">
        <f t="shared" si="47"/>
        <v>-1.9038281505748618</v>
      </c>
      <c r="G267" s="6">
        <v>9.625</v>
      </c>
      <c r="H267">
        <f t="shared" si="48"/>
        <v>-9.095280462821969E-3</v>
      </c>
      <c r="I267" s="1">
        <v>4.5599999999999996</v>
      </c>
      <c r="J267">
        <f t="shared" si="51"/>
        <v>0.7385097201442028</v>
      </c>
      <c r="K267" s="1">
        <v>17</v>
      </c>
      <c r="L267">
        <f t="shared" si="49"/>
        <v>-0.62574775330454024</v>
      </c>
      <c r="M267" s="1">
        <v>36.5</v>
      </c>
      <c r="N267">
        <f t="shared" si="52"/>
        <v>0.68955608531897317</v>
      </c>
      <c r="O267" s="1">
        <v>113</v>
      </c>
      <c r="P267">
        <f t="shared" si="53"/>
        <v>-0.23958268167692598</v>
      </c>
      <c r="Q267" s="1">
        <v>7.22</v>
      </c>
      <c r="R267">
        <f t="shared" si="54"/>
        <v>0.1224479065870461</v>
      </c>
      <c r="S267" s="1">
        <v>4.1500000000000004</v>
      </c>
      <c r="T267">
        <f t="shared" si="55"/>
        <v>0.85502535128380575</v>
      </c>
      <c r="V267">
        <f t="shared" si="45"/>
        <v>-0.37271480268512192</v>
      </c>
      <c r="X267">
        <f t="shared" si="46"/>
        <v>-4.6589350335640239E-2</v>
      </c>
      <c r="Z267">
        <v>6</v>
      </c>
      <c r="AA267">
        <v>24</v>
      </c>
      <c r="AB267">
        <v>200</v>
      </c>
      <c r="AC267">
        <f t="shared" si="50"/>
        <v>180</v>
      </c>
      <c r="AD267">
        <v>36.4375</v>
      </c>
    </row>
    <row r="268" spans="1:30" ht="18" customHeight="1" thickTop="1" thickBot="1" x14ac:dyDescent="0.3">
      <c r="A268" s="4" t="s">
        <v>390</v>
      </c>
      <c r="B268" s="1" t="s">
        <v>436</v>
      </c>
      <c r="C268" s="2">
        <v>70</v>
      </c>
      <c r="D268" s="2">
        <v>182</v>
      </c>
      <c r="E268" s="7">
        <v>29.75</v>
      </c>
      <c r="F268">
        <f t="shared" si="47"/>
        <v>-1.8141697007236264</v>
      </c>
      <c r="G268" s="7">
        <v>9</v>
      </c>
      <c r="H268">
        <f t="shared" si="48"/>
        <v>-0.99320758917214691</v>
      </c>
      <c r="I268" s="2">
        <v>4.5</v>
      </c>
      <c r="J268">
        <f t="shared" si="51"/>
        <v>0.9310336390412659</v>
      </c>
      <c r="K268" s="2">
        <v>9</v>
      </c>
      <c r="L268">
        <f t="shared" si="49"/>
        <v>-1.9372780997140564</v>
      </c>
      <c r="M268" s="2">
        <v>33.5</v>
      </c>
      <c r="N268">
        <f t="shared" si="52"/>
        <v>-2.249072589173589E-2</v>
      </c>
      <c r="O268" s="2">
        <v>115</v>
      </c>
      <c r="P268">
        <f t="shared" si="53"/>
        <v>-2.5761578674937884E-2</v>
      </c>
      <c r="Q268" s="2">
        <v>7.2</v>
      </c>
      <c r="R268">
        <f t="shared" si="54"/>
        <v>0.17147443785110564</v>
      </c>
      <c r="S268" s="2">
        <v>4.26</v>
      </c>
      <c r="T268">
        <f t="shared" si="55"/>
        <v>0.42350256489974963</v>
      </c>
      <c r="V268">
        <f t="shared" si="45"/>
        <v>-3.2668970523843828</v>
      </c>
      <c r="X268">
        <f t="shared" si="46"/>
        <v>-0.40836213154804785</v>
      </c>
      <c r="Z268">
        <v>5</v>
      </c>
      <c r="AA268">
        <v>28</v>
      </c>
      <c r="AB268">
        <v>164</v>
      </c>
      <c r="AC268">
        <f t="shared" si="50"/>
        <v>157</v>
      </c>
      <c r="AD268">
        <v>0.5</v>
      </c>
    </row>
    <row r="269" spans="1:30" ht="18" customHeight="1" thickTop="1" thickBot="1" x14ac:dyDescent="0.3">
      <c r="A269" s="3" t="s">
        <v>391</v>
      </c>
      <c r="B269" s="1" t="s">
        <v>436</v>
      </c>
      <c r="C269" s="1">
        <v>73</v>
      </c>
      <c r="D269" s="1">
        <v>208</v>
      </c>
      <c r="E269" s="6">
        <v>32.25</v>
      </c>
      <c r="F269">
        <f t="shared" si="47"/>
        <v>-2.100070369891863E-2</v>
      </c>
      <c r="G269" s="6">
        <v>10.375</v>
      </c>
      <c r="H269">
        <f t="shared" si="48"/>
        <v>1.171839489988368</v>
      </c>
      <c r="I269" s="1">
        <v>4.6500000000000004</v>
      </c>
      <c r="J269">
        <f t="shared" si="51"/>
        <v>0.44972384179860397</v>
      </c>
      <c r="K269" s="2" t="s">
        <v>439</v>
      </c>
      <c r="M269" s="1">
        <v>39.5</v>
      </c>
      <c r="N269">
        <f t="shared" si="52"/>
        <v>1.4016028965296823</v>
      </c>
      <c r="O269" s="1">
        <v>119</v>
      </c>
      <c r="P269">
        <f t="shared" si="53"/>
        <v>0.40188062732903829</v>
      </c>
      <c r="Q269" s="1">
        <v>7.09</v>
      </c>
      <c r="R269">
        <f t="shared" si="54"/>
        <v>0.44112035980343967</v>
      </c>
      <c r="S269" s="1">
        <v>4.33</v>
      </c>
      <c r="T269">
        <f t="shared" si="55"/>
        <v>0.14889715538262041</v>
      </c>
      <c r="V269">
        <f t="shared" si="45"/>
        <v>3.994063667132834</v>
      </c>
      <c r="X269">
        <f t="shared" si="46"/>
        <v>0.57058052387611913</v>
      </c>
      <c r="Z269">
        <v>8</v>
      </c>
      <c r="AD269">
        <v>20.333333333333332</v>
      </c>
    </row>
    <row r="270" spans="1:30" ht="18" customHeight="1" thickTop="1" thickBot="1" x14ac:dyDescent="0.3">
      <c r="A270" s="4" t="s">
        <v>393</v>
      </c>
      <c r="B270" s="1" t="s">
        <v>436</v>
      </c>
      <c r="C270" s="2">
        <v>69</v>
      </c>
      <c r="D270" s="2">
        <v>192</v>
      </c>
      <c r="E270" s="7">
        <v>30.875</v>
      </c>
      <c r="F270">
        <f t="shared" si="47"/>
        <v>-1.0072436520625079</v>
      </c>
      <c r="G270" s="7">
        <v>9.625</v>
      </c>
      <c r="H270">
        <f t="shared" si="48"/>
        <v>-9.095280462821969E-3</v>
      </c>
      <c r="I270" s="2" t="s">
        <v>439</v>
      </c>
      <c r="K270" s="2" t="s">
        <v>439</v>
      </c>
      <c r="M270" s="2" t="s">
        <v>439</v>
      </c>
      <c r="O270" s="2" t="s">
        <v>439</v>
      </c>
      <c r="Q270" s="2" t="s">
        <v>439</v>
      </c>
      <c r="S270" s="2" t="s">
        <v>439</v>
      </c>
      <c r="V270">
        <f t="shared" si="45"/>
        <v>-1.0163389325253298</v>
      </c>
      <c r="X270">
        <f t="shared" si="46"/>
        <v>-0.5081694662626649</v>
      </c>
      <c r="Z270">
        <v>7</v>
      </c>
      <c r="AA270">
        <v>24</v>
      </c>
      <c r="AB270">
        <v>241</v>
      </c>
      <c r="AC270">
        <f t="shared" si="50"/>
        <v>206</v>
      </c>
      <c r="AD270">
        <v>0</v>
      </c>
    </row>
    <row r="271" spans="1:30" ht="18" customHeight="1" thickTop="1" thickBot="1" x14ac:dyDescent="0.3">
      <c r="A271" s="3" t="s">
        <v>394</v>
      </c>
      <c r="B271" s="1" t="s">
        <v>436</v>
      </c>
      <c r="C271" s="1">
        <v>75</v>
      </c>
      <c r="D271" s="1">
        <v>208</v>
      </c>
      <c r="E271" s="6">
        <v>32.375</v>
      </c>
      <c r="F271">
        <f t="shared" si="47"/>
        <v>6.8657746152316748E-2</v>
      </c>
      <c r="G271" s="6">
        <v>9.625</v>
      </c>
      <c r="H271">
        <f t="shared" si="48"/>
        <v>-9.095280462821969E-3</v>
      </c>
      <c r="I271" s="1">
        <v>4.63</v>
      </c>
      <c r="J271">
        <f t="shared" si="51"/>
        <v>0.51389848143096017</v>
      </c>
      <c r="K271" s="2" t="s">
        <v>439</v>
      </c>
      <c r="M271" s="1">
        <v>31</v>
      </c>
      <c r="N271">
        <f t="shared" si="52"/>
        <v>-0.61586306856732675</v>
      </c>
      <c r="O271" s="1">
        <v>117</v>
      </c>
      <c r="P271">
        <f t="shared" si="53"/>
        <v>0.1880595243270502</v>
      </c>
      <c r="Q271" s="1">
        <v>7.09</v>
      </c>
      <c r="R271">
        <f t="shared" si="54"/>
        <v>0.44112035980343967</v>
      </c>
      <c r="S271" s="1">
        <v>4.26</v>
      </c>
      <c r="T271">
        <f t="shared" si="55"/>
        <v>0.42350256489974963</v>
      </c>
      <c r="V271">
        <f t="shared" si="45"/>
        <v>1.0102803275833676</v>
      </c>
      <c r="X271">
        <f t="shared" si="46"/>
        <v>0.14432576108333822</v>
      </c>
      <c r="Z271">
        <v>8</v>
      </c>
      <c r="AD271">
        <v>0</v>
      </c>
    </row>
    <row r="272" spans="1:30" ht="18" customHeight="1" thickTop="1" thickBot="1" x14ac:dyDescent="0.3">
      <c r="A272" s="4" t="s">
        <v>395</v>
      </c>
      <c r="B272" s="1" t="s">
        <v>436</v>
      </c>
      <c r="C272" s="2">
        <v>70</v>
      </c>
      <c r="D272" s="2">
        <v>180</v>
      </c>
      <c r="E272" s="7">
        <v>31.375</v>
      </c>
      <c r="F272">
        <f t="shared" si="47"/>
        <v>-0.64860985265756632</v>
      </c>
      <c r="G272" s="7">
        <v>8.75</v>
      </c>
      <c r="H272">
        <f t="shared" si="48"/>
        <v>-1.3868525126558768</v>
      </c>
      <c r="I272" s="2">
        <v>4.4400000000000004</v>
      </c>
      <c r="J272">
        <f t="shared" si="51"/>
        <v>1.123557557938329</v>
      </c>
      <c r="K272" s="2" t="s">
        <v>439</v>
      </c>
      <c r="M272" s="2">
        <v>34.5</v>
      </c>
      <c r="N272">
        <f t="shared" si="52"/>
        <v>0.21485821117850049</v>
      </c>
      <c r="O272" s="2">
        <v>123</v>
      </c>
      <c r="P272">
        <f t="shared" si="53"/>
        <v>0.82952283333301446</v>
      </c>
      <c r="Q272" s="2">
        <v>7.07</v>
      </c>
      <c r="R272">
        <f t="shared" si="54"/>
        <v>0.4901468910674992</v>
      </c>
      <c r="S272" s="2">
        <v>4.2</v>
      </c>
      <c r="T272">
        <f t="shared" si="55"/>
        <v>0.65887863020014359</v>
      </c>
      <c r="V272">
        <f t="shared" si="45"/>
        <v>1.2815017584040433</v>
      </c>
      <c r="X272">
        <f t="shared" si="46"/>
        <v>0.1830716797720062</v>
      </c>
      <c r="Z272">
        <v>6</v>
      </c>
      <c r="AA272">
        <v>13</v>
      </c>
      <c r="AB272">
        <v>189</v>
      </c>
      <c r="AC272">
        <f t="shared" si="50"/>
        <v>172</v>
      </c>
      <c r="AD272">
        <v>43.833333333333336</v>
      </c>
    </row>
    <row r="273" spans="1:30" ht="18" customHeight="1" thickTop="1" thickBot="1" x14ac:dyDescent="0.3">
      <c r="A273" s="3" t="s">
        <v>396</v>
      </c>
      <c r="B273" s="1" t="s">
        <v>436</v>
      </c>
      <c r="C273" s="1">
        <v>74</v>
      </c>
      <c r="D273" s="1">
        <v>218</v>
      </c>
      <c r="E273" s="6">
        <v>31.625</v>
      </c>
      <c r="F273">
        <f t="shared" si="47"/>
        <v>-0.46929295295509554</v>
      </c>
      <c r="G273" s="6">
        <v>9.125</v>
      </c>
      <c r="H273">
        <f t="shared" si="48"/>
        <v>-0.79638512743028189</v>
      </c>
      <c r="I273" s="1">
        <v>4.55</v>
      </c>
      <c r="J273">
        <f t="shared" si="51"/>
        <v>0.77059703996037954</v>
      </c>
      <c r="K273" s="1">
        <v>22</v>
      </c>
      <c r="L273">
        <f t="shared" si="49"/>
        <v>0.19395871320140734</v>
      </c>
      <c r="M273" s="1">
        <v>37</v>
      </c>
      <c r="N273">
        <f t="shared" si="52"/>
        <v>0.80823055385409137</v>
      </c>
      <c r="O273" s="1">
        <v>120</v>
      </c>
      <c r="P273">
        <f t="shared" si="53"/>
        <v>0.50879117883003233</v>
      </c>
      <c r="Q273" s="1">
        <v>7.21</v>
      </c>
      <c r="R273">
        <f t="shared" si="54"/>
        <v>0.14696117221907587</v>
      </c>
      <c r="S273" s="1">
        <v>4.2699999999999996</v>
      </c>
      <c r="T273">
        <f t="shared" si="55"/>
        <v>0.38427322068301789</v>
      </c>
      <c r="V273">
        <f t="shared" si="45"/>
        <v>1.547133798362627</v>
      </c>
      <c r="X273">
        <f t="shared" si="46"/>
        <v>0.19339172479532837</v>
      </c>
      <c r="Z273">
        <v>4</v>
      </c>
      <c r="AA273">
        <v>10</v>
      </c>
      <c r="AB273">
        <v>109</v>
      </c>
      <c r="AC273">
        <f t="shared" si="50"/>
        <v>109</v>
      </c>
      <c r="AD273">
        <v>38.200000000000003</v>
      </c>
    </row>
    <row r="274" spans="1:30" ht="18" customHeight="1" thickTop="1" thickBot="1" x14ac:dyDescent="0.3">
      <c r="A274" s="4" t="s">
        <v>397</v>
      </c>
      <c r="B274" s="1" t="s">
        <v>436</v>
      </c>
      <c r="C274" s="2">
        <v>72</v>
      </c>
      <c r="D274" s="2">
        <v>179</v>
      </c>
      <c r="E274" s="7">
        <v>31.25</v>
      </c>
      <c r="F274">
        <f t="shared" si="47"/>
        <v>-0.73826830250880171</v>
      </c>
      <c r="G274" s="7">
        <v>8.625</v>
      </c>
      <c r="H274">
        <f t="shared" si="48"/>
        <v>-1.5836749743977419</v>
      </c>
      <c r="I274" s="2">
        <v>4.6399999999999997</v>
      </c>
      <c r="J274">
        <f t="shared" si="51"/>
        <v>0.48181116161478355</v>
      </c>
      <c r="K274" s="2" t="s">
        <v>439</v>
      </c>
      <c r="M274" s="2">
        <v>34</v>
      </c>
      <c r="N274">
        <f t="shared" si="52"/>
        <v>9.6183742643382295E-2</v>
      </c>
      <c r="O274" s="2">
        <v>123</v>
      </c>
      <c r="P274">
        <f t="shared" si="53"/>
        <v>0.82952283333301446</v>
      </c>
      <c r="Q274" s="2">
        <v>6.97</v>
      </c>
      <c r="R274">
        <f t="shared" si="54"/>
        <v>0.73527954738780343</v>
      </c>
      <c r="S274" s="2">
        <v>4.26</v>
      </c>
      <c r="T274">
        <f t="shared" si="55"/>
        <v>0.42350256489974963</v>
      </c>
      <c r="V274">
        <f t="shared" si="45"/>
        <v>0.24435657297218977</v>
      </c>
      <c r="X274">
        <f t="shared" si="46"/>
        <v>3.4908081853169966E-2</v>
      </c>
      <c r="Z274">
        <v>8</v>
      </c>
      <c r="AD274">
        <v>0</v>
      </c>
    </row>
    <row r="275" spans="1:30" ht="18" customHeight="1" thickTop="1" thickBot="1" x14ac:dyDescent="0.3">
      <c r="A275" s="3" t="s">
        <v>398</v>
      </c>
      <c r="B275" s="1" t="s">
        <v>436</v>
      </c>
      <c r="C275" s="1">
        <v>69</v>
      </c>
      <c r="D275" s="1">
        <v>176</v>
      </c>
      <c r="E275" s="6">
        <v>29.75</v>
      </c>
      <c r="F275">
        <f t="shared" si="47"/>
        <v>-1.8141697007236264</v>
      </c>
      <c r="G275" s="6">
        <v>9.375</v>
      </c>
      <c r="H275">
        <f t="shared" si="48"/>
        <v>-0.40274020394655191</v>
      </c>
      <c r="I275" s="1">
        <v>4.46</v>
      </c>
      <c r="J275">
        <f t="shared" si="51"/>
        <v>1.0593829183059755</v>
      </c>
      <c r="K275" s="1">
        <v>15</v>
      </c>
      <c r="L275">
        <f t="shared" si="49"/>
        <v>-0.95363033990691926</v>
      </c>
      <c r="M275" s="1">
        <v>33.5</v>
      </c>
      <c r="N275">
        <f t="shared" si="52"/>
        <v>-2.249072589173589E-2</v>
      </c>
      <c r="O275" s="1">
        <v>120</v>
      </c>
      <c r="P275">
        <f t="shared" si="53"/>
        <v>0.50879117883003233</v>
      </c>
      <c r="Q275" s="1">
        <v>6.81</v>
      </c>
      <c r="R275">
        <f t="shared" si="54"/>
        <v>1.1274917975002885</v>
      </c>
      <c r="S275" s="1">
        <v>4.2</v>
      </c>
      <c r="T275">
        <f t="shared" si="55"/>
        <v>0.65887863020014359</v>
      </c>
      <c r="V275">
        <f t="shared" si="45"/>
        <v>0.16151355436760684</v>
      </c>
      <c r="X275">
        <f t="shared" si="46"/>
        <v>2.0189194295950855E-2</v>
      </c>
      <c r="Z275">
        <v>2</v>
      </c>
      <c r="AA275">
        <v>24</v>
      </c>
      <c r="AB275">
        <v>56</v>
      </c>
      <c r="AC275">
        <f t="shared" si="50"/>
        <v>56</v>
      </c>
      <c r="AD275">
        <v>0</v>
      </c>
    </row>
    <row r="276" spans="1:30" ht="18" customHeight="1" thickTop="1" thickBot="1" x14ac:dyDescent="0.3">
      <c r="A276" s="4" t="s">
        <v>399</v>
      </c>
      <c r="B276" s="1" t="s">
        <v>436</v>
      </c>
      <c r="C276" s="2">
        <v>70</v>
      </c>
      <c r="D276" s="2">
        <v>200</v>
      </c>
      <c r="E276" s="7">
        <v>30.25</v>
      </c>
      <c r="F276">
        <f t="shared" si="47"/>
        <v>-1.4555359013186848</v>
      </c>
      <c r="G276" s="7">
        <v>9.375</v>
      </c>
      <c r="H276">
        <f t="shared" si="48"/>
        <v>-0.40274020394655191</v>
      </c>
      <c r="I276" s="2">
        <v>4.4400000000000004</v>
      </c>
      <c r="J276">
        <f t="shared" si="51"/>
        <v>1.123557557938329</v>
      </c>
      <c r="K276" s="2">
        <v>21</v>
      </c>
      <c r="L276">
        <f t="shared" si="49"/>
        <v>3.0017419900217831E-2</v>
      </c>
      <c r="M276" s="2">
        <v>33</v>
      </c>
      <c r="N276">
        <f t="shared" si="52"/>
        <v>-0.14116519442685407</v>
      </c>
      <c r="O276" s="2">
        <v>116</v>
      </c>
      <c r="P276">
        <f t="shared" si="53"/>
        <v>8.1148972826056154E-2</v>
      </c>
      <c r="Q276" s="2" t="s">
        <v>439</v>
      </c>
      <c r="S276" s="2">
        <v>4.33</v>
      </c>
      <c r="T276">
        <f t="shared" si="55"/>
        <v>0.14889715538262041</v>
      </c>
      <c r="V276">
        <f t="shared" si="45"/>
        <v>-0.61582019364486751</v>
      </c>
      <c r="X276">
        <f t="shared" si="46"/>
        <v>-8.7974313377838217E-2</v>
      </c>
      <c r="Z276">
        <v>4</v>
      </c>
      <c r="AA276">
        <v>22</v>
      </c>
      <c r="AB276">
        <v>121</v>
      </c>
      <c r="AC276">
        <f t="shared" si="50"/>
        <v>120</v>
      </c>
      <c r="AD276">
        <v>0.33333333333333331</v>
      </c>
    </row>
    <row r="277" spans="1:30" ht="18" customHeight="1" thickTop="1" thickBot="1" x14ac:dyDescent="0.3">
      <c r="A277" s="3" t="s">
        <v>400</v>
      </c>
      <c r="B277" s="1" t="s">
        <v>436</v>
      </c>
      <c r="C277" s="1">
        <v>73</v>
      </c>
      <c r="D277" s="1">
        <v>202</v>
      </c>
      <c r="E277" s="6">
        <v>31.5</v>
      </c>
      <c r="F277">
        <f t="shared" si="47"/>
        <v>-0.55895140280633093</v>
      </c>
      <c r="G277" s="6">
        <v>9.625</v>
      </c>
      <c r="H277">
        <f t="shared" si="48"/>
        <v>-9.095280462821969E-3</v>
      </c>
      <c r="I277" s="1">
        <v>4.6900000000000004</v>
      </c>
      <c r="J277">
        <f t="shared" si="51"/>
        <v>0.32137456253389435</v>
      </c>
      <c r="K277" s="1">
        <v>12</v>
      </c>
      <c r="L277">
        <f t="shared" si="49"/>
        <v>-1.4454542198104878</v>
      </c>
      <c r="M277" s="1">
        <v>33.5</v>
      </c>
      <c r="N277">
        <f t="shared" si="52"/>
        <v>-2.249072589173589E-2</v>
      </c>
      <c r="O277" s="1">
        <v>108</v>
      </c>
      <c r="P277">
        <f t="shared" si="53"/>
        <v>-0.7741354391818962</v>
      </c>
      <c r="Q277" s="1">
        <v>7.18</v>
      </c>
      <c r="R277">
        <f t="shared" si="54"/>
        <v>0.22050096911516737</v>
      </c>
      <c r="S277" s="1">
        <v>4.41</v>
      </c>
      <c r="T277">
        <f t="shared" si="55"/>
        <v>-0.16493759835124053</v>
      </c>
      <c r="V277">
        <f t="shared" si="45"/>
        <v>-2.4331891348554517</v>
      </c>
      <c r="X277">
        <f t="shared" si="46"/>
        <v>-0.30414864185693147</v>
      </c>
      <c r="Z277">
        <v>8</v>
      </c>
      <c r="AD277">
        <v>1</v>
      </c>
    </row>
    <row r="278" spans="1:30" ht="18" customHeight="1" thickTop="1" thickBot="1" x14ac:dyDescent="0.3">
      <c r="A278" s="4" t="s">
        <v>401</v>
      </c>
      <c r="B278" s="1" t="s">
        <v>436</v>
      </c>
      <c r="C278" s="2">
        <v>72</v>
      </c>
      <c r="D278" s="2">
        <v>195</v>
      </c>
      <c r="E278" s="7">
        <v>31.5</v>
      </c>
      <c r="F278">
        <f t="shared" si="47"/>
        <v>-0.55895140280633093</v>
      </c>
      <c r="G278" s="7">
        <v>9.875</v>
      </c>
      <c r="H278">
        <f t="shared" si="48"/>
        <v>0.38454964302090799</v>
      </c>
      <c r="I278" s="2">
        <v>4.8099999999999996</v>
      </c>
      <c r="J278">
        <f t="shared" si="51"/>
        <v>-6.3673275260231782E-2</v>
      </c>
      <c r="K278" s="2" t="s">
        <v>439</v>
      </c>
      <c r="M278" s="2">
        <v>32</v>
      </c>
      <c r="N278">
        <f t="shared" si="52"/>
        <v>-0.37851413149709046</v>
      </c>
      <c r="O278" s="2">
        <v>110</v>
      </c>
      <c r="P278">
        <f t="shared" si="53"/>
        <v>-0.56031433617990811</v>
      </c>
      <c r="Q278" s="2">
        <v>7.12</v>
      </c>
      <c r="R278">
        <f t="shared" si="54"/>
        <v>0.36758056290734814</v>
      </c>
      <c r="S278" s="2">
        <v>4.2</v>
      </c>
      <c r="T278">
        <f t="shared" si="55"/>
        <v>0.65887863020014359</v>
      </c>
      <c r="V278">
        <f t="shared" si="45"/>
        <v>-0.15044430961516164</v>
      </c>
      <c r="X278">
        <f t="shared" si="46"/>
        <v>-2.1492044230737379E-2</v>
      </c>
      <c r="Z278">
        <v>8</v>
      </c>
      <c r="AD278">
        <v>0</v>
      </c>
    </row>
    <row r="279" spans="1:30" ht="18" customHeight="1" thickTop="1" thickBot="1" x14ac:dyDescent="0.3">
      <c r="A279" s="3" t="s">
        <v>402</v>
      </c>
      <c r="B279" s="1" t="s">
        <v>436</v>
      </c>
      <c r="C279" s="1">
        <v>73</v>
      </c>
      <c r="D279" s="1">
        <v>183</v>
      </c>
      <c r="E279" s="6">
        <v>31</v>
      </c>
      <c r="F279">
        <f t="shared" si="47"/>
        <v>-0.91758520221127249</v>
      </c>
      <c r="G279" s="6">
        <v>9.25</v>
      </c>
      <c r="H279">
        <f t="shared" si="48"/>
        <v>-0.59956266568841687</v>
      </c>
      <c r="I279" s="2" t="s">
        <v>439</v>
      </c>
      <c r="K279" s="2" t="s">
        <v>439</v>
      </c>
      <c r="M279" s="2" t="s">
        <v>439</v>
      </c>
      <c r="O279" s="2" t="s">
        <v>439</v>
      </c>
      <c r="Q279" s="2" t="s">
        <v>439</v>
      </c>
      <c r="S279" s="2" t="s">
        <v>439</v>
      </c>
      <c r="V279">
        <f t="shared" si="45"/>
        <v>-1.5171478678996895</v>
      </c>
      <c r="X279">
        <f t="shared" si="46"/>
        <v>-0.75857393394984474</v>
      </c>
      <c r="Z279">
        <v>8</v>
      </c>
      <c r="AD279">
        <v>36.75</v>
      </c>
    </row>
    <row r="280" spans="1:30" ht="18" customHeight="1" thickTop="1" thickBot="1" x14ac:dyDescent="0.3">
      <c r="A280" s="4" t="s">
        <v>403</v>
      </c>
      <c r="B280" s="1" t="s">
        <v>436</v>
      </c>
      <c r="C280" s="2">
        <v>70</v>
      </c>
      <c r="D280" s="2">
        <v>182</v>
      </c>
      <c r="E280" s="7">
        <v>29.5</v>
      </c>
      <c r="F280">
        <f t="shared" si="47"/>
        <v>-1.9934866004260972</v>
      </c>
      <c r="G280" s="7">
        <v>8.75</v>
      </c>
      <c r="H280">
        <f t="shared" si="48"/>
        <v>-1.3868525126558768</v>
      </c>
      <c r="I280" s="2">
        <v>4.55</v>
      </c>
      <c r="J280">
        <f t="shared" si="51"/>
        <v>0.77059703996037954</v>
      </c>
      <c r="K280" s="2" t="s">
        <v>439</v>
      </c>
      <c r="M280" s="2">
        <v>32.5</v>
      </c>
      <c r="N280">
        <f t="shared" si="52"/>
        <v>-0.25983966296197225</v>
      </c>
      <c r="O280" s="2">
        <v>120</v>
      </c>
      <c r="P280">
        <f t="shared" si="53"/>
        <v>0.50879117883003233</v>
      </c>
      <c r="Q280" s="2">
        <v>6.81</v>
      </c>
      <c r="R280">
        <f t="shared" si="54"/>
        <v>1.1274917975002885</v>
      </c>
      <c r="S280" s="2">
        <v>4.21</v>
      </c>
      <c r="T280">
        <f t="shared" si="55"/>
        <v>0.61964928598341185</v>
      </c>
      <c r="V280">
        <f t="shared" si="45"/>
        <v>-0.61364947376983425</v>
      </c>
      <c r="X280">
        <f t="shared" si="46"/>
        <v>-8.7664210538547754E-2</v>
      </c>
      <c r="Z280">
        <v>8</v>
      </c>
      <c r="AD280">
        <v>7.666666666666667</v>
      </c>
    </row>
    <row r="281" spans="1:30" ht="18" customHeight="1" thickTop="1" thickBot="1" x14ac:dyDescent="0.3">
      <c r="A281" s="3" t="s">
        <v>404</v>
      </c>
      <c r="B281" s="1" t="s">
        <v>436</v>
      </c>
      <c r="C281" s="1">
        <v>72</v>
      </c>
      <c r="D281" s="1">
        <v>218</v>
      </c>
      <c r="E281" s="6">
        <v>32</v>
      </c>
      <c r="F281">
        <f t="shared" si="47"/>
        <v>-0.2003176034013894</v>
      </c>
      <c r="G281" s="6">
        <v>9.5</v>
      </c>
      <c r="H281">
        <f t="shared" si="48"/>
        <v>-0.20591774220468695</v>
      </c>
      <c r="I281" s="2" t="s">
        <v>439</v>
      </c>
      <c r="K281" s="1">
        <v>17</v>
      </c>
      <c r="L281">
        <f t="shared" si="49"/>
        <v>-0.62574775330454024</v>
      </c>
      <c r="M281" s="2" t="s">
        <v>439</v>
      </c>
      <c r="O281" s="2" t="s">
        <v>439</v>
      </c>
      <c r="Q281" s="2" t="s">
        <v>439</v>
      </c>
      <c r="S281" s="2" t="s">
        <v>439</v>
      </c>
      <c r="V281">
        <f t="shared" si="45"/>
        <v>-1.0319830989106165</v>
      </c>
      <c r="X281">
        <f t="shared" si="46"/>
        <v>-0.3439943663035388</v>
      </c>
      <c r="Z281">
        <v>8</v>
      </c>
      <c r="AD281">
        <v>0</v>
      </c>
    </row>
    <row r="282" spans="1:30" ht="18" customHeight="1" thickTop="1" thickBot="1" x14ac:dyDescent="0.3">
      <c r="A282" s="4" t="s">
        <v>405</v>
      </c>
      <c r="B282" s="1" t="s">
        <v>436</v>
      </c>
      <c r="C282" s="2">
        <v>70</v>
      </c>
      <c r="D282" s="2">
        <v>200</v>
      </c>
      <c r="E282" s="7">
        <v>31</v>
      </c>
      <c r="F282">
        <f t="shared" si="47"/>
        <v>-0.91758520221127249</v>
      </c>
      <c r="G282" s="7">
        <v>9.75</v>
      </c>
      <c r="H282">
        <f t="shared" si="48"/>
        <v>0.187727181279043</v>
      </c>
      <c r="I282" s="2">
        <v>4.57</v>
      </c>
      <c r="J282">
        <f t="shared" si="51"/>
        <v>0.70642240032802328</v>
      </c>
      <c r="K282" s="2">
        <v>21</v>
      </c>
      <c r="L282">
        <f t="shared" si="49"/>
        <v>3.0017419900217831E-2</v>
      </c>
      <c r="M282" s="2">
        <v>33</v>
      </c>
      <c r="N282">
        <f t="shared" si="52"/>
        <v>-0.14116519442685407</v>
      </c>
      <c r="O282" s="2">
        <v>109</v>
      </c>
      <c r="P282">
        <f t="shared" si="53"/>
        <v>-0.66722488768090216</v>
      </c>
      <c r="Q282" s="2">
        <v>6.95</v>
      </c>
      <c r="R282">
        <f t="shared" si="54"/>
        <v>0.78430607865186297</v>
      </c>
      <c r="S282" s="2">
        <v>4.4000000000000004</v>
      </c>
      <c r="T282">
        <f t="shared" si="55"/>
        <v>-0.12570825413450878</v>
      </c>
      <c r="V282">
        <f t="shared" si="45"/>
        <v>-0.14321045829439047</v>
      </c>
      <c r="X282">
        <f t="shared" si="46"/>
        <v>-1.7901307286798809E-2</v>
      </c>
      <c r="Z282">
        <v>6</v>
      </c>
      <c r="AA282">
        <v>5</v>
      </c>
      <c r="AB282">
        <v>181</v>
      </c>
      <c r="AC282">
        <f t="shared" si="50"/>
        <v>167</v>
      </c>
      <c r="AD282">
        <v>48.4375</v>
      </c>
    </row>
    <row r="283" spans="1:30" ht="18" customHeight="1" thickTop="1" thickBot="1" x14ac:dyDescent="0.3">
      <c r="A283" s="3" t="s">
        <v>406</v>
      </c>
      <c r="B283" s="1" t="s">
        <v>436</v>
      </c>
      <c r="C283" s="1">
        <v>73</v>
      </c>
      <c r="D283" s="1">
        <v>198</v>
      </c>
      <c r="E283" s="6">
        <v>31.5</v>
      </c>
      <c r="F283">
        <f t="shared" si="47"/>
        <v>-0.55895140280633093</v>
      </c>
      <c r="G283" s="6">
        <v>8.5</v>
      </c>
      <c r="H283">
        <f t="shared" si="48"/>
        <v>-1.7804974361396069</v>
      </c>
      <c r="I283" s="1">
        <v>4.72</v>
      </c>
      <c r="J283">
        <f t="shared" si="51"/>
        <v>0.22511260308536421</v>
      </c>
      <c r="K283" s="1">
        <v>15</v>
      </c>
      <c r="L283">
        <f t="shared" si="49"/>
        <v>-0.95363033990691926</v>
      </c>
      <c r="M283" s="1">
        <v>33.5</v>
      </c>
      <c r="N283">
        <f t="shared" si="52"/>
        <v>-2.249072589173589E-2</v>
      </c>
      <c r="O283" s="1">
        <v>116</v>
      </c>
      <c r="P283">
        <f t="shared" si="53"/>
        <v>8.1148972826056154E-2</v>
      </c>
      <c r="Q283" s="1">
        <v>7.18</v>
      </c>
      <c r="R283">
        <f t="shared" si="54"/>
        <v>0.22050096911516737</v>
      </c>
      <c r="S283" s="1">
        <v>4.1500000000000004</v>
      </c>
      <c r="T283">
        <f t="shared" si="55"/>
        <v>0.85502535128380575</v>
      </c>
      <c r="V283">
        <f t="shared" si="45"/>
        <v>-1.9337820084341992</v>
      </c>
      <c r="X283">
        <f t="shared" si="46"/>
        <v>-0.2417227510542749</v>
      </c>
      <c r="Z283">
        <v>8</v>
      </c>
      <c r="AD283">
        <v>0</v>
      </c>
    </row>
    <row r="284" spans="1:30" ht="18" customHeight="1" thickTop="1" thickBot="1" x14ac:dyDescent="0.3">
      <c r="A284" s="4" t="s">
        <v>407</v>
      </c>
      <c r="B284" s="1" t="s">
        <v>436</v>
      </c>
      <c r="C284" s="2">
        <v>72</v>
      </c>
      <c r="D284" s="2">
        <v>188</v>
      </c>
      <c r="E284" s="7">
        <v>31</v>
      </c>
      <c r="F284">
        <f t="shared" si="47"/>
        <v>-0.91758520221127249</v>
      </c>
      <c r="G284" s="7">
        <v>8.375</v>
      </c>
      <c r="H284">
        <f t="shared" si="48"/>
        <v>-1.9773198978814719</v>
      </c>
      <c r="I284" s="2">
        <v>4.5199999999999996</v>
      </c>
      <c r="J284">
        <f t="shared" si="51"/>
        <v>0.86685899940891253</v>
      </c>
      <c r="K284" s="2" t="s">
        <v>439</v>
      </c>
      <c r="M284" s="2">
        <v>41.5</v>
      </c>
      <c r="N284">
        <f t="shared" si="52"/>
        <v>1.8763007706701551</v>
      </c>
      <c r="O284" s="2">
        <v>130</v>
      </c>
      <c r="P284">
        <f t="shared" si="53"/>
        <v>1.5778966938399728</v>
      </c>
      <c r="Q284" s="2">
        <v>6.79</v>
      </c>
      <c r="R284">
        <f t="shared" si="54"/>
        <v>1.1765183287643479</v>
      </c>
      <c r="S284" s="2">
        <v>3.89</v>
      </c>
      <c r="T284">
        <f t="shared" si="55"/>
        <v>1.8749883009188539</v>
      </c>
      <c r="V284">
        <f t="shared" si="45"/>
        <v>4.4776579935094976</v>
      </c>
      <c r="X284">
        <f t="shared" si="46"/>
        <v>0.63966542764421397</v>
      </c>
      <c r="Z284">
        <v>1</v>
      </c>
      <c r="AA284">
        <v>16</v>
      </c>
      <c r="AB284">
        <v>16</v>
      </c>
      <c r="AC284">
        <f t="shared" si="50"/>
        <v>16</v>
      </c>
      <c r="AD284">
        <v>58.5</v>
      </c>
    </row>
    <row r="285" spans="1:30" ht="18" customHeight="1" thickTop="1" thickBot="1" x14ac:dyDescent="0.3">
      <c r="A285" s="3" t="s">
        <v>408</v>
      </c>
      <c r="B285" s="1" t="s">
        <v>436</v>
      </c>
      <c r="C285" s="1">
        <v>73</v>
      </c>
      <c r="D285" s="1">
        <v>199</v>
      </c>
      <c r="E285" s="6">
        <v>32</v>
      </c>
      <c r="F285">
        <f t="shared" si="47"/>
        <v>-0.2003176034013894</v>
      </c>
      <c r="G285" s="6">
        <v>10</v>
      </c>
      <c r="H285">
        <f t="shared" si="48"/>
        <v>0.58137210476277301</v>
      </c>
      <c r="I285" s="2" t="s">
        <v>439</v>
      </c>
      <c r="K285" s="2" t="s">
        <v>439</v>
      </c>
      <c r="M285" s="1">
        <v>44.5</v>
      </c>
      <c r="N285">
        <f t="shared" si="52"/>
        <v>2.5883475818808641</v>
      </c>
      <c r="O285" s="1">
        <v>147</v>
      </c>
      <c r="P285">
        <f t="shared" si="53"/>
        <v>3.3953760693568715</v>
      </c>
      <c r="Q285" s="1">
        <v>6.78</v>
      </c>
      <c r="R285">
        <f t="shared" si="54"/>
        <v>1.2010315943963779</v>
      </c>
      <c r="S285" s="1">
        <v>3.94</v>
      </c>
      <c r="T285">
        <f t="shared" si="55"/>
        <v>1.6788415798351917</v>
      </c>
      <c r="V285">
        <f t="shared" si="45"/>
        <v>9.244651326830688</v>
      </c>
      <c r="X285">
        <f t="shared" si="46"/>
        <v>1.540775221138448</v>
      </c>
      <c r="Z285">
        <v>1</v>
      </c>
      <c r="AA285">
        <v>27</v>
      </c>
      <c r="AB285">
        <v>27</v>
      </c>
      <c r="AC285">
        <f t="shared" si="50"/>
        <v>27</v>
      </c>
      <c r="AD285">
        <v>65.9375</v>
      </c>
    </row>
    <row r="286" spans="1:30" ht="18" customHeight="1" thickTop="1" thickBot="1" x14ac:dyDescent="0.3">
      <c r="A286" s="4" t="s">
        <v>411</v>
      </c>
      <c r="B286" s="1" t="s">
        <v>436</v>
      </c>
      <c r="C286" s="2">
        <v>71</v>
      </c>
      <c r="D286" s="2">
        <v>201</v>
      </c>
      <c r="E286" s="7">
        <v>29.75</v>
      </c>
      <c r="F286">
        <f t="shared" si="47"/>
        <v>-1.8141697007236264</v>
      </c>
      <c r="G286" s="7">
        <v>9.25</v>
      </c>
      <c r="H286">
        <f t="shared" si="48"/>
        <v>-0.59956266568841687</v>
      </c>
      <c r="I286" s="2">
        <v>4.4400000000000004</v>
      </c>
      <c r="J286">
        <f t="shared" si="51"/>
        <v>1.123557557938329</v>
      </c>
      <c r="K286" s="2">
        <v>17</v>
      </c>
      <c r="L286">
        <f t="shared" si="49"/>
        <v>-0.62574775330454024</v>
      </c>
      <c r="M286" s="2">
        <v>38</v>
      </c>
      <c r="N286">
        <f t="shared" si="52"/>
        <v>1.0455794909243277</v>
      </c>
      <c r="O286" s="2">
        <v>130</v>
      </c>
      <c r="P286">
        <f t="shared" si="53"/>
        <v>1.5778966938399728</v>
      </c>
      <c r="Q286" s="2">
        <v>6.83</v>
      </c>
      <c r="R286">
        <f t="shared" si="54"/>
        <v>1.0784652662362268</v>
      </c>
      <c r="S286" s="2">
        <v>4.07</v>
      </c>
      <c r="T286">
        <f t="shared" si="55"/>
        <v>1.1688601050176668</v>
      </c>
      <c r="V286">
        <f t="shared" si="45"/>
        <v>2.9548789942399392</v>
      </c>
      <c r="X286">
        <f t="shared" si="46"/>
        <v>0.3693598742799924</v>
      </c>
      <c r="Z286">
        <v>3</v>
      </c>
      <c r="AA286">
        <v>19</v>
      </c>
      <c r="AB286">
        <v>83</v>
      </c>
      <c r="AC286">
        <f t="shared" si="50"/>
        <v>83</v>
      </c>
      <c r="AD286">
        <v>32.200000000000003</v>
      </c>
    </row>
    <row r="287" spans="1:30" ht="18" customHeight="1" thickTop="1" thickBot="1" x14ac:dyDescent="0.3">
      <c r="A287" s="3" t="s">
        <v>412</v>
      </c>
      <c r="B287" s="1" t="s">
        <v>436</v>
      </c>
      <c r="C287" s="1">
        <v>73</v>
      </c>
      <c r="D287" s="1">
        <v>203</v>
      </c>
      <c r="E287" s="6">
        <v>31</v>
      </c>
      <c r="F287">
        <f t="shared" si="47"/>
        <v>-0.91758520221127249</v>
      </c>
      <c r="G287" s="6">
        <v>8.75</v>
      </c>
      <c r="H287">
        <f t="shared" si="48"/>
        <v>-1.3868525126558768</v>
      </c>
      <c r="I287" s="1">
        <v>4.58</v>
      </c>
      <c r="J287">
        <f t="shared" si="51"/>
        <v>0.67433508051184654</v>
      </c>
      <c r="K287" s="1">
        <v>16</v>
      </c>
      <c r="L287">
        <f t="shared" si="49"/>
        <v>-0.78968904660572981</v>
      </c>
      <c r="M287" s="1">
        <v>33.5</v>
      </c>
      <c r="N287">
        <f t="shared" si="52"/>
        <v>-2.249072589173589E-2</v>
      </c>
      <c r="O287" s="1">
        <v>114</v>
      </c>
      <c r="P287">
        <f t="shared" si="53"/>
        <v>-0.13267213017593193</v>
      </c>
      <c r="Q287" s="1">
        <v>7</v>
      </c>
      <c r="R287">
        <f t="shared" si="54"/>
        <v>0.66173975049171196</v>
      </c>
      <c r="S287" s="1">
        <v>4.18</v>
      </c>
      <c r="T287">
        <f t="shared" si="55"/>
        <v>0.73733731863361052</v>
      </c>
      <c r="V287">
        <f t="shared" si="45"/>
        <v>-1.1758774679033781</v>
      </c>
      <c r="X287">
        <f t="shared" si="46"/>
        <v>-0.14698468348792226</v>
      </c>
      <c r="Z287">
        <v>8</v>
      </c>
      <c r="AD287">
        <v>2.25</v>
      </c>
    </row>
    <row r="288" spans="1:30" ht="18" customHeight="1" thickTop="1" thickBot="1" x14ac:dyDescent="0.3">
      <c r="A288" s="4" t="s">
        <v>413</v>
      </c>
      <c r="B288" s="1" t="s">
        <v>436</v>
      </c>
      <c r="C288" s="2">
        <v>69</v>
      </c>
      <c r="D288" s="2">
        <v>195</v>
      </c>
      <c r="E288" s="7">
        <v>30.5</v>
      </c>
      <c r="F288">
        <f t="shared" si="47"/>
        <v>-1.276219001616214</v>
      </c>
      <c r="G288" s="7">
        <v>9</v>
      </c>
      <c r="H288">
        <f t="shared" si="48"/>
        <v>-0.99320758917214691</v>
      </c>
      <c r="I288" s="2">
        <v>4.51</v>
      </c>
      <c r="J288">
        <f t="shared" si="51"/>
        <v>0.89894631922508916</v>
      </c>
      <c r="K288" s="2">
        <v>17</v>
      </c>
      <c r="L288">
        <f t="shared" si="49"/>
        <v>-0.62574775330454024</v>
      </c>
      <c r="M288" s="2">
        <v>36</v>
      </c>
      <c r="N288">
        <f t="shared" si="52"/>
        <v>0.57088161678385507</v>
      </c>
      <c r="O288" s="2">
        <v>130</v>
      </c>
      <c r="P288">
        <f t="shared" si="53"/>
        <v>1.5778966938399728</v>
      </c>
      <c r="Q288" s="2">
        <v>6.8</v>
      </c>
      <c r="R288">
        <f t="shared" si="54"/>
        <v>1.1520050631323182</v>
      </c>
      <c r="S288" s="2">
        <v>3.82</v>
      </c>
      <c r="T288">
        <f t="shared" si="55"/>
        <v>2.1495937104359832</v>
      </c>
      <c r="V288">
        <f t="shared" si="45"/>
        <v>3.4541490593243172</v>
      </c>
      <c r="X288">
        <f t="shared" si="46"/>
        <v>0.43176863241553964</v>
      </c>
      <c r="Z288">
        <v>5</v>
      </c>
      <c r="AA288">
        <v>9</v>
      </c>
      <c r="AB288">
        <v>145</v>
      </c>
      <c r="AC288">
        <f t="shared" si="50"/>
        <v>141</v>
      </c>
      <c r="AD288">
        <v>36</v>
      </c>
    </row>
    <row r="289" spans="1:30" ht="18" customHeight="1" thickTop="1" thickBot="1" x14ac:dyDescent="0.3">
      <c r="A289" s="3" t="s">
        <v>414</v>
      </c>
      <c r="B289" s="1" t="s">
        <v>436</v>
      </c>
      <c r="C289" s="1">
        <v>71</v>
      </c>
      <c r="D289" s="1">
        <v>195</v>
      </c>
      <c r="E289" s="6">
        <v>29.75</v>
      </c>
      <c r="F289">
        <f t="shared" si="47"/>
        <v>-1.8141697007236264</v>
      </c>
      <c r="G289" s="6">
        <v>9</v>
      </c>
      <c r="H289">
        <f t="shared" si="48"/>
        <v>-0.99320758917214691</v>
      </c>
      <c r="I289" s="1">
        <v>4.63</v>
      </c>
      <c r="J289">
        <f t="shared" si="51"/>
        <v>0.51389848143096017</v>
      </c>
      <c r="K289" s="1">
        <v>19</v>
      </c>
      <c r="L289">
        <f t="shared" si="49"/>
        <v>-0.29786516670216123</v>
      </c>
      <c r="M289" s="1">
        <v>33</v>
      </c>
      <c r="N289">
        <f t="shared" si="52"/>
        <v>-0.14116519442685407</v>
      </c>
      <c r="O289" s="1">
        <v>112</v>
      </c>
      <c r="P289">
        <f t="shared" si="53"/>
        <v>-0.34649323317792002</v>
      </c>
      <c r="Q289" s="1">
        <v>7.01</v>
      </c>
      <c r="R289">
        <f t="shared" si="54"/>
        <v>0.63722648485968214</v>
      </c>
      <c r="S289" s="1">
        <v>4.26</v>
      </c>
      <c r="T289">
        <f t="shared" si="55"/>
        <v>0.42350256489974963</v>
      </c>
      <c r="V289">
        <f t="shared" si="45"/>
        <v>-2.0182733530123165</v>
      </c>
      <c r="X289">
        <f t="shared" si="46"/>
        <v>-0.25228416912653956</v>
      </c>
      <c r="Z289">
        <v>8</v>
      </c>
      <c r="AD289">
        <v>2</v>
      </c>
    </row>
    <row r="290" spans="1:30" ht="18" customHeight="1" thickTop="1" thickBot="1" x14ac:dyDescent="0.3">
      <c r="A290" s="4" t="s">
        <v>415</v>
      </c>
      <c r="B290" s="1" t="s">
        <v>436</v>
      </c>
      <c r="C290" s="2">
        <v>70</v>
      </c>
      <c r="D290" s="2">
        <v>197</v>
      </c>
      <c r="E290" s="7">
        <v>30.625</v>
      </c>
      <c r="F290">
        <f t="shared" si="47"/>
        <v>-1.1865605517649787</v>
      </c>
      <c r="G290" s="7">
        <v>9.25</v>
      </c>
      <c r="H290">
        <f t="shared" si="48"/>
        <v>-0.59956266568841687</v>
      </c>
      <c r="I290" s="2">
        <v>4.49</v>
      </c>
      <c r="J290">
        <f t="shared" si="51"/>
        <v>0.96312095885744253</v>
      </c>
      <c r="K290" s="2">
        <v>19</v>
      </c>
      <c r="L290">
        <f t="shared" si="49"/>
        <v>-0.29786516670216123</v>
      </c>
      <c r="M290" s="2">
        <v>34.5</v>
      </c>
      <c r="N290">
        <f t="shared" si="52"/>
        <v>0.21485821117850049</v>
      </c>
      <c r="O290" s="2">
        <v>115</v>
      </c>
      <c r="P290">
        <f t="shared" si="53"/>
        <v>-2.5761578674937884E-2</v>
      </c>
      <c r="Q290" s="2">
        <v>6.88</v>
      </c>
      <c r="R290">
        <f t="shared" si="54"/>
        <v>0.95589893807607573</v>
      </c>
      <c r="S290" s="2">
        <v>4.07</v>
      </c>
      <c r="T290">
        <f t="shared" si="55"/>
        <v>1.1688601050176668</v>
      </c>
      <c r="V290">
        <f t="shared" si="45"/>
        <v>1.1929882502991909</v>
      </c>
      <c r="X290">
        <f t="shared" si="46"/>
        <v>0.14912353128739886</v>
      </c>
      <c r="Z290">
        <v>3</v>
      </c>
      <c r="AA290">
        <v>34</v>
      </c>
      <c r="AB290">
        <v>98</v>
      </c>
      <c r="AC290">
        <f t="shared" si="50"/>
        <v>98</v>
      </c>
      <c r="AD290">
        <v>14.833333333333334</v>
      </c>
    </row>
    <row r="291" spans="1:30" ht="18" customHeight="1" thickTop="1" thickBot="1" x14ac:dyDescent="0.3">
      <c r="A291" s="3" t="s">
        <v>416</v>
      </c>
      <c r="B291" s="1" t="s">
        <v>436</v>
      </c>
      <c r="C291" s="1">
        <v>72</v>
      </c>
      <c r="D291" s="1">
        <v>191</v>
      </c>
      <c r="E291" s="6">
        <v>31.5</v>
      </c>
      <c r="F291">
        <f t="shared" si="47"/>
        <v>-0.55895140280633093</v>
      </c>
      <c r="G291" s="6">
        <v>10</v>
      </c>
      <c r="H291">
        <f t="shared" si="48"/>
        <v>0.58137210476277301</v>
      </c>
      <c r="I291" s="1">
        <v>4.6100000000000003</v>
      </c>
      <c r="J291">
        <f t="shared" si="51"/>
        <v>0.57807312106331366</v>
      </c>
      <c r="K291" s="1">
        <v>7</v>
      </c>
      <c r="L291">
        <f t="shared" si="49"/>
        <v>-2.2651606863164355</v>
      </c>
      <c r="M291" s="1">
        <v>32.5</v>
      </c>
      <c r="N291">
        <f t="shared" si="52"/>
        <v>-0.25983966296197225</v>
      </c>
      <c r="O291" s="1">
        <v>119</v>
      </c>
      <c r="P291">
        <f t="shared" si="53"/>
        <v>0.40188062732903829</v>
      </c>
      <c r="Q291" s="1">
        <v>6.8</v>
      </c>
      <c r="R291">
        <f t="shared" si="54"/>
        <v>1.1520050631323182</v>
      </c>
      <c r="S291" s="1">
        <v>4</v>
      </c>
      <c r="T291">
        <f t="shared" si="55"/>
        <v>1.4434655145347959</v>
      </c>
      <c r="V291">
        <f t="shared" si="45"/>
        <v>1.0728446787375001</v>
      </c>
      <c r="X291">
        <f t="shared" si="46"/>
        <v>0.13410558484218751</v>
      </c>
      <c r="Z291">
        <v>8</v>
      </c>
      <c r="AD291">
        <v>0</v>
      </c>
    </row>
    <row r="292" spans="1:30" ht="18" customHeight="1" thickTop="1" thickBot="1" x14ac:dyDescent="0.3">
      <c r="A292" s="4" t="s">
        <v>417</v>
      </c>
      <c r="B292" s="1" t="s">
        <v>436</v>
      </c>
      <c r="C292" s="2">
        <v>72</v>
      </c>
      <c r="D292" s="2">
        <v>197</v>
      </c>
      <c r="E292" s="7">
        <v>31.5</v>
      </c>
      <c r="F292">
        <f t="shared" si="47"/>
        <v>-0.55895140280633093</v>
      </c>
      <c r="G292" s="7">
        <v>8.375</v>
      </c>
      <c r="H292">
        <f t="shared" si="48"/>
        <v>-1.9773198978814719</v>
      </c>
      <c r="I292" s="2">
        <v>4.53</v>
      </c>
      <c r="J292">
        <f t="shared" si="51"/>
        <v>0.83477167959273291</v>
      </c>
      <c r="K292" s="2">
        <v>17</v>
      </c>
      <c r="L292">
        <f t="shared" si="49"/>
        <v>-0.62574775330454024</v>
      </c>
      <c r="M292" s="2">
        <v>37.5</v>
      </c>
      <c r="N292">
        <f t="shared" si="52"/>
        <v>0.92690502238920958</v>
      </c>
      <c r="O292" s="2">
        <v>121</v>
      </c>
      <c r="P292">
        <f t="shared" si="53"/>
        <v>0.61570173033102638</v>
      </c>
      <c r="Q292" s="2">
        <v>7.08</v>
      </c>
      <c r="R292">
        <f t="shared" si="54"/>
        <v>0.46563362543546943</v>
      </c>
      <c r="S292" s="2">
        <v>4.08</v>
      </c>
      <c r="T292">
        <f t="shared" si="55"/>
        <v>1.1296307608009351</v>
      </c>
      <c r="V292">
        <f t="shared" si="45"/>
        <v>0.81062376455703022</v>
      </c>
      <c r="X292">
        <f t="shared" si="46"/>
        <v>0.10132797056962878</v>
      </c>
      <c r="Z292">
        <v>1</v>
      </c>
      <c r="AA292">
        <v>18</v>
      </c>
      <c r="AB292">
        <v>18</v>
      </c>
      <c r="AC292">
        <f t="shared" si="50"/>
        <v>18</v>
      </c>
      <c r="AD292">
        <v>64.75</v>
      </c>
    </row>
    <row r="293" spans="1:30" ht="18" customHeight="1" thickTop="1" thickBot="1" x14ac:dyDescent="0.3">
      <c r="A293" s="3" t="s">
        <v>418</v>
      </c>
      <c r="B293" s="1" t="s">
        <v>436</v>
      </c>
      <c r="C293" s="1">
        <v>74</v>
      </c>
      <c r="D293" s="1">
        <v>208</v>
      </c>
      <c r="E293" s="6">
        <v>32.625</v>
      </c>
      <c r="F293">
        <f t="shared" si="47"/>
        <v>0.24797464585478751</v>
      </c>
      <c r="G293" s="6">
        <v>9.125</v>
      </c>
      <c r="H293">
        <f t="shared" si="48"/>
        <v>-0.79638512743028189</v>
      </c>
      <c r="I293" s="1">
        <v>4.5999999999999996</v>
      </c>
      <c r="J293">
        <f t="shared" si="51"/>
        <v>0.61016044087949317</v>
      </c>
      <c r="K293" s="1">
        <v>11</v>
      </c>
      <c r="L293">
        <f t="shared" si="49"/>
        <v>-1.6093955131116773</v>
      </c>
      <c r="M293" s="1">
        <v>35</v>
      </c>
      <c r="N293">
        <f t="shared" si="52"/>
        <v>0.33353267971361866</v>
      </c>
      <c r="O293" s="1">
        <v>125</v>
      </c>
      <c r="P293">
        <f t="shared" si="53"/>
        <v>1.0433439363350026</v>
      </c>
      <c r="Q293" s="1">
        <v>7.12</v>
      </c>
      <c r="R293">
        <f t="shared" si="54"/>
        <v>0.36758056290734814</v>
      </c>
      <c r="S293" s="1">
        <v>4.2300000000000004</v>
      </c>
      <c r="T293">
        <f t="shared" si="55"/>
        <v>0.54119059754994481</v>
      </c>
      <c r="V293">
        <f t="shared" si="45"/>
        <v>0.73800222269823568</v>
      </c>
      <c r="X293">
        <f t="shared" si="46"/>
        <v>9.225027783727946E-2</v>
      </c>
      <c r="Z293">
        <v>8</v>
      </c>
      <c r="AD293">
        <v>0</v>
      </c>
    </row>
    <row r="294" spans="1:30" ht="18" customHeight="1" thickTop="1" thickBot="1" x14ac:dyDescent="0.3">
      <c r="A294" s="4" t="s">
        <v>419</v>
      </c>
      <c r="B294" s="1" t="s">
        <v>436</v>
      </c>
      <c r="C294" s="2">
        <v>71</v>
      </c>
      <c r="D294" s="2">
        <v>196</v>
      </c>
      <c r="E294" s="7">
        <v>30.25</v>
      </c>
      <c r="F294">
        <f t="shared" si="47"/>
        <v>-1.4555359013186848</v>
      </c>
      <c r="G294" s="7">
        <v>8.625</v>
      </c>
      <c r="H294">
        <f t="shared" si="48"/>
        <v>-1.5836749743977419</v>
      </c>
      <c r="I294" s="2">
        <v>4.46</v>
      </c>
      <c r="J294">
        <f t="shared" si="51"/>
        <v>1.0593829183059755</v>
      </c>
      <c r="K294" s="2">
        <v>14</v>
      </c>
      <c r="L294">
        <f t="shared" si="49"/>
        <v>-1.1175716332081087</v>
      </c>
      <c r="M294" s="2">
        <v>38</v>
      </c>
      <c r="N294">
        <f t="shared" si="52"/>
        <v>1.0455794909243277</v>
      </c>
      <c r="O294" s="2">
        <v>120</v>
      </c>
      <c r="P294">
        <f t="shared" si="53"/>
        <v>0.50879117883003233</v>
      </c>
      <c r="Q294" s="2">
        <v>6.83</v>
      </c>
      <c r="R294">
        <f t="shared" si="54"/>
        <v>1.0784652662362268</v>
      </c>
      <c r="S294" s="2">
        <v>4.07</v>
      </c>
      <c r="T294">
        <f t="shared" si="55"/>
        <v>1.1688601050176668</v>
      </c>
      <c r="V294">
        <f t="shared" si="45"/>
        <v>0.70429645038969424</v>
      </c>
      <c r="X294">
        <f t="shared" si="46"/>
        <v>8.803705629871178E-2</v>
      </c>
      <c r="Z294">
        <v>1</v>
      </c>
      <c r="AA294">
        <v>30</v>
      </c>
      <c r="AB294">
        <v>30</v>
      </c>
      <c r="AC294">
        <f t="shared" si="50"/>
        <v>30</v>
      </c>
      <c r="AD294">
        <v>58.06666666666667</v>
      </c>
    </row>
    <row r="295" spans="1:30" ht="18" customHeight="1" thickTop="1" thickBot="1" x14ac:dyDescent="0.3">
      <c r="A295" s="3" t="s">
        <v>420</v>
      </c>
      <c r="B295" s="1" t="s">
        <v>436</v>
      </c>
      <c r="C295" s="1">
        <v>71</v>
      </c>
      <c r="D295" s="1">
        <v>211</v>
      </c>
      <c r="E295" s="6">
        <v>32.5</v>
      </c>
      <c r="F295">
        <f t="shared" si="47"/>
        <v>0.15831619600355215</v>
      </c>
      <c r="G295" s="6">
        <v>9.375</v>
      </c>
      <c r="H295">
        <f t="shared" si="48"/>
        <v>-0.40274020394655191</v>
      </c>
      <c r="I295" s="1">
        <v>4.6500000000000004</v>
      </c>
      <c r="J295">
        <f t="shared" si="51"/>
        <v>0.44972384179860397</v>
      </c>
      <c r="K295" s="1">
        <v>13</v>
      </c>
      <c r="L295">
        <f t="shared" si="49"/>
        <v>-1.2815129265092984</v>
      </c>
      <c r="M295" s="1">
        <v>32</v>
      </c>
      <c r="N295">
        <f t="shared" si="52"/>
        <v>-0.37851413149709046</v>
      </c>
      <c r="O295" s="1">
        <v>111</v>
      </c>
      <c r="P295">
        <f t="shared" si="53"/>
        <v>-0.45340378467891407</v>
      </c>
      <c r="Q295" s="1">
        <v>6.74</v>
      </c>
      <c r="R295">
        <f t="shared" si="54"/>
        <v>1.2990846569244991</v>
      </c>
      <c r="S295" s="1">
        <v>4.22</v>
      </c>
      <c r="T295">
        <f t="shared" si="55"/>
        <v>0.5804199417666801</v>
      </c>
      <c r="V295">
        <f t="shared" si="45"/>
        <v>-2.862641013851952E-2</v>
      </c>
      <c r="X295">
        <f t="shared" si="46"/>
        <v>-3.57830126731494E-3</v>
      </c>
      <c r="Z295">
        <v>2</v>
      </c>
      <c r="AA295">
        <v>32</v>
      </c>
      <c r="AB295">
        <v>64</v>
      </c>
      <c r="AC295">
        <f t="shared" si="50"/>
        <v>64</v>
      </c>
      <c r="AD295">
        <v>34.928571428571431</v>
      </c>
    </row>
    <row r="296" spans="1:30" ht="18" customHeight="1" thickTop="1" thickBot="1" x14ac:dyDescent="0.3">
      <c r="A296" s="4" t="s">
        <v>421</v>
      </c>
      <c r="B296" s="1" t="s">
        <v>436</v>
      </c>
      <c r="C296" s="2">
        <v>71</v>
      </c>
      <c r="D296" s="2">
        <v>195</v>
      </c>
      <c r="E296" s="7">
        <v>30.25</v>
      </c>
      <c r="F296">
        <f t="shared" si="47"/>
        <v>-1.4555359013186848</v>
      </c>
      <c r="G296" s="7">
        <v>9</v>
      </c>
      <c r="H296">
        <f t="shared" si="48"/>
        <v>-0.99320758917214691</v>
      </c>
      <c r="I296" s="2">
        <v>4.57</v>
      </c>
      <c r="J296">
        <f t="shared" si="51"/>
        <v>0.70642240032802328</v>
      </c>
      <c r="K296" s="2">
        <v>14</v>
      </c>
      <c r="L296">
        <f t="shared" si="49"/>
        <v>-1.1175716332081087</v>
      </c>
      <c r="M296" s="2">
        <v>36.5</v>
      </c>
      <c r="N296">
        <f t="shared" si="52"/>
        <v>0.68955608531897317</v>
      </c>
      <c r="O296" s="2">
        <v>122</v>
      </c>
      <c r="P296">
        <f t="shared" si="53"/>
        <v>0.72261228183202042</v>
      </c>
      <c r="Q296" s="2">
        <v>7.1</v>
      </c>
      <c r="R296">
        <f t="shared" si="54"/>
        <v>0.4166070941714099</v>
      </c>
      <c r="S296" s="2">
        <v>4.28</v>
      </c>
      <c r="T296">
        <f t="shared" si="55"/>
        <v>0.34504387646628265</v>
      </c>
      <c r="V296">
        <f t="shared" si="45"/>
        <v>-0.68607338558223097</v>
      </c>
      <c r="X296">
        <f t="shared" si="46"/>
        <v>-8.5759173197778871E-2</v>
      </c>
      <c r="Z296">
        <v>2</v>
      </c>
      <c r="AA296">
        <v>30</v>
      </c>
      <c r="AB296">
        <v>62</v>
      </c>
      <c r="AC296">
        <f t="shared" si="50"/>
        <v>62</v>
      </c>
      <c r="AD296">
        <v>37.428571428571431</v>
      </c>
    </row>
    <row r="297" spans="1:30" ht="18" customHeight="1" thickTop="1" thickBot="1" x14ac:dyDescent="0.3">
      <c r="A297" s="3" t="s">
        <v>422</v>
      </c>
      <c r="B297" s="1" t="s">
        <v>436</v>
      </c>
      <c r="C297" s="1">
        <v>73</v>
      </c>
      <c r="D297" s="1">
        <v>205</v>
      </c>
      <c r="E297" s="6">
        <v>31.5</v>
      </c>
      <c r="F297">
        <f t="shared" si="47"/>
        <v>-0.55895140280633093</v>
      </c>
      <c r="G297" s="6">
        <v>9.5</v>
      </c>
      <c r="H297">
        <f t="shared" si="48"/>
        <v>-0.20591774220468695</v>
      </c>
      <c r="I297" s="1">
        <v>4.45</v>
      </c>
      <c r="J297">
        <f t="shared" si="51"/>
        <v>1.0914702381221522</v>
      </c>
      <c r="K297" s="1">
        <v>19</v>
      </c>
      <c r="L297">
        <f t="shared" si="49"/>
        <v>-0.29786516670216123</v>
      </c>
      <c r="M297" s="1">
        <v>39</v>
      </c>
      <c r="N297">
        <f t="shared" si="52"/>
        <v>1.2829284279945641</v>
      </c>
      <c r="O297" s="1">
        <v>125</v>
      </c>
      <c r="P297">
        <f t="shared" si="53"/>
        <v>1.0433439363350026</v>
      </c>
      <c r="Q297" s="1">
        <v>6.7</v>
      </c>
      <c r="R297">
        <f t="shared" si="54"/>
        <v>1.3971377194526202</v>
      </c>
      <c r="S297" s="1">
        <v>3.97</v>
      </c>
      <c r="T297">
        <f t="shared" si="55"/>
        <v>1.5611535471849929</v>
      </c>
      <c r="V297">
        <f t="shared" si="45"/>
        <v>5.313299557376153</v>
      </c>
      <c r="X297">
        <f t="shared" si="46"/>
        <v>0.66416244467201913</v>
      </c>
      <c r="Z297">
        <v>2</v>
      </c>
      <c r="AA297">
        <v>15</v>
      </c>
      <c r="AB297">
        <v>47</v>
      </c>
      <c r="AC297">
        <f t="shared" si="50"/>
        <v>47</v>
      </c>
      <c r="AD297">
        <v>42.25</v>
      </c>
    </row>
    <row r="298" spans="1:30" ht="18" customHeight="1" thickTop="1" thickBot="1" x14ac:dyDescent="0.3">
      <c r="A298" s="4" t="s">
        <v>423</v>
      </c>
      <c r="B298" s="1" t="s">
        <v>436</v>
      </c>
      <c r="C298" s="2">
        <v>74</v>
      </c>
      <c r="D298" s="2">
        <v>209</v>
      </c>
      <c r="E298" s="7">
        <v>32</v>
      </c>
      <c r="F298">
        <f t="shared" si="47"/>
        <v>-0.2003176034013894</v>
      </c>
      <c r="G298" s="7">
        <v>9.5</v>
      </c>
      <c r="H298">
        <f t="shared" si="48"/>
        <v>-0.20591774220468695</v>
      </c>
      <c r="I298" s="2">
        <v>4.5599999999999996</v>
      </c>
      <c r="J298">
        <f t="shared" si="51"/>
        <v>0.7385097201442028</v>
      </c>
      <c r="K298" s="2" t="s">
        <v>439</v>
      </c>
      <c r="M298" s="2">
        <v>32.5</v>
      </c>
      <c r="N298">
        <f t="shared" si="52"/>
        <v>-0.25983966296197225</v>
      </c>
      <c r="O298" s="2">
        <v>123</v>
      </c>
      <c r="P298">
        <f t="shared" si="53"/>
        <v>0.82952283333301446</v>
      </c>
      <c r="Q298" s="2">
        <v>7.04</v>
      </c>
      <c r="R298">
        <f t="shared" si="54"/>
        <v>0.56368668796359067</v>
      </c>
      <c r="S298" s="2" t="s">
        <v>439</v>
      </c>
      <c r="V298">
        <f t="shared" si="45"/>
        <v>1.4656442328727595</v>
      </c>
      <c r="X298">
        <f t="shared" si="46"/>
        <v>0.24427403881212659</v>
      </c>
      <c r="Z298">
        <v>4</v>
      </c>
      <c r="AA298">
        <v>5</v>
      </c>
      <c r="AB298">
        <v>104</v>
      </c>
      <c r="AC298">
        <f t="shared" si="50"/>
        <v>104</v>
      </c>
      <c r="AD298">
        <v>32.25</v>
      </c>
    </row>
    <row r="299" spans="1:30" ht="18" customHeight="1" thickTop="1" thickBot="1" x14ac:dyDescent="0.3">
      <c r="A299" s="3" t="s">
        <v>424</v>
      </c>
      <c r="B299" s="1" t="s">
        <v>436</v>
      </c>
      <c r="C299" s="1">
        <v>72</v>
      </c>
      <c r="D299" s="1">
        <v>201</v>
      </c>
      <c r="E299" s="6">
        <v>30.75</v>
      </c>
      <c r="F299">
        <f t="shared" si="47"/>
        <v>-1.0969021019137433</v>
      </c>
      <c r="G299" s="6">
        <v>9</v>
      </c>
      <c r="H299">
        <f t="shared" si="48"/>
        <v>-0.99320758917214691</v>
      </c>
      <c r="I299" s="1">
        <v>4.4400000000000004</v>
      </c>
      <c r="J299">
        <f t="shared" si="51"/>
        <v>1.123557557938329</v>
      </c>
      <c r="K299" s="1">
        <v>26</v>
      </c>
      <c r="L299">
        <f t="shared" si="49"/>
        <v>0.84972388640616547</v>
      </c>
      <c r="M299" s="1">
        <v>37.5</v>
      </c>
      <c r="N299">
        <f t="shared" si="52"/>
        <v>0.92690502238920958</v>
      </c>
      <c r="O299" s="1">
        <v>130</v>
      </c>
      <c r="P299">
        <f t="shared" si="53"/>
        <v>1.5778966938399728</v>
      </c>
      <c r="Q299" s="1">
        <v>7.01</v>
      </c>
      <c r="R299">
        <f t="shared" si="54"/>
        <v>0.63722648485968214</v>
      </c>
      <c r="S299" s="1">
        <v>4.12</v>
      </c>
      <c r="T299">
        <f t="shared" si="55"/>
        <v>0.97271338393400453</v>
      </c>
      <c r="V299">
        <f t="shared" si="45"/>
        <v>3.9979133382814735</v>
      </c>
      <c r="X299">
        <f t="shared" si="46"/>
        <v>0.49973916728518419</v>
      </c>
      <c r="Z299">
        <v>4</v>
      </c>
      <c r="AA299">
        <v>21</v>
      </c>
      <c r="AB299">
        <v>120</v>
      </c>
      <c r="AC299">
        <f t="shared" si="50"/>
        <v>119</v>
      </c>
      <c r="AD299">
        <v>24.4</v>
      </c>
    </row>
    <row r="300" spans="1:30" ht="18" customHeight="1" thickTop="1" thickBot="1" x14ac:dyDescent="0.3">
      <c r="A300" s="4" t="s">
        <v>425</v>
      </c>
      <c r="B300" s="1" t="s">
        <v>436</v>
      </c>
      <c r="C300" s="2">
        <v>71</v>
      </c>
      <c r="D300" s="2">
        <v>199</v>
      </c>
      <c r="E300" s="7">
        <v>30.625</v>
      </c>
      <c r="F300">
        <f t="shared" si="47"/>
        <v>-1.1865605517649787</v>
      </c>
      <c r="G300" s="7">
        <v>8.625</v>
      </c>
      <c r="H300">
        <f t="shared" si="48"/>
        <v>-1.5836749743977419</v>
      </c>
      <c r="I300" s="2" t="s">
        <v>439</v>
      </c>
      <c r="K300" s="2">
        <v>14</v>
      </c>
      <c r="L300">
        <f t="shared" si="49"/>
        <v>-1.1175716332081087</v>
      </c>
      <c r="M300" s="2" t="s">
        <v>439</v>
      </c>
      <c r="O300" s="2" t="s">
        <v>439</v>
      </c>
      <c r="Q300" s="2" t="s">
        <v>439</v>
      </c>
      <c r="S300" s="2" t="s">
        <v>439</v>
      </c>
      <c r="V300">
        <f t="shared" si="45"/>
        <v>-3.887807159370829</v>
      </c>
      <c r="X300">
        <f t="shared" si="46"/>
        <v>-1.2959357197902763</v>
      </c>
      <c r="Z300">
        <v>6</v>
      </c>
      <c r="AA300">
        <v>15</v>
      </c>
      <c r="AB300">
        <v>191</v>
      </c>
      <c r="AC300">
        <f t="shared" si="50"/>
        <v>173</v>
      </c>
      <c r="AD300">
        <v>0</v>
      </c>
    </row>
    <row r="301" spans="1:30" ht="18" customHeight="1" thickTop="1" thickBot="1" x14ac:dyDescent="0.3">
      <c r="A301" s="3" t="s">
        <v>426</v>
      </c>
      <c r="B301" s="1" t="s">
        <v>436</v>
      </c>
      <c r="C301" s="1">
        <v>70</v>
      </c>
      <c r="D301" s="1">
        <v>187</v>
      </c>
      <c r="E301" s="6">
        <v>30.375</v>
      </c>
      <c r="F301">
        <f t="shared" si="47"/>
        <v>-1.3658774514674494</v>
      </c>
      <c r="G301" s="6">
        <v>8.125</v>
      </c>
      <c r="H301">
        <f t="shared" si="48"/>
        <v>-2.3709648213652019</v>
      </c>
      <c r="I301" s="1">
        <v>4.45</v>
      </c>
      <c r="J301">
        <f t="shared" si="51"/>
        <v>1.0914702381221522</v>
      </c>
      <c r="K301" s="1">
        <v>18</v>
      </c>
      <c r="L301">
        <f t="shared" si="49"/>
        <v>-0.46180646000335074</v>
      </c>
      <c r="M301" s="1">
        <v>36</v>
      </c>
      <c r="N301">
        <f t="shared" si="52"/>
        <v>0.57088161678385507</v>
      </c>
      <c r="O301" s="1">
        <v>124</v>
      </c>
      <c r="P301">
        <f t="shared" si="53"/>
        <v>0.93643338483400851</v>
      </c>
      <c r="Q301" s="1">
        <v>6.96</v>
      </c>
      <c r="R301">
        <f t="shared" si="54"/>
        <v>0.75979281301983315</v>
      </c>
      <c r="S301" s="1">
        <v>4.26</v>
      </c>
      <c r="T301">
        <f t="shared" si="55"/>
        <v>0.42350256489974963</v>
      </c>
      <c r="V301">
        <f t="shared" si="45"/>
        <v>-0.41656811517640374</v>
      </c>
      <c r="X301">
        <f t="shared" si="46"/>
        <v>-5.2071014397050468E-2</v>
      </c>
      <c r="Z301">
        <v>3</v>
      </c>
      <c r="AA301">
        <v>1</v>
      </c>
      <c r="AB301">
        <v>65</v>
      </c>
      <c r="AC301">
        <f t="shared" si="50"/>
        <v>65</v>
      </c>
      <c r="AD301">
        <v>25</v>
      </c>
    </row>
    <row r="302" spans="1:30" ht="18" customHeight="1" thickTop="1" thickBot="1" x14ac:dyDescent="0.3">
      <c r="A302" s="4" t="s">
        <v>427</v>
      </c>
      <c r="B302" s="1" t="s">
        <v>436</v>
      </c>
      <c r="C302" s="2">
        <v>70</v>
      </c>
      <c r="D302" s="2">
        <v>200</v>
      </c>
      <c r="E302" s="7">
        <v>29.75</v>
      </c>
      <c r="F302">
        <f t="shared" si="47"/>
        <v>-1.8141697007236264</v>
      </c>
      <c r="G302" s="7">
        <v>9</v>
      </c>
      <c r="H302">
        <f t="shared" si="48"/>
        <v>-0.99320758917214691</v>
      </c>
      <c r="I302" s="2" t="s">
        <v>439</v>
      </c>
      <c r="K302" s="2" t="s">
        <v>439</v>
      </c>
      <c r="M302" s="2" t="s">
        <v>439</v>
      </c>
      <c r="O302" s="2" t="s">
        <v>439</v>
      </c>
      <c r="Q302" s="2" t="s">
        <v>439</v>
      </c>
      <c r="S302" s="2" t="s">
        <v>439</v>
      </c>
      <c r="V302">
        <f t="shared" si="45"/>
        <v>-2.8073772898957734</v>
      </c>
      <c r="X302">
        <f t="shared" si="46"/>
        <v>-1.4036886449478867</v>
      </c>
      <c r="Z302">
        <v>6</v>
      </c>
      <c r="AA302">
        <v>21</v>
      </c>
      <c r="AB302">
        <v>197</v>
      </c>
      <c r="AC302">
        <f t="shared" si="50"/>
        <v>177</v>
      </c>
      <c r="AD302">
        <v>12.4375</v>
      </c>
    </row>
    <row r="303" spans="1:30" ht="18" customHeight="1" thickTop="1" thickBot="1" x14ac:dyDescent="0.3">
      <c r="A303" s="3" t="s">
        <v>428</v>
      </c>
      <c r="B303" s="1" t="s">
        <v>436</v>
      </c>
      <c r="C303" s="1">
        <v>72</v>
      </c>
      <c r="D303" s="1">
        <v>195</v>
      </c>
      <c r="E303" s="6">
        <v>32</v>
      </c>
      <c r="F303">
        <f t="shared" si="47"/>
        <v>-0.2003176034013894</v>
      </c>
      <c r="G303" s="6">
        <v>8.75</v>
      </c>
      <c r="H303">
        <f t="shared" si="48"/>
        <v>-1.3868525126558768</v>
      </c>
      <c r="I303" s="1">
        <v>4.5999999999999996</v>
      </c>
      <c r="J303">
        <f t="shared" si="51"/>
        <v>0.61016044087949317</v>
      </c>
      <c r="K303" s="1">
        <v>15</v>
      </c>
      <c r="L303">
        <f t="shared" si="49"/>
        <v>-0.95363033990691926</v>
      </c>
      <c r="M303" s="1">
        <v>36.5</v>
      </c>
      <c r="N303">
        <f t="shared" si="52"/>
        <v>0.68955608531897317</v>
      </c>
      <c r="O303" s="1">
        <v>124</v>
      </c>
      <c r="P303">
        <f t="shared" si="53"/>
        <v>0.93643338483400851</v>
      </c>
      <c r="Q303" s="1">
        <v>6.97</v>
      </c>
      <c r="R303">
        <f t="shared" si="54"/>
        <v>0.73527954738780343</v>
      </c>
      <c r="S303" s="1">
        <v>3.96</v>
      </c>
      <c r="T303">
        <f t="shared" si="55"/>
        <v>1.6003828914017264</v>
      </c>
      <c r="V303">
        <f t="shared" si="45"/>
        <v>2.0310118938578192</v>
      </c>
      <c r="X303">
        <f t="shared" si="46"/>
        <v>0.2538764867322274</v>
      </c>
      <c r="Z303">
        <v>5</v>
      </c>
      <c r="AA303">
        <v>34</v>
      </c>
      <c r="AB303">
        <v>170</v>
      </c>
      <c r="AC303">
        <f t="shared" si="50"/>
        <v>160</v>
      </c>
      <c r="AD303">
        <v>0</v>
      </c>
    </row>
    <row r="304" spans="1:30" ht="18" customHeight="1" thickTop="1" thickBot="1" x14ac:dyDescent="0.3">
      <c r="A304" s="4" t="s">
        <v>429</v>
      </c>
      <c r="B304" s="1" t="s">
        <v>436</v>
      </c>
      <c r="C304" s="2">
        <v>72</v>
      </c>
      <c r="D304" s="2">
        <v>189</v>
      </c>
      <c r="E304" s="7">
        <v>31</v>
      </c>
      <c r="F304">
        <f t="shared" si="47"/>
        <v>-0.91758520221127249</v>
      </c>
      <c r="G304" s="7">
        <v>8.875</v>
      </c>
      <c r="H304">
        <f t="shared" si="48"/>
        <v>-1.1900300509140118</v>
      </c>
      <c r="I304" s="2">
        <v>4.5</v>
      </c>
      <c r="J304">
        <f t="shared" si="51"/>
        <v>0.9310336390412659</v>
      </c>
      <c r="K304" s="2" t="s">
        <v>439</v>
      </c>
      <c r="M304" s="2">
        <v>33</v>
      </c>
      <c r="N304">
        <f t="shared" si="52"/>
        <v>-0.14116519442685407</v>
      </c>
      <c r="O304" s="2">
        <v>118</v>
      </c>
      <c r="P304">
        <f t="shared" si="53"/>
        <v>0.29497007582804424</v>
      </c>
      <c r="Q304" s="2" t="s">
        <v>439</v>
      </c>
      <c r="S304" s="2" t="s">
        <v>439</v>
      </c>
      <c r="V304">
        <f t="shared" si="45"/>
        <v>-1.0227767326828283</v>
      </c>
      <c r="X304">
        <f t="shared" si="46"/>
        <v>-0.20455534653656565</v>
      </c>
      <c r="Z304">
        <v>5</v>
      </c>
      <c r="AA304">
        <v>31</v>
      </c>
      <c r="AB304">
        <v>167</v>
      </c>
      <c r="AC304">
        <f t="shared" si="50"/>
        <v>158</v>
      </c>
      <c r="AD304">
        <v>32.857142857142854</v>
      </c>
    </row>
    <row r="305" spans="1:30" ht="18" customHeight="1" thickTop="1" thickBot="1" x14ac:dyDescent="0.3">
      <c r="A305" s="3" t="s">
        <v>430</v>
      </c>
      <c r="B305" s="1" t="s">
        <v>436</v>
      </c>
      <c r="C305" s="1">
        <v>73</v>
      </c>
      <c r="D305" s="1">
        <v>221</v>
      </c>
      <c r="E305" s="6">
        <v>32.375</v>
      </c>
      <c r="F305">
        <f t="shared" si="47"/>
        <v>6.8657746152316748E-2</v>
      </c>
      <c r="G305" s="6">
        <v>9.875</v>
      </c>
      <c r="H305">
        <f t="shared" si="48"/>
        <v>0.38454964302090799</v>
      </c>
      <c r="I305" s="1">
        <v>4.53</v>
      </c>
      <c r="J305">
        <f t="shared" si="51"/>
        <v>0.83477167959273291</v>
      </c>
      <c r="K305" s="2" t="s">
        <v>439</v>
      </c>
      <c r="M305" s="1">
        <v>35.5</v>
      </c>
      <c r="N305">
        <f t="shared" si="52"/>
        <v>0.45220714824873687</v>
      </c>
      <c r="O305" s="1">
        <v>124</v>
      </c>
      <c r="P305">
        <f t="shared" si="53"/>
        <v>0.93643338483400851</v>
      </c>
      <c r="Q305" s="2" t="s">
        <v>439</v>
      </c>
      <c r="S305" s="2" t="s">
        <v>439</v>
      </c>
      <c r="V305">
        <f t="shared" si="45"/>
        <v>2.676619601848703</v>
      </c>
      <c r="X305">
        <f t="shared" si="46"/>
        <v>0.53532392036974064</v>
      </c>
      <c r="Z305">
        <v>2</v>
      </c>
      <c r="AA305">
        <v>14</v>
      </c>
      <c r="AB305">
        <v>46</v>
      </c>
      <c r="AC305">
        <f t="shared" si="50"/>
        <v>46</v>
      </c>
      <c r="AD305">
        <v>0</v>
      </c>
    </row>
    <row r="306" spans="1:30" ht="18" customHeight="1" thickTop="1" thickBot="1" x14ac:dyDescent="0.3">
      <c r="A306" s="4" t="s">
        <v>431</v>
      </c>
      <c r="B306" s="1" t="s">
        <v>436</v>
      </c>
      <c r="C306" s="2">
        <v>72</v>
      </c>
      <c r="D306" s="2">
        <v>186</v>
      </c>
      <c r="E306" s="7">
        <v>31</v>
      </c>
      <c r="F306">
        <f t="shared" si="47"/>
        <v>-0.91758520221127249</v>
      </c>
      <c r="G306" s="7">
        <v>8.25</v>
      </c>
      <c r="H306">
        <f t="shared" si="48"/>
        <v>-2.1741423596233367</v>
      </c>
      <c r="I306" s="2">
        <v>4.3099999999999996</v>
      </c>
      <c r="J306">
        <f t="shared" si="51"/>
        <v>1.5406927155486374</v>
      </c>
      <c r="K306" s="2">
        <v>19</v>
      </c>
      <c r="L306">
        <f t="shared" si="49"/>
        <v>-0.29786516670216123</v>
      </c>
      <c r="M306" s="2">
        <v>38</v>
      </c>
      <c r="N306">
        <f t="shared" si="52"/>
        <v>1.0455794909243277</v>
      </c>
      <c r="O306" s="2">
        <v>122</v>
      </c>
      <c r="P306">
        <f t="shared" si="53"/>
        <v>0.72261228183202042</v>
      </c>
      <c r="Q306" s="2">
        <v>7.06</v>
      </c>
      <c r="R306">
        <f t="shared" si="54"/>
        <v>0.51466015669953113</v>
      </c>
      <c r="S306" s="2">
        <v>4.3899999999999997</v>
      </c>
      <c r="T306">
        <f t="shared" si="55"/>
        <v>-8.6478909917773544E-2</v>
      </c>
      <c r="V306">
        <f t="shared" si="45"/>
        <v>0.34747300654997271</v>
      </c>
      <c r="X306">
        <f t="shared" si="46"/>
        <v>4.3434125818746588E-2</v>
      </c>
      <c r="Z306">
        <v>1</v>
      </c>
      <c r="AA306">
        <v>11</v>
      </c>
      <c r="AB306">
        <v>11</v>
      </c>
      <c r="AC306">
        <f t="shared" si="50"/>
        <v>11</v>
      </c>
      <c r="AD306">
        <v>0</v>
      </c>
    </row>
    <row r="307" spans="1:30" ht="18" customHeight="1" thickTop="1" thickBot="1" x14ac:dyDescent="0.3">
      <c r="A307" s="3" t="s">
        <v>277</v>
      </c>
      <c r="B307" s="1" t="s">
        <v>436</v>
      </c>
      <c r="C307" s="1">
        <v>69</v>
      </c>
      <c r="D307" s="1">
        <v>183</v>
      </c>
      <c r="E307" s="6">
        <v>30.125</v>
      </c>
      <c r="F307">
        <f t="shared" si="47"/>
        <v>-1.5451943511699202</v>
      </c>
      <c r="G307" s="6">
        <v>8.375</v>
      </c>
      <c r="H307">
        <f t="shared" si="48"/>
        <v>-1.9773198978814719</v>
      </c>
      <c r="I307" s="1">
        <v>4.63</v>
      </c>
      <c r="J307">
        <f t="shared" si="51"/>
        <v>0.51389848143096017</v>
      </c>
      <c r="K307" s="1">
        <v>18</v>
      </c>
      <c r="L307">
        <f t="shared" si="49"/>
        <v>-0.46180646000335074</v>
      </c>
      <c r="M307" s="1">
        <v>35.5</v>
      </c>
      <c r="N307">
        <f t="shared" si="52"/>
        <v>0.45220714824873687</v>
      </c>
      <c r="O307" s="1">
        <v>121</v>
      </c>
      <c r="P307">
        <f t="shared" si="53"/>
        <v>0.61570173033102638</v>
      </c>
      <c r="Q307" s="2" t="s">
        <v>439</v>
      </c>
      <c r="S307" s="2" t="s">
        <v>439</v>
      </c>
      <c r="V307">
        <f t="shared" si="45"/>
        <v>-2.4025133490440194</v>
      </c>
      <c r="X307">
        <f t="shared" si="46"/>
        <v>-0.40041889150733656</v>
      </c>
      <c r="Z307">
        <v>8</v>
      </c>
      <c r="AD307">
        <v>0</v>
      </c>
    </row>
    <row r="308" spans="1:30" ht="18" customHeight="1" thickTop="1" thickBot="1" x14ac:dyDescent="0.3">
      <c r="A308" s="4" t="s">
        <v>432</v>
      </c>
      <c r="B308" s="1" t="s">
        <v>436</v>
      </c>
      <c r="C308" s="2">
        <v>71</v>
      </c>
      <c r="D308" s="2">
        <v>197</v>
      </c>
      <c r="E308" s="7">
        <v>31</v>
      </c>
      <c r="F308">
        <f t="shared" si="47"/>
        <v>-0.91758520221127249</v>
      </c>
      <c r="G308" s="7">
        <v>9.375</v>
      </c>
      <c r="H308">
        <f t="shared" si="48"/>
        <v>-0.40274020394655191</v>
      </c>
      <c r="I308" s="2">
        <v>4.59</v>
      </c>
      <c r="J308">
        <f t="shared" si="51"/>
        <v>0.64224776069566991</v>
      </c>
      <c r="K308" s="2">
        <v>15</v>
      </c>
      <c r="L308">
        <f t="shared" si="49"/>
        <v>-0.95363033990691926</v>
      </c>
      <c r="M308" s="2">
        <v>37</v>
      </c>
      <c r="N308">
        <f t="shared" si="52"/>
        <v>0.80823055385409137</v>
      </c>
      <c r="O308" s="2">
        <v>128</v>
      </c>
      <c r="P308">
        <f t="shared" si="53"/>
        <v>1.3640755908379847</v>
      </c>
      <c r="Q308" s="2">
        <v>6.95</v>
      </c>
      <c r="R308">
        <f t="shared" si="54"/>
        <v>0.78430607865186297</v>
      </c>
      <c r="S308" s="2">
        <v>4.1100000000000003</v>
      </c>
      <c r="T308">
        <f t="shared" si="55"/>
        <v>1.0119427281507363</v>
      </c>
      <c r="V308">
        <f t="shared" si="45"/>
        <v>2.3368469661256013</v>
      </c>
      <c r="X308">
        <f t="shared" si="46"/>
        <v>0.29210587076570016</v>
      </c>
      <c r="Z308">
        <v>8</v>
      </c>
      <c r="AD308">
        <v>0</v>
      </c>
    </row>
    <row r="309" spans="1:30" ht="18" customHeight="1" thickTop="1" thickBot="1" x14ac:dyDescent="0.3">
      <c r="A309" s="3" t="s">
        <v>434</v>
      </c>
      <c r="B309" s="1" t="s">
        <v>436</v>
      </c>
      <c r="C309" s="1">
        <v>72</v>
      </c>
      <c r="D309" s="1">
        <v>194</v>
      </c>
      <c r="E309" s="6">
        <v>31</v>
      </c>
      <c r="F309">
        <f t="shared" si="47"/>
        <v>-0.91758520221127249</v>
      </c>
      <c r="G309" s="6">
        <v>8.625</v>
      </c>
      <c r="H309">
        <f t="shared" si="48"/>
        <v>-1.5836749743977419</v>
      </c>
      <c r="I309" s="1">
        <v>4.57</v>
      </c>
      <c r="J309">
        <f t="shared" si="51"/>
        <v>0.70642240032802328</v>
      </c>
      <c r="K309" s="1">
        <v>12</v>
      </c>
      <c r="L309">
        <f t="shared" si="49"/>
        <v>-1.4454542198104878</v>
      </c>
      <c r="M309" s="1">
        <v>40</v>
      </c>
      <c r="N309">
        <f t="shared" si="52"/>
        <v>1.5202773650648005</v>
      </c>
      <c r="O309" s="1">
        <v>132</v>
      </c>
      <c r="P309">
        <f t="shared" si="53"/>
        <v>1.7917177968419609</v>
      </c>
      <c r="Q309" s="1">
        <v>7.08</v>
      </c>
      <c r="R309">
        <f t="shared" si="54"/>
        <v>0.46563362543546943</v>
      </c>
      <c r="S309" s="1">
        <v>4.28</v>
      </c>
      <c r="T309">
        <f t="shared" si="55"/>
        <v>0.34504387646628265</v>
      </c>
      <c r="V309">
        <f t="shared" si="45"/>
        <v>0.88238066771703472</v>
      </c>
      <c r="X309">
        <f t="shared" si="46"/>
        <v>0.11029758346462934</v>
      </c>
      <c r="Z309">
        <v>3</v>
      </c>
      <c r="AA309">
        <v>14</v>
      </c>
      <c r="AB309">
        <v>78</v>
      </c>
      <c r="AC309">
        <f t="shared" si="50"/>
        <v>78</v>
      </c>
      <c r="AD309">
        <v>0</v>
      </c>
    </row>
    <row r="310" spans="1:30" ht="18" customHeight="1" thickTop="1" thickBot="1" x14ac:dyDescent="0.3">
      <c r="A310" s="4" t="s">
        <v>435</v>
      </c>
      <c r="B310" s="1" t="s">
        <v>436</v>
      </c>
      <c r="C310" s="2">
        <v>74</v>
      </c>
      <c r="D310" s="2">
        <v>205</v>
      </c>
      <c r="E310" s="7">
        <v>32.375</v>
      </c>
      <c r="F310">
        <f t="shared" si="47"/>
        <v>6.8657746152316748E-2</v>
      </c>
      <c r="G310" s="7">
        <v>9.25</v>
      </c>
      <c r="H310">
        <f t="shared" si="48"/>
        <v>-0.59956266568841687</v>
      </c>
      <c r="I310" s="2">
        <v>4.58</v>
      </c>
      <c r="J310">
        <f t="shared" si="51"/>
        <v>0.67433508051184654</v>
      </c>
      <c r="K310" s="2" t="s">
        <v>439</v>
      </c>
      <c r="M310" s="2">
        <v>36</v>
      </c>
      <c r="N310">
        <f t="shared" si="52"/>
        <v>0.57088161678385507</v>
      </c>
      <c r="O310" s="2">
        <v>125</v>
      </c>
      <c r="P310">
        <f t="shared" si="53"/>
        <v>1.0433439363350026</v>
      </c>
      <c r="Q310" s="2">
        <v>6.94</v>
      </c>
      <c r="R310">
        <f t="shared" si="54"/>
        <v>0.80881934428389279</v>
      </c>
      <c r="S310" s="2">
        <v>4.22</v>
      </c>
      <c r="T310">
        <f t="shared" si="55"/>
        <v>0.5804199417666801</v>
      </c>
      <c r="V310">
        <f t="shared" si="45"/>
        <v>3.146895000145177</v>
      </c>
      <c r="X310">
        <f t="shared" si="46"/>
        <v>0.44955642859216816</v>
      </c>
      <c r="Z310">
        <v>8</v>
      </c>
      <c r="AD310">
        <v>0</v>
      </c>
    </row>
    <row r="311" spans="1:30" ht="15.75" thickTop="1" x14ac:dyDescent="0.25"/>
    <row r="312" spans="1:30" s="8" customFormat="1" x14ac:dyDescent="0.25">
      <c r="C312" s="10">
        <f>AVERAGE(C2:C310)</f>
        <v>73.841423948220068</v>
      </c>
      <c r="D312" s="10">
        <f t="shared" ref="D312:G312" si="56">AVERAGE(D2:D310)</f>
        <v>246.00970873786409</v>
      </c>
      <c r="E312" s="10">
        <f t="shared" si="56"/>
        <v>32.279278756957325</v>
      </c>
      <c r="G312" s="10">
        <f t="shared" si="56"/>
        <v>9.6307763227214576</v>
      </c>
      <c r="I312" s="10">
        <f>AVERAGE(I2:I310)</f>
        <v>4.7901562499999981</v>
      </c>
      <c r="K312" s="10">
        <f>AVERAGE(K2:K310)</f>
        <v>20.816901408450704</v>
      </c>
      <c r="M312" s="10">
        <f>AVERAGE(M2:M310)</f>
        <v>33.594758064516128</v>
      </c>
      <c r="O312" s="10">
        <f>AVERAGE(O2:O310)</f>
        <v>115.24096385542168</v>
      </c>
      <c r="Q312" s="10">
        <f>AVERAGE(Q2:Q310)</f>
        <v>7.2699516908212543</v>
      </c>
      <c r="S312" s="10">
        <f>AVERAGE(S2:S310)</f>
        <v>4.3679555555555556</v>
      </c>
      <c r="V312" s="10"/>
    </row>
    <row r="313" spans="1:30" s="8" customFormat="1" x14ac:dyDescent="0.25">
      <c r="C313" s="10">
        <f>STDEV(C2:C310)</f>
        <v>2.7250817773162277</v>
      </c>
      <c r="D313" s="10">
        <f t="shared" ref="D313:G313" si="57">STDEV(D2:D310)</f>
        <v>46.414177569578356</v>
      </c>
      <c r="E313" s="10">
        <f t="shared" si="57"/>
        <v>1.3941798035478488</v>
      </c>
      <c r="G313" s="10">
        <f t="shared" si="57"/>
        <v>0.63509011570000073</v>
      </c>
      <c r="I313" s="10">
        <f>STDEV(I2:I310)</f>
        <v>0.31164958797706516</v>
      </c>
      <c r="K313" s="10">
        <f>STDEV(K2:K310)</f>
        <v>6.0997444869659585</v>
      </c>
      <c r="M313" s="10">
        <f>STDEV(M2:M310)</f>
        <v>4.213206144268848</v>
      </c>
      <c r="O313" s="10">
        <f>STDEV(O2:O310)</f>
        <v>9.3536137075366419</v>
      </c>
      <c r="Q313" s="10">
        <f>STDEV(Q2:Q310)</f>
        <v>0.40794238312065145</v>
      </c>
      <c r="S313" s="10">
        <f>STDEV(S2:S310)</f>
        <v>0.25491122015072271</v>
      </c>
    </row>
  </sheetData>
  <conditionalFormatting sqref="V1:V311 V313:V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26"/>
  <sheetViews>
    <sheetView zoomScaleNormal="100" workbookViewId="0">
      <pane xSplit="1" topLeftCell="B1" activePane="topRight" state="frozen"/>
      <selection activeCell="A294" sqref="A294"/>
      <selection pane="topRight" activeCell="A2" sqref="A2"/>
    </sheetView>
  </sheetViews>
  <sheetFormatPr defaultRowHeight="15" x14ac:dyDescent="0.25"/>
  <cols>
    <col min="1" max="1" width="23.85546875" bestFit="1" customWidth="1"/>
    <col min="6" max="6" width="12.140625" bestFit="1" customWidth="1"/>
    <col min="8" max="8" width="12.140625" bestFit="1" customWidth="1"/>
    <col min="10" max="10" width="12.140625" bestFit="1" customWidth="1"/>
    <col min="12" max="12" width="12.140625" bestFit="1" customWidth="1"/>
    <col min="14" max="14" width="12.140625" bestFit="1" customWidth="1"/>
    <col min="16" max="16" width="12.140625" bestFit="1" customWidth="1"/>
    <col min="18" max="18" width="12.140625" bestFit="1" customWidth="1"/>
    <col min="20" max="20" width="12.140625" bestFit="1" customWidth="1"/>
    <col min="22" max="22" width="12.140625" bestFit="1" customWidth="1"/>
    <col min="24" max="24" width="12.140625" bestFit="1" customWidth="1"/>
  </cols>
  <sheetData>
    <row r="1" spans="1:24" x14ac:dyDescent="0.25">
      <c r="A1" s="18"/>
      <c r="B1" s="18"/>
      <c r="C1" s="18"/>
      <c r="D1" s="18"/>
      <c r="E1" s="18"/>
      <c r="F1" s="31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V1" s="18"/>
      <c r="X1" s="18"/>
    </row>
    <row r="2" spans="1:24" x14ac:dyDescent="0.25">
      <c r="A2" s="19" t="s">
        <v>459</v>
      </c>
      <c r="B2" s="19" t="s">
        <v>0</v>
      </c>
      <c r="C2" s="19" t="s">
        <v>460</v>
      </c>
      <c r="D2" s="19" t="s">
        <v>461</v>
      </c>
      <c r="E2" s="19" t="s">
        <v>462</v>
      </c>
      <c r="F2" s="32" t="s">
        <v>437</v>
      </c>
      <c r="G2" s="19" t="s">
        <v>463</v>
      </c>
      <c r="H2" s="19" t="s">
        <v>437</v>
      </c>
      <c r="I2" s="19" t="s">
        <v>464</v>
      </c>
      <c r="J2" s="19" t="s">
        <v>437</v>
      </c>
      <c r="K2" s="19" t="s">
        <v>465</v>
      </c>
      <c r="L2" s="19" t="s">
        <v>437</v>
      </c>
      <c r="M2" s="19" t="s">
        <v>466</v>
      </c>
      <c r="N2" s="19" t="s">
        <v>437</v>
      </c>
      <c r="O2" s="19" t="s">
        <v>5</v>
      </c>
      <c r="P2" s="19" t="s">
        <v>437</v>
      </c>
      <c r="Q2" s="19" t="s">
        <v>467</v>
      </c>
      <c r="R2" s="19" t="s">
        <v>437</v>
      </c>
      <c r="S2" s="19" t="s">
        <v>468</v>
      </c>
      <c r="T2" s="19" t="s">
        <v>437</v>
      </c>
      <c r="V2" s="19" t="s">
        <v>438</v>
      </c>
      <c r="X2" s="19" t="s">
        <v>438</v>
      </c>
    </row>
    <row r="3" spans="1:24" x14ac:dyDescent="0.25">
      <c r="A3" s="20" t="s">
        <v>469</v>
      </c>
      <c r="B3" s="21" t="s">
        <v>470</v>
      </c>
      <c r="C3" s="22">
        <v>70</v>
      </c>
      <c r="D3" s="21">
        <v>190</v>
      </c>
      <c r="E3" s="22">
        <v>31.375</v>
      </c>
      <c r="F3" s="22">
        <f t="shared" ref="F3:F34" si="0">STANDARDIZE(E3,$E$322,$E$323)</f>
        <v>-0.87616843669800404</v>
      </c>
      <c r="G3" s="30">
        <v>9.125</v>
      </c>
      <c r="H3" s="22">
        <f>STANDARDIZE(G3,$G$322,$G$323)</f>
        <v>-0.93062124680770009</v>
      </c>
      <c r="I3" s="22"/>
      <c r="J3" s="22"/>
      <c r="K3" s="21">
        <v>11</v>
      </c>
      <c r="L3" s="22">
        <f>STANDARDIZE(K3,$K$322,$K$323)</f>
        <v>-1.4575351931635578</v>
      </c>
      <c r="M3" s="22"/>
      <c r="N3" s="22"/>
      <c r="O3" s="21"/>
      <c r="P3" s="22"/>
      <c r="Q3" s="22"/>
      <c r="R3" s="22"/>
      <c r="S3" s="21"/>
      <c r="T3" s="22"/>
      <c r="V3" s="21">
        <f>F3+H3+J3+L3+N3+P3+R3+T3</f>
        <v>-3.2643248766692619</v>
      </c>
      <c r="X3" s="21">
        <f>AVERAGE(F3,H3,J3,L3,N3,P3,R3,T3)</f>
        <v>-1.0881082922230874</v>
      </c>
    </row>
    <row r="4" spans="1:24" x14ac:dyDescent="0.25">
      <c r="A4" s="23" t="s">
        <v>471</v>
      </c>
      <c r="B4" s="24" t="s">
        <v>470</v>
      </c>
      <c r="C4" s="25">
        <v>73</v>
      </c>
      <c r="D4" s="24">
        <v>199</v>
      </c>
      <c r="E4" s="25">
        <v>31.375</v>
      </c>
      <c r="F4" s="22">
        <f t="shared" si="0"/>
        <v>-0.87616843669800404</v>
      </c>
      <c r="G4" s="24">
        <v>9.375</v>
      </c>
      <c r="H4" s="22">
        <f t="shared" ref="H4:H67" si="1">STANDARDIZE(G4,$G$322,$G$323)</f>
        <v>-0.53232546862233909</v>
      </c>
      <c r="I4" s="25">
        <v>4.4000000000000004</v>
      </c>
      <c r="J4" s="22">
        <f>(STANDARDIZE(I4,$I$322,$I$323))*-1</f>
        <v>1.3825776314994134</v>
      </c>
      <c r="K4" s="24">
        <v>13</v>
      </c>
      <c r="L4" s="22">
        <f t="shared" ref="L4:L67" si="2">STANDARDIZE(K4,$K$322,$K$323)</f>
        <v>-1.1204370063086686</v>
      </c>
      <c r="M4" s="25"/>
      <c r="N4" s="22"/>
      <c r="O4" s="24"/>
      <c r="P4" s="22"/>
      <c r="Q4" s="25"/>
      <c r="R4" s="22"/>
      <c r="S4" s="24"/>
      <c r="T4" s="22"/>
      <c r="V4" s="21">
        <f t="shared" ref="V4:V67" si="3">F4+H4+J4+L4+N4+P4+R4+T4</f>
        <v>-1.1463532801295984</v>
      </c>
      <c r="X4" s="21">
        <f t="shared" ref="X4:X67" si="4">AVERAGE(F4,H4,J4,L4,N4,P4,R4,T4)</f>
        <v>-0.28658832003239959</v>
      </c>
    </row>
    <row r="5" spans="1:24" x14ac:dyDescent="0.25">
      <c r="A5" s="20" t="s">
        <v>472</v>
      </c>
      <c r="B5" s="21" t="s">
        <v>470</v>
      </c>
      <c r="C5" s="22">
        <v>69</v>
      </c>
      <c r="D5" s="21">
        <v>193</v>
      </c>
      <c r="E5" s="22">
        <v>31</v>
      </c>
      <c r="F5" s="22">
        <f t="shared" si="0"/>
        <v>-1.1492126171094319</v>
      </c>
      <c r="G5" s="21">
        <v>9.125</v>
      </c>
      <c r="H5" s="22">
        <f t="shared" si="1"/>
        <v>-0.93062124680770009</v>
      </c>
      <c r="I5" s="22">
        <v>4.47</v>
      </c>
      <c r="J5" s="22">
        <f t="shared" ref="J5:J68" si="5">(STANDARDIZE(I5,$I$322,$I$323))*-1</f>
        <v>1.1459008048578692</v>
      </c>
      <c r="K5" s="21">
        <v>10</v>
      </c>
      <c r="L5" s="22">
        <f t="shared" si="2"/>
        <v>-1.6260842865910026</v>
      </c>
      <c r="M5" s="22">
        <v>35</v>
      </c>
      <c r="N5" s="22">
        <f t="shared" ref="N5:N67" si="6">STANDARDIZE(M5,$M$322,$M$323)</f>
        <v>0.56451634309556808</v>
      </c>
      <c r="O5" s="21">
        <v>124</v>
      </c>
      <c r="P5" s="22">
        <f t="shared" ref="P5:P67" si="7">STANDARDIZE(O5,$O$322,$O$323)</f>
        <v>1.0096609874312517</v>
      </c>
      <c r="Q5" s="22">
        <v>7.16</v>
      </c>
      <c r="R5" s="22">
        <f t="shared" ref="R5:R67" si="8">(STANDARDIZE(Q5,$Q$322,$Q$323))*-1</f>
        <v>0.35829253702660274</v>
      </c>
      <c r="S5" s="21">
        <v>4.22</v>
      </c>
      <c r="T5" s="22">
        <f t="shared" ref="T5:T67" si="9">(STANDARDIZE(S5,$S$322,$S$323))*-1</f>
        <v>0.78807946331555556</v>
      </c>
      <c r="V5" s="21">
        <f t="shared" si="3"/>
        <v>0.16053198521871315</v>
      </c>
      <c r="X5" s="21">
        <f t="shared" si="4"/>
        <v>2.0066498152339143E-2</v>
      </c>
    </row>
    <row r="6" spans="1:24" x14ac:dyDescent="0.25">
      <c r="A6" s="23" t="s">
        <v>473</v>
      </c>
      <c r="B6" s="24" t="s">
        <v>470</v>
      </c>
      <c r="C6" s="25">
        <v>73</v>
      </c>
      <c r="D6" s="24">
        <v>211</v>
      </c>
      <c r="E6" s="25">
        <v>33.375</v>
      </c>
      <c r="F6" s="22">
        <f t="shared" si="0"/>
        <v>0.58006719216294467</v>
      </c>
      <c r="G6" s="24">
        <v>9.125</v>
      </c>
      <c r="H6" s="22">
        <f t="shared" si="1"/>
        <v>-0.93062124680770009</v>
      </c>
      <c r="I6" s="25">
        <v>4.5</v>
      </c>
      <c r="J6" s="22">
        <f t="shared" si="5"/>
        <v>1.0444678791543485</v>
      </c>
      <c r="K6" s="24">
        <v>16</v>
      </c>
      <c r="L6" s="22">
        <f t="shared" si="2"/>
        <v>-0.61478972602633486</v>
      </c>
      <c r="M6" s="25">
        <v>36</v>
      </c>
      <c r="N6" s="22">
        <f t="shared" si="6"/>
        <v>0.84058076166267959</v>
      </c>
      <c r="O6" s="24">
        <v>124</v>
      </c>
      <c r="P6" s="22">
        <f t="shared" si="7"/>
        <v>1.0096609874312517</v>
      </c>
      <c r="Q6" s="25">
        <v>6.91</v>
      </c>
      <c r="R6" s="22">
        <f t="shared" si="8"/>
        <v>0.94019306231421396</v>
      </c>
      <c r="S6" s="24">
        <v>4.21</v>
      </c>
      <c r="T6" s="22">
        <f t="shared" si="9"/>
        <v>0.82556573595950022</v>
      </c>
      <c r="V6" s="21">
        <f t="shared" si="3"/>
        <v>3.6951246458509037</v>
      </c>
      <c r="X6" s="21">
        <f t="shared" si="4"/>
        <v>0.46189058073136297</v>
      </c>
    </row>
    <row r="7" spans="1:24" x14ac:dyDescent="0.25">
      <c r="A7" s="20" t="s">
        <v>474</v>
      </c>
      <c r="B7" s="21" t="s">
        <v>470</v>
      </c>
      <c r="C7" s="22">
        <v>71</v>
      </c>
      <c r="D7" s="21">
        <v>192</v>
      </c>
      <c r="E7" s="22">
        <v>31.75</v>
      </c>
      <c r="F7" s="22">
        <f t="shared" si="0"/>
        <v>-0.60312425628657607</v>
      </c>
      <c r="G7" s="21">
        <v>8.25</v>
      </c>
      <c r="H7" s="22">
        <f t="shared" si="1"/>
        <v>-2.3246564704564636</v>
      </c>
      <c r="I7" s="22">
        <v>4.3499999999999996</v>
      </c>
      <c r="J7" s="22">
        <f t="shared" si="5"/>
        <v>1.5516325076719486</v>
      </c>
      <c r="K7" s="21">
        <v>19</v>
      </c>
      <c r="L7" s="22">
        <f t="shared" si="2"/>
        <v>-0.109142445744001</v>
      </c>
      <c r="M7" s="22">
        <v>35</v>
      </c>
      <c r="N7" s="22">
        <f t="shared" si="6"/>
        <v>0.56451634309556808</v>
      </c>
      <c r="O7" s="21">
        <v>115</v>
      </c>
      <c r="P7" s="22">
        <f t="shared" si="7"/>
        <v>2.5241524685779742E-3</v>
      </c>
      <c r="Q7" s="22">
        <v>7.03</v>
      </c>
      <c r="R7" s="22">
        <f t="shared" si="8"/>
        <v>0.66088081017616029</v>
      </c>
      <c r="S7" s="21">
        <v>4.1900000000000004</v>
      </c>
      <c r="T7" s="22">
        <f t="shared" si="9"/>
        <v>0.90053828124738955</v>
      </c>
      <c r="V7" s="21">
        <f t="shared" si="3"/>
        <v>0.64316892217260357</v>
      </c>
      <c r="X7" s="21">
        <f t="shared" si="4"/>
        <v>8.0396115271575447E-2</v>
      </c>
    </row>
    <row r="8" spans="1:24" x14ac:dyDescent="0.25">
      <c r="A8" s="23" t="s">
        <v>475</v>
      </c>
      <c r="B8" s="24" t="s">
        <v>470</v>
      </c>
      <c r="C8" s="25">
        <v>72</v>
      </c>
      <c r="D8" s="24">
        <v>193</v>
      </c>
      <c r="E8" s="25">
        <v>33.25</v>
      </c>
      <c r="F8" s="22">
        <f t="shared" si="0"/>
        <v>0.48905246535913544</v>
      </c>
      <c r="G8" s="24">
        <v>9.5</v>
      </c>
      <c r="H8" s="22">
        <f t="shared" si="1"/>
        <v>-0.33317757952965865</v>
      </c>
      <c r="I8" s="25">
        <v>4.46</v>
      </c>
      <c r="J8" s="22">
        <f t="shared" si="5"/>
        <v>1.1797117800923751</v>
      </c>
      <c r="K8" s="24"/>
      <c r="L8" s="22"/>
      <c r="M8" s="25">
        <v>31.5</v>
      </c>
      <c r="N8" s="22">
        <f t="shared" si="6"/>
        <v>-0.4017091218893224</v>
      </c>
      <c r="O8" s="24"/>
      <c r="P8" s="22"/>
      <c r="Q8" s="25"/>
      <c r="R8" s="22"/>
      <c r="S8" s="24"/>
      <c r="T8" s="22"/>
      <c r="V8" s="21">
        <f t="shared" si="3"/>
        <v>0.93387754403252943</v>
      </c>
      <c r="X8" s="21">
        <f t="shared" si="4"/>
        <v>0.23346938600813236</v>
      </c>
    </row>
    <row r="9" spans="1:24" x14ac:dyDescent="0.25">
      <c r="A9" s="20" t="s">
        <v>476</v>
      </c>
      <c r="B9" s="21" t="s">
        <v>470</v>
      </c>
      <c r="C9" s="22">
        <v>72</v>
      </c>
      <c r="D9" s="21">
        <v>212</v>
      </c>
      <c r="E9" s="22">
        <v>31.5</v>
      </c>
      <c r="F9" s="22">
        <f t="shared" si="0"/>
        <v>-0.78515370989419475</v>
      </c>
      <c r="G9" s="21">
        <v>8.875</v>
      </c>
      <c r="H9" s="22">
        <f t="shared" si="1"/>
        <v>-1.3289170249930611</v>
      </c>
      <c r="I9" s="22">
        <v>4.53</v>
      </c>
      <c r="J9" s="22">
        <f t="shared" si="5"/>
        <v>0.94303495345082788</v>
      </c>
      <c r="K9" s="21">
        <v>19</v>
      </c>
      <c r="L9" s="22">
        <f t="shared" si="2"/>
        <v>-0.109142445744001</v>
      </c>
      <c r="M9" s="22">
        <v>36.5</v>
      </c>
      <c r="N9" s="22">
        <f t="shared" si="6"/>
        <v>0.97861297094623545</v>
      </c>
      <c r="O9" s="21">
        <v>122</v>
      </c>
      <c r="P9" s="22">
        <f t="shared" si="7"/>
        <v>0.78585280188399076</v>
      </c>
      <c r="Q9" s="22">
        <v>7.1</v>
      </c>
      <c r="R9" s="22">
        <f t="shared" si="8"/>
        <v>0.49794866309563063</v>
      </c>
      <c r="S9" s="21">
        <v>4.4000000000000004</v>
      </c>
      <c r="T9" s="22">
        <f t="shared" si="9"/>
        <v>0.11332655572453521</v>
      </c>
      <c r="V9" s="21">
        <f t="shared" si="3"/>
        <v>1.095562764469963</v>
      </c>
      <c r="X9" s="21">
        <f t="shared" si="4"/>
        <v>0.13694534555874538</v>
      </c>
    </row>
    <row r="10" spans="1:24" x14ac:dyDescent="0.25">
      <c r="A10" s="23" t="s">
        <v>477</v>
      </c>
      <c r="B10" s="24" t="s">
        <v>470</v>
      </c>
      <c r="C10" s="25">
        <v>72</v>
      </c>
      <c r="D10" s="24">
        <v>192</v>
      </c>
      <c r="E10" s="25">
        <v>31.875</v>
      </c>
      <c r="F10" s="22">
        <f t="shared" si="0"/>
        <v>-0.51210952948276678</v>
      </c>
      <c r="G10" s="24">
        <v>9</v>
      </c>
      <c r="H10" s="22">
        <f t="shared" si="1"/>
        <v>-1.1297691359003805</v>
      </c>
      <c r="I10" s="25">
        <v>4.58</v>
      </c>
      <c r="J10" s="22">
        <f t="shared" si="5"/>
        <v>0.77398007727829554</v>
      </c>
      <c r="K10" s="24">
        <v>14</v>
      </c>
      <c r="L10" s="22">
        <f t="shared" si="2"/>
        <v>-0.9518879128812241</v>
      </c>
      <c r="M10" s="25">
        <v>33.5</v>
      </c>
      <c r="N10" s="22">
        <f t="shared" si="6"/>
        <v>0.15041971524490072</v>
      </c>
      <c r="O10" s="24"/>
      <c r="P10" s="22"/>
      <c r="Q10" s="25"/>
      <c r="R10" s="22"/>
      <c r="S10" s="24"/>
      <c r="T10" s="22"/>
      <c r="V10" s="21">
        <f t="shared" si="3"/>
        <v>-1.6693667857411751</v>
      </c>
      <c r="X10" s="21">
        <f t="shared" si="4"/>
        <v>-0.33387335714823502</v>
      </c>
    </row>
    <row r="11" spans="1:24" x14ac:dyDescent="0.25">
      <c r="A11" s="20" t="s">
        <v>478</v>
      </c>
      <c r="B11" s="21" t="s">
        <v>470</v>
      </c>
      <c r="C11" s="22">
        <v>73</v>
      </c>
      <c r="D11" s="21">
        <v>193</v>
      </c>
      <c r="E11" s="22">
        <v>31.625</v>
      </c>
      <c r="F11" s="22">
        <f t="shared" si="0"/>
        <v>-0.69413898309038535</v>
      </c>
      <c r="G11" s="21">
        <v>9.125</v>
      </c>
      <c r="H11" s="22">
        <f t="shared" si="1"/>
        <v>-0.93062124680770009</v>
      </c>
      <c r="I11" s="22">
        <v>4.49</v>
      </c>
      <c r="J11" s="22">
        <f t="shared" si="5"/>
        <v>1.0782788543888544</v>
      </c>
      <c r="K11" s="21">
        <v>16</v>
      </c>
      <c r="L11" s="22">
        <f t="shared" si="2"/>
        <v>-0.61478972602633486</v>
      </c>
      <c r="M11" s="22">
        <v>38</v>
      </c>
      <c r="N11" s="22">
        <f t="shared" si="6"/>
        <v>1.3927095987969027</v>
      </c>
      <c r="O11" s="21">
        <v>124</v>
      </c>
      <c r="P11" s="22">
        <f t="shared" si="7"/>
        <v>1.0096609874312517</v>
      </c>
      <c r="Q11" s="22">
        <v>7.03</v>
      </c>
      <c r="R11" s="22">
        <f t="shared" si="8"/>
        <v>0.66088081017616029</v>
      </c>
      <c r="S11" s="21">
        <v>4.09</v>
      </c>
      <c r="T11" s="22">
        <f t="shared" si="9"/>
        <v>1.2754010076868461</v>
      </c>
      <c r="V11" s="21">
        <f t="shared" si="3"/>
        <v>3.1773813025555948</v>
      </c>
      <c r="X11" s="21">
        <f t="shared" si="4"/>
        <v>0.39717266281944935</v>
      </c>
    </row>
    <row r="12" spans="1:24" x14ac:dyDescent="0.25">
      <c r="A12" s="23" t="s">
        <v>479</v>
      </c>
      <c r="B12" s="24" t="s">
        <v>470</v>
      </c>
      <c r="C12" s="25">
        <v>72</v>
      </c>
      <c r="D12" s="24">
        <v>187</v>
      </c>
      <c r="E12" s="25">
        <v>30.5</v>
      </c>
      <c r="F12" s="22">
        <f t="shared" si="0"/>
        <v>-1.513271524324669</v>
      </c>
      <c r="G12" s="24">
        <v>9</v>
      </c>
      <c r="H12" s="22">
        <f t="shared" si="1"/>
        <v>-1.1297691359003805</v>
      </c>
      <c r="I12" s="25">
        <v>4.43</v>
      </c>
      <c r="J12" s="22">
        <f t="shared" si="5"/>
        <v>1.2811447057958956</v>
      </c>
      <c r="K12" s="24"/>
      <c r="L12" s="22"/>
      <c r="M12" s="25">
        <v>36.5</v>
      </c>
      <c r="N12" s="22">
        <f t="shared" si="6"/>
        <v>0.97861297094623545</v>
      </c>
      <c r="O12" s="24">
        <v>119</v>
      </c>
      <c r="P12" s="22">
        <f t="shared" si="7"/>
        <v>0.45014052356309958</v>
      </c>
      <c r="Q12" s="25"/>
      <c r="R12" s="22"/>
      <c r="S12" s="24"/>
      <c r="T12" s="22"/>
      <c r="V12" s="21">
        <f t="shared" si="3"/>
        <v>6.68575400801808E-2</v>
      </c>
      <c r="X12" s="21">
        <f t="shared" si="4"/>
        <v>1.3371508016036159E-2</v>
      </c>
    </row>
    <row r="13" spans="1:24" x14ac:dyDescent="0.25">
      <c r="A13" s="20" t="s">
        <v>480</v>
      </c>
      <c r="B13" s="21" t="s">
        <v>470</v>
      </c>
      <c r="C13" s="22">
        <v>73</v>
      </c>
      <c r="D13" s="21">
        <v>201</v>
      </c>
      <c r="E13" s="22">
        <v>31.375</v>
      </c>
      <c r="F13" s="22">
        <f t="shared" si="0"/>
        <v>-0.87616843669800404</v>
      </c>
      <c r="G13" s="21">
        <v>9.5</v>
      </c>
      <c r="H13" s="22">
        <f t="shared" si="1"/>
        <v>-0.33317757952965865</v>
      </c>
      <c r="I13" s="22">
        <v>4.46</v>
      </c>
      <c r="J13" s="22">
        <f t="shared" si="5"/>
        <v>1.1797117800923751</v>
      </c>
      <c r="K13" s="21">
        <v>21</v>
      </c>
      <c r="L13" s="22">
        <f t="shared" si="2"/>
        <v>0.2279557411108882</v>
      </c>
      <c r="M13" s="22">
        <v>37.5</v>
      </c>
      <c r="N13" s="22">
        <f t="shared" si="6"/>
        <v>1.254677389513347</v>
      </c>
      <c r="O13" s="21">
        <v>126</v>
      </c>
      <c r="P13" s="22">
        <f t="shared" si="7"/>
        <v>1.2334691729785123</v>
      </c>
      <c r="Q13" s="22">
        <v>6.64</v>
      </c>
      <c r="R13" s="22">
        <f t="shared" si="8"/>
        <v>1.5686456296248352</v>
      </c>
      <c r="S13" s="21">
        <v>3.97</v>
      </c>
      <c r="T13" s="22">
        <f t="shared" si="9"/>
        <v>1.7252362794141902</v>
      </c>
      <c r="V13" s="21">
        <f t="shared" si="3"/>
        <v>5.9803499765064849</v>
      </c>
      <c r="X13" s="21">
        <f t="shared" si="4"/>
        <v>0.74754374706331062</v>
      </c>
    </row>
    <row r="14" spans="1:24" x14ac:dyDescent="0.25">
      <c r="A14" s="23" t="s">
        <v>481</v>
      </c>
      <c r="B14" s="24" t="s">
        <v>470</v>
      </c>
      <c r="C14" s="25">
        <v>73</v>
      </c>
      <c r="D14" s="24">
        <v>188</v>
      </c>
      <c r="E14" s="25">
        <v>32</v>
      </c>
      <c r="F14" s="22">
        <f t="shared" si="0"/>
        <v>-0.42109480267895755</v>
      </c>
      <c r="G14" s="24">
        <v>9.625</v>
      </c>
      <c r="H14" s="22">
        <f t="shared" si="1"/>
        <v>-0.13402969043697813</v>
      </c>
      <c r="I14" s="25">
        <v>4.55</v>
      </c>
      <c r="J14" s="22">
        <f t="shared" si="5"/>
        <v>0.87541300298181612</v>
      </c>
      <c r="K14" s="24"/>
      <c r="L14" s="22"/>
      <c r="M14" s="25">
        <v>41</v>
      </c>
      <c r="N14" s="22">
        <f t="shared" si="6"/>
        <v>2.2209028544982372</v>
      </c>
      <c r="O14" s="24">
        <v>125</v>
      </c>
      <c r="P14" s="22">
        <f t="shared" si="7"/>
        <v>1.121565080204882</v>
      </c>
      <c r="Q14" s="25">
        <v>6.93</v>
      </c>
      <c r="R14" s="22">
        <f t="shared" si="8"/>
        <v>0.89364102029120607</v>
      </c>
      <c r="S14" s="24">
        <v>3.94</v>
      </c>
      <c r="T14" s="22">
        <f t="shared" si="9"/>
        <v>1.8376950973460273</v>
      </c>
      <c r="V14" s="21">
        <f t="shared" si="3"/>
        <v>6.3940925622062323</v>
      </c>
      <c r="X14" s="21">
        <f t="shared" si="4"/>
        <v>0.91344179460089037</v>
      </c>
    </row>
    <row r="15" spans="1:24" x14ac:dyDescent="0.25">
      <c r="A15" s="20" t="s">
        <v>482</v>
      </c>
      <c r="B15" s="21" t="s">
        <v>470</v>
      </c>
      <c r="C15" s="22">
        <v>71</v>
      </c>
      <c r="D15" s="21">
        <v>187</v>
      </c>
      <c r="E15" s="22">
        <v>31.5</v>
      </c>
      <c r="F15" s="22">
        <f t="shared" si="0"/>
        <v>-0.78515370989419475</v>
      </c>
      <c r="G15" s="21">
        <v>10</v>
      </c>
      <c r="H15" s="22">
        <f t="shared" si="1"/>
        <v>0.46341397684106334</v>
      </c>
      <c r="I15" s="22"/>
      <c r="J15" s="22"/>
      <c r="K15" s="21">
        <v>15</v>
      </c>
      <c r="L15" s="22">
        <f t="shared" si="2"/>
        <v>-0.78333881945377948</v>
      </c>
      <c r="M15" s="22"/>
      <c r="N15" s="22"/>
      <c r="O15" s="21"/>
      <c r="P15" s="22"/>
      <c r="Q15" s="22"/>
      <c r="R15" s="22"/>
      <c r="S15" s="21"/>
      <c r="T15" s="22"/>
      <c r="V15" s="21">
        <f t="shared" si="3"/>
        <v>-1.1050785525069109</v>
      </c>
      <c r="X15" s="21">
        <f t="shared" si="4"/>
        <v>-0.36835951750230361</v>
      </c>
    </row>
    <row r="16" spans="1:24" x14ac:dyDescent="0.25">
      <c r="A16" s="23" t="s">
        <v>483</v>
      </c>
      <c r="B16" s="24" t="s">
        <v>470</v>
      </c>
      <c r="C16" s="25">
        <v>74</v>
      </c>
      <c r="D16" s="24">
        <v>199</v>
      </c>
      <c r="E16" s="25">
        <v>34.375</v>
      </c>
      <c r="F16" s="22">
        <f t="shared" si="0"/>
        <v>1.3081850065934191</v>
      </c>
      <c r="G16" s="24">
        <v>9.75</v>
      </c>
      <c r="H16" s="22">
        <f t="shared" si="1"/>
        <v>6.5118198655702356E-2</v>
      </c>
      <c r="I16" s="25">
        <v>4.68</v>
      </c>
      <c r="J16" s="22">
        <f t="shared" si="5"/>
        <v>0.4358703249332308</v>
      </c>
      <c r="K16" s="24"/>
      <c r="L16" s="22"/>
      <c r="M16" s="25">
        <v>37</v>
      </c>
      <c r="N16" s="22">
        <f t="shared" si="6"/>
        <v>1.1166451802297912</v>
      </c>
      <c r="O16" s="24">
        <v>127</v>
      </c>
      <c r="P16" s="22">
        <f t="shared" si="7"/>
        <v>1.3453732657521429</v>
      </c>
      <c r="Q16" s="25">
        <v>7.07</v>
      </c>
      <c r="R16" s="22">
        <f t="shared" si="8"/>
        <v>0.56777672613014252</v>
      </c>
      <c r="S16" s="24">
        <v>4.0599999999999996</v>
      </c>
      <c r="T16" s="22">
        <f t="shared" si="9"/>
        <v>1.3878598256186834</v>
      </c>
      <c r="V16" s="21">
        <f t="shared" si="3"/>
        <v>6.2268285279131117</v>
      </c>
      <c r="X16" s="21">
        <f t="shared" si="4"/>
        <v>0.88954693255901596</v>
      </c>
    </row>
    <row r="17" spans="1:24" x14ac:dyDescent="0.25">
      <c r="A17" s="20" t="s">
        <v>484</v>
      </c>
      <c r="B17" s="21" t="s">
        <v>470</v>
      </c>
      <c r="C17" s="22">
        <v>70</v>
      </c>
      <c r="D17" s="21">
        <v>204</v>
      </c>
      <c r="E17" s="22">
        <v>30.625</v>
      </c>
      <c r="F17" s="22">
        <f t="shared" si="0"/>
        <v>-1.4222567975208598</v>
      </c>
      <c r="G17" s="21">
        <v>8.75</v>
      </c>
      <c r="H17" s="22">
        <f t="shared" si="1"/>
        <v>-1.5280649140857416</v>
      </c>
      <c r="I17" s="22">
        <v>4.5</v>
      </c>
      <c r="J17" s="22">
        <f t="shared" si="5"/>
        <v>1.0444678791543485</v>
      </c>
      <c r="K17" s="21">
        <v>15</v>
      </c>
      <c r="L17" s="22">
        <f t="shared" si="2"/>
        <v>-0.78333881945377948</v>
      </c>
      <c r="M17" s="22">
        <v>39</v>
      </c>
      <c r="N17" s="22">
        <f t="shared" si="6"/>
        <v>1.6687740173640142</v>
      </c>
      <c r="O17" s="21">
        <v>130</v>
      </c>
      <c r="P17" s="22">
        <f t="shared" si="7"/>
        <v>1.6810855440730341</v>
      </c>
      <c r="Q17" s="22"/>
      <c r="R17" s="22"/>
      <c r="S17" s="21">
        <v>3.98</v>
      </c>
      <c r="T17" s="22">
        <f t="shared" si="9"/>
        <v>1.6877500067702456</v>
      </c>
      <c r="V17" s="21">
        <f t="shared" si="3"/>
        <v>2.3484169163012614</v>
      </c>
      <c r="X17" s="21">
        <f t="shared" si="4"/>
        <v>0.3354881309001802</v>
      </c>
    </row>
    <row r="18" spans="1:24" x14ac:dyDescent="0.25">
      <c r="A18" s="23" t="s">
        <v>485</v>
      </c>
      <c r="B18" s="24" t="s">
        <v>470</v>
      </c>
      <c r="C18" s="25">
        <v>71</v>
      </c>
      <c r="D18" s="24">
        <v>176</v>
      </c>
      <c r="E18" s="25">
        <v>30.625</v>
      </c>
      <c r="F18" s="22">
        <f t="shared" si="0"/>
        <v>-1.4222567975208598</v>
      </c>
      <c r="G18" s="24">
        <v>8.125</v>
      </c>
      <c r="H18" s="22">
        <f t="shared" si="1"/>
        <v>-2.5238043595491439</v>
      </c>
      <c r="I18" s="25">
        <v>4.5599999999999996</v>
      </c>
      <c r="J18" s="22">
        <f t="shared" si="5"/>
        <v>0.8416020277473103</v>
      </c>
      <c r="K18" s="24"/>
      <c r="L18" s="22"/>
      <c r="M18" s="25">
        <v>38.5</v>
      </c>
      <c r="N18" s="22">
        <f t="shared" si="6"/>
        <v>1.5307418080804585</v>
      </c>
      <c r="O18" s="24">
        <v>124</v>
      </c>
      <c r="P18" s="22">
        <f t="shared" si="7"/>
        <v>1.0096609874312517</v>
      </c>
      <c r="Q18" s="25">
        <v>6.82</v>
      </c>
      <c r="R18" s="22">
        <f t="shared" si="8"/>
        <v>1.1496772514177536</v>
      </c>
      <c r="S18" s="24">
        <v>4.0599999999999996</v>
      </c>
      <c r="T18" s="22">
        <f t="shared" si="9"/>
        <v>1.3878598256186834</v>
      </c>
      <c r="V18" s="21">
        <f t="shared" si="3"/>
        <v>1.9734807432254537</v>
      </c>
      <c r="X18" s="21">
        <f t="shared" si="4"/>
        <v>0.28192582046077913</v>
      </c>
    </row>
    <row r="19" spans="1:24" x14ac:dyDescent="0.25">
      <c r="A19" s="20" t="s">
        <v>486</v>
      </c>
      <c r="B19" s="21" t="s">
        <v>470</v>
      </c>
      <c r="C19" s="22">
        <v>72</v>
      </c>
      <c r="D19" s="21">
        <v>201</v>
      </c>
      <c r="E19" s="22">
        <v>31.25</v>
      </c>
      <c r="F19" s="22">
        <f t="shared" si="0"/>
        <v>-0.96718316350181333</v>
      </c>
      <c r="G19" s="21">
        <v>9.125</v>
      </c>
      <c r="H19" s="22">
        <f t="shared" si="1"/>
        <v>-0.93062124680770009</v>
      </c>
      <c r="I19" s="22">
        <v>4.58</v>
      </c>
      <c r="J19" s="22">
        <f t="shared" si="5"/>
        <v>0.77398007727829554</v>
      </c>
      <c r="K19" s="21">
        <v>11</v>
      </c>
      <c r="L19" s="22">
        <f t="shared" si="2"/>
        <v>-1.4575351931635578</v>
      </c>
      <c r="M19" s="22">
        <v>33</v>
      </c>
      <c r="N19" s="22">
        <f t="shared" si="6"/>
        <v>1.238750596134495E-2</v>
      </c>
      <c r="O19" s="21">
        <v>122</v>
      </c>
      <c r="P19" s="22">
        <f t="shared" si="7"/>
        <v>0.78585280188399076</v>
      </c>
      <c r="Q19" s="22">
        <v>7.18</v>
      </c>
      <c r="R19" s="22">
        <f t="shared" si="8"/>
        <v>0.31174049500359485</v>
      </c>
      <c r="S19" s="21">
        <v>4.1500000000000004</v>
      </c>
      <c r="T19" s="22">
        <f t="shared" si="9"/>
        <v>1.0504833718231714</v>
      </c>
      <c r="V19" s="21">
        <f t="shared" si="3"/>
        <v>-0.42089535152267388</v>
      </c>
      <c r="X19" s="21">
        <f t="shared" si="4"/>
        <v>-5.2611918940334235E-2</v>
      </c>
    </row>
    <row r="20" spans="1:24" x14ac:dyDescent="0.25">
      <c r="A20" s="23" t="s">
        <v>487</v>
      </c>
      <c r="B20" s="24" t="s">
        <v>470</v>
      </c>
      <c r="C20" s="25">
        <v>72</v>
      </c>
      <c r="D20" s="24">
        <v>189</v>
      </c>
      <c r="E20" s="25">
        <v>31.75</v>
      </c>
      <c r="F20" s="22">
        <f t="shared" si="0"/>
        <v>-0.60312425628657607</v>
      </c>
      <c r="G20" s="24">
        <v>9.25</v>
      </c>
      <c r="H20" s="22">
        <f t="shared" si="1"/>
        <v>-0.73147335771501965</v>
      </c>
      <c r="I20" s="25">
        <v>4.37</v>
      </c>
      <c r="J20" s="22">
        <f t="shared" si="5"/>
        <v>1.4840105572029338</v>
      </c>
      <c r="K20" s="24">
        <v>10</v>
      </c>
      <c r="L20" s="22">
        <f t="shared" si="2"/>
        <v>-1.6260842865910026</v>
      </c>
      <c r="M20" s="25"/>
      <c r="N20" s="22"/>
      <c r="O20" s="24">
        <v>116</v>
      </c>
      <c r="P20" s="22">
        <f t="shared" si="7"/>
        <v>0.11442824524220838</v>
      </c>
      <c r="Q20" s="25"/>
      <c r="R20" s="22"/>
      <c r="S20" s="24"/>
      <c r="T20" s="22"/>
      <c r="V20" s="21">
        <f t="shared" si="3"/>
        <v>-1.3622430981474563</v>
      </c>
      <c r="X20" s="21">
        <f t="shared" si="4"/>
        <v>-0.27244861962949124</v>
      </c>
    </row>
    <row r="21" spans="1:24" x14ac:dyDescent="0.25">
      <c r="A21" s="20" t="s">
        <v>488</v>
      </c>
      <c r="B21" s="21" t="s">
        <v>470</v>
      </c>
      <c r="C21" s="22">
        <v>70</v>
      </c>
      <c r="D21" s="21">
        <v>197</v>
      </c>
      <c r="E21" s="22">
        <v>31.375</v>
      </c>
      <c r="F21" s="22">
        <f t="shared" si="0"/>
        <v>-0.87616843669800404</v>
      </c>
      <c r="G21" s="21">
        <v>9.125</v>
      </c>
      <c r="H21" s="22">
        <f t="shared" si="1"/>
        <v>-0.93062124680770009</v>
      </c>
      <c r="I21" s="22">
        <v>4.49</v>
      </c>
      <c r="J21" s="22">
        <f t="shared" si="5"/>
        <v>1.0782788543888544</v>
      </c>
      <c r="K21" s="21">
        <v>10</v>
      </c>
      <c r="L21" s="22">
        <f t="shared" si="2"/>
        <v>-1.6260842865910026</v>
      </c>
      <c r="M21" s="22">
        <v>33</v>
      </c>
      <c r="N21" s="22">
        <f t="shared" si="6"/>
        <v>1.238750596134495E-2</v>
      </c>
      <c r="O21" s="21">
        <v>116</v>
      </c>
      <c r="P21" s="22">
        <f t="shared" si="7"/>
        <v>0.11442824524220838</v>
      </c>
      <c r="Q21" s="22">
        <v>6.71</v>
      </c>
      <c r="R21" s="22">
        <f t="shared" si="8"/>
        <v>1.4057134825443034</v>
      </c>
      <c r="S21" s="21">
        <v>4.21</v>
      </c>
      <c r="T21" s="22">
        <f t="shared" si="9"/>
        <v>0.82556573595950022</v>
      </c>
      <c r="V21" s="21">
        <f t="shared" si="3"/>
        <v>3.4998539995044764E-3</v>
      </c>
      <c r="X21" s="21">
        <f t="shared" si="4"/>
        <v>4.3748174993805955E-4</v>
      </c>
    </row>
    <row r="22" spans="1:24" x14ac:dyDescent="0.25">
      <c r="A22" s="23" t="s">
        <v>489</v>
      </c>
      <c r="B22" s="24" t="s">
        <v>470</v>
      </c>
      <c r="C22" s="25">
        <v>69</v>
      </c>
      <c r="D22" s="24">
        <v>186</v>
      </c>
      <c r="E22" s="25">
        <v>30.25</v>
      </c>
      <c r="F22" s="22">
        <f t="shared" si="0"/>
        <v>-1.6953009779322876</v>
      </c>
      <c r="G22" s="24">
        <v>8.75</v>
      </c>
      <c r="H22" s="22">
        <f t="shared" si="1"/>
        <v>-1.5280649140857416</v>
      </c>
      <c r="I22" s="25">
        <v>4.33</v>
      </c>
      <c r="J22" s="22">
        <f t="shared" si="5"/>
        <v>1.6192544581409605</v>
      </c>
      <c r="K22" s="24">
        <v>19</v>
      </c>
      <c r="L22" s="22">
        <f t="shared" si="2"/>
        <v>-0.109142445744001</v>
      </c>
      <c r="M22" s="25">
        <v>36</v>
      </c>
      <c r="N22" s="22">
        <f t="shared" si="6"/>
        <v>0.84058076166267959</v>
      </c>
      <c r="O22" s="24">
        <v>123</v>
      </c>
      <c r="P22" s="22">
        <f t="shared" si="7"/>
        <v>0.89775689465762121</v>
      </c>
      <c r="Q22" s="25">
        <v>7.25</v>
      </c>
      <c r="R22" s="22">
        <f t="shared" si="8"/>
        <v>0.14880834792306305</v>
      </c>
      <c r="S22" s="24">
        <v>4.25</v>
      </c>
      <c r="T22" s="22">
        <f t="shared" si="9"/>
        <v>0.67562064538371824</v>
      </c>
      <c r="V22" s="21">
        <f t="shared" si="3"/>
        <v>0.849512770006012</v>
      </c>
      <c r="X22" s="21">
        <f t="shared" si="4"/>
        <v>0.1061890962507515</v>
      </c>
    </row>
    <row r="23" spans="1:24" x14ac:dyDescent="0.25">
      <c r="A23" s="20" t="s">
        <v>490</v>
      </c>
      <c r="B23" s="21" t="s">
        <v>470</v>
      </c>
      <c r="C23" s="22">
        <v>72</v>
      </c>
      <c r="D23" s="21">
        <v>182</v>
      </c>
      <c r="E23" s="22">
        <v>31.375</v>
      </c>
      <c r="F23" s="22">
        <f t="shared" si="0"/>
        <v>-0.87616843669800404</v>
      </c>
      <c r="G23" s="21">
        <v>9.375</v>
      </c>
      <c r="H23" s="22">
        <f t="shared" si="1"/>
        <v>-0.53232546862233909</v>
      </c>
      <c r="I23" s="22">
        <v>4.6500000000000004</v>
      </c>
      <c r="J23" s="22">
        <f t="shared" si="5"/>
        <v>0.53730325063674844</v>
      </c>
      <c r="K23" s="21">
        <v>6</v>
      </c>
      <c r="L23" s="22">
        <f t="shared" si="2"/>
        <v>-2.300280660300781</v>
      </c>
      <c r="M23" s="22">
        <v>35.5</v>
      </c>
      <c r="N23" s="22">
        <f t="shared" si="6"/>
        <v>0.70254855237912384</v>
      </c>
      <c r="O23" s="21">
        <v>118</v>
      </c>
      <c r="P23" s="22">
        <f t="shared" si="7"/>
        <v>0.33823643078946919</v>
      </c>
      <c r="Q23" s="22">
        <v>7.44</v>
      </c>
      <c r="R23" s="22">
        <f t="shared" si="8"/>
        <v>-0.29343605129552236</v>
      </c>
      <c r="S23" s="21">
        <v>4.43</v>
      </c>
      <c r="T23" s="22">
        <f t="shared" si="9"/>
        <v>8.6773779270126025E-4</v>
      </c>
      <c r="V23" s="21">
        <f t="shared" si="3"/>
        <v>-2.4232546453186039</v>
      </c>
      <c r="X23" s="21">
        <f t="shared" si="4"/>
        <v>-0.30290683066482549</v>
      </c>
    </row>
    <row r="24" spans="1:24" x14ac:dyDescent="0.25">
      <c r="A24" s="23" t="s">
        <v>491</v>
      </c>
      <c r="B24" s="24" t="s">
        <v>470</v>
      </c>
      <c r="C24" s="25">
        <v>71</v>
      </c>
      <c r="D24" s="24">
        <v>199</v>
      </c>
      <c r="E24" s="25">
        <v>31.75</v>
      </c>
      <c r="F24" s="22">
        <f t="shared" si="0"/>
        <v>-0.60312425628657607</v>
      </c>
      <c r="G24" s="24">
        <v>9</v>
      </c>
      <c r="H24" s="22">
        <f t="shared" si="1"/>
        <v>-1.1297691359003805</v>
      </c>
      <c r="I24" s="25">
        <v>4.49</v>
      </c>
      <c r="J24" s="22">
        <f t="shared" si="5"/>
        <v>1.0782788543888544</v>
      </c>
      <c r="K24" s="24">
        <v>15</v>
      </c>
      <c r="L24" s="22">
        <f t="shared" si="2"/>
        <v>-0.78333881945377948</v>
      </c>
      <c r="M24" s="25">
        <v>39.5</v>
      </c>
      <c r="N24" s="22">
        <f t="shared" si="6"/>
        <v>1.8068062266475702</v>
      </c>
      <c r="O24" s="24">
        <v>124</v>
      </c>
      <c r="P24" s="22">
        <f t="shared" si="7"/>
        <v>1.0096609874312517</v>
      </c>
      <c r="Q24" s="25">
        <v>7.08</v>
      </c>
      <c r="R24" s="22">
        <f t="shared" si="8"/>
        <v>0.54450070511863846</v>
      </c>
      <c r="S24" s="24">
        <v>4.05</v>
      </c>
      <c r="T24" s="22">
        <f t="shared" si="9"/>
        <v>1.425346098262628</v>
      </c>
      <c r="V24" s="21">
        <f t="shared" si="3"/>
        <v>3.3483606602082068</v>
      </c>
      <c r="X24" s="21">
        <f t="shared" si="4"/>
        <v>0.41854508252602585</v>
      </c>
    </row>
    <row r="25" spans="1:24" x14ac:dyDescent="0.25">
      <c r="A25" s="20" t="s">
        <v>492</v>
      </c>
      <c r="B25" s="21" t="s">
        <v>470</v>
      </c>
      <c r="C25" s="22">
        <v>70</v>
      </c>
      <c r="D25" s="21">
        <v>181</v>
      </c>
      <c r="E25" s="22">
        <v>31.5</v>
      </c>
      <c r="F25" s="22">
        <f t="shared" si="0"/>
        <v>-0.78515370989419475</v>
      </c>
      <c r="G25" s="21">
        <v>8.625</v>
      </c>
      <c r="H25" s="22">
        <f t="shared" si="1"/>
        <v>-1.727212803178422</v>
      </c>
      <c r="I25" s="22">
        <v>4.66</v>
      </c>
      <c r="J25" s="22">
        <f t="shared" si="5"/>
        <v>0.50349227540224251</v>
      </c>
      <c r="K25" s="21">
        <v>14</v>
      </c>
      <c r="L25" s="22">
        <f t="shared" si="2"/>
        <v>-0.9518879128812241</v>
      </c>
      <c r="M25" s="22">
        <v>35.5</v>
      </c>
      <c r="N25" s="22">
        <f t="shared" si="6"/>
        <v>0.70254855237912384</v>
      </c>
      <c r="O25" s="21">
        <v>121</v>
      </c>
      <c r="P25" s="22">
        <f t="shared" si="7"/>
        <v>0.67394870911036042</v>
      </c>
      <c r="Q25" s="22">
        <v>6.94</v>
      </c>
      <c r="R25" s="22">
        <f t="shared" si="8"/>
        <v>0.87036499927970001</v>
      </c>
      <c r="S25" s="21">
        <v>4.3099999999999996</v>
      </c>
      <c r="T25" s="22">
        <f t="shared" si="9"/>
        <v>0.45070300952004705</v>
      </c>
      <c r="V25" s="21">
        <f t="shared" si="3"/>
        <v>-0.26319688026236676</v>
      </c>
      <c r="X25" s="21">
        <f t="shared" si="4"/>
        <v>-3.2899610032795845E-2</v>
      </c>
    </row>
    <row r="26" spans="1:24" x14ac:dyDescent="0.25">
      <c r="A26" s="23" t="s">
        <v>493</v>
      </c>
      <c r="B26" s="24" t="s">
        <v>470</v>
      </c>
      <c r="C26" s="25">
        <v>72</v>
      </c>
      <c r="D26" s="24">
        <v>198</v>
      </c>
      <c r="E26" s="25">
        <v>30.375</v>
      </c>
      <c r="F26" s="22">
        <f t="shared" si="0"/>
        <v>-1.6042862511284783</v>
      </c>
      <c r="G26" s="24">
        <v>9.375</v>
      </c>
      <c r="H26" s="22">
        <f t="shared" si="1"/>
        <v>-0.53232546862233909</v>
      </c>
      <c r="I26" s="25">
        <v>4.7300000000000004</v>
      </c>
      <c r="J26" s="22">
        <f t="shared" si="5"/>
        <v>0.26681544876069541</v>
      </c>
      <c r="K26" s="24">
        <v>19</v>
      </c>
      <c r="L26" s="22">
        <f t="shared" si="2"/>
        <v>-0.109142445744001</v>
      </c>
      <c r="M26" s="25">
        <v>32</v>
      </c>
      <c r="N26" s="22">
        <f t="shared" si="6"/>
        <v>-0.26367691260576659</v>
      </c>
      <c r="O26" s="24">
        <v>117</v>
      </c>
      <c r="P26" s="22">
        <f t="shared" si="7"/>
        <v>0.22633233801583877</v>
      </c>
      <c r="Q26" s="25"/>
      <c r="R26" s="22"/>
      <c r="S26" s="24"/>
      <c r="T26" s="22"/>
      <c r="V26" s="21">
        <f t="shared" si="3"/>
        <v>-2.0162832913240512</v>
      </c>
      <c r="X26" s="21">
        <f t="shared" si="4"/>
        <v>-0.33604721522067521</v>
      </c>
    </row>
    <row r="27" spans="1:24" x14ac:dyDescent="0.25">
      <c r="A27" s="20" t="s">
        <v>494</v>
      </c>
      <c r="B27" s="21" t="s">
        <v>470</v>
      </c>
      <c r="C27" s="22">
        <v>73</v>
      </c>
      <c r="D27" s="21">
        <v>209</v>
      </c>
      <c r="E27" s="22">
        <v>33.375</v>
      </c>
      <c r="F27" s="22">
        <f t="shared" si="0"/>
        <v>0.58006719216294467</v>
      </c>
      <c r="G27" s="21">
        <v>9.5</v>
      </c>
      <c r="H27" s="22">
        <f t="shared" si="1"/>
        <v>-0.33317757952965865</v>
      </c>
      <c r="I27" s="22">
        <v>4.41</v>
      </c>
      <c r="J27" s="22">
        <f t="shared" si="5"/>
        <v>1.3487666562649074</v>
      </c>
      <c r="K27" s="21">
        <v>14</v>
      </c>
      <c r="L27" s="22">
        <f t="shared" si="2"/>
        <v>-0.9518879128812241</v>
      </c>
      <c r="M27" s="22">
        <v>41.5</v>
      </c>
      <c r="N27" s="22">
        <f t="shared" si="6"/>
        <v>2.3589350637817934</v>
      </c>
      <c r="O27" s="21">
        <v>135</v>
      </c>
      <c r="P27" s="22">
        <f t="shared" si="7"/>
        <v>2.240606007941186</v>
      </c>
      <c r="Q27" s="22">
        <v>6.94</v>
      </c>
      <c r="R27" s="22">
        <f t="shared" si="8"/>
        <v>0.87036499927970001</v>
      </c>
      <c r="S27" s="21">
        <v>4.18</v>
      </c>
      <c r="T27" s="22">
        <f t="shared" si="9"/>
        <v>0.93802455389133754</v>
      </c>
      <c r="V27" s="21">
        <f t="shared" si="3"/>
        <v>7.0516989809109862</v>
      </c>
      <c r="X27" s="21">
        <f t="shared" si="4"/>
        <v>0.88146237261387328</v>
      </c>
    </row>
    <row r="28" spans="1:24" x14ac:dyDescent="0.25">
      <c r="A28" s="23" t="s">
        <v>495</v>
      </c>
      <c r="B28" s="24" t="s">
        <v>470</v>
      </c>
      <c r="C28" s="25">
        <v>71</v>
      </c>
      <c r="D28" s="24">
        <v>182</v>
      </c>
      <c r="E28" s="25">
        <v>30.375</v>
      </c>
      <c r="F28" s="22">
        <f t="shared" si="0"/>
        <v>-1.6042862511284783</v>
      </c>
      <c r="G28" s="24">
        <v>9.125</v>
      </c>
      <c r="H28" s="22">
        <f t="shared" si="1"/>
        <v>-0.93062124680770009</v>
      </c>
      <c r="I28" s="25"/>
      <c r="J28" s="22"/>
      <c r="K28" s="24"/>
      <c r="L28" s="22"/>
      <c r="M28" s="25"/>
      <c r="N28" s="22"/>
      <c r="O28" s="24"/>
      <c r="P28" s="22"/>
      <c r="Q28" s="25"/>
      <c r="R28" s="22"/>
      <c r="S28" s="24"/>
      <c r="T28" s="22"/>
      <c r="V28" s="21">
        <f t="shared" si="3"/>
        <v>-2.5349074979361785</v>
      </c>
      <c r="X28" s="21">
        <f t="shared" si="4"/>
        <v>-1.2674537489680893</v>
      </c>
    </row>
    <row r="29" spans="1:24" x14ac:dyDescent="0.25">
      <c r="A29" s="20" t="s">
        <v>496</v>
      </c>
      <c r="B29" s="21" t="s">
        <v>470</v>
      </c>
      <c r="C29" s="22">
        <v>73</v>
      </c>
      <c r="D29" s="21">
        <v>171</v>
      </c>
      <c r="E29" s="22">
        <v>32.5</v>
      </c>
      <c r="F29" s="22">
        <f t="shared" si="0"/>
        <v>-5.703589546372035E-2</v>
      </c>
      <c r="G29" s="21">
        <v>9</v>
      </c>
      <c r="H29" s="22">
        <f t="shared" si="1"/>
        <v>-1.1297691359003805</v>
      </c>
      <c r="I29" s="22">
        <v>4.49</v>
      </c>
      <c r="J29" s="22">
        <f t="shared" si="5"/>
        <v>1.0782788543888544</v>
      </c>
      <c r="K29" s="21"/>
      <c r="L29" s="22"/>
      <c r="M29" s="22">
        <v>35.5</v>
      </c>
      <c r="N29" s="22">
        <f t="shared" si="6"/>
        <v>0.70254855237912384</v>
      </c>
      <c r="O29" s="21">
        <v>121</v>
      </c>
      <c r="P29" s="22">
        <f t="shared" si="7"/>
        <v>0.67394870911036042</v>
      </c>
      <c r="Q29" s="22"/>
      <c r="R29" s="22"/>
      <c r="S29" s="21"/>
      <c r="T29" s="22"/>
      <c r="V29" s="21">
        <f t="shared" si="3"/>
        <v>1.2679710845142376</v>
      </c>
      <c r="X29" s="21">
        <f t="shared" si="4"/>
        <v>0.2535942169028475</v>
      </c>
    </row>
    <row r="30" spans="1:24" x14ac:dyDescent="0.25">
      <c r="A30" s="23" t="s">
        <v>497</v>
      </c>
      <c r="B30" s="24" t="s">
        <v>470</v>
      </c>
      <c r="C30" s="25">
        <v>71</v>
      </c>
      <c r="D30" s="24">
        <v>192</v>
      </c>
      <c r="E30" s="25">
        <v>31.625</v>
      </c>
      <c r="F30" s="22">
        <f t="shared" si="0"/>
        <v>-0.69413898309038535</v>
      </c>
      <c r="G30" s="24">
        <v>10</v>
      </c>
      <c r="H30" s="22">
        <f t="shared" si="1"/>
        <v>0.46341397684106334</v>
      </c>
      <c r="I30" s="25"/>
      <c r="J30" s="22"/>
      <c r="K30" s="24">
        <v>17</v>
      </c>
      <c r="L30" s="22">
        <f t="shared" si="2"/>
        <v>-0.44624063259889024</v>
      </c>
      <c r="M30" s="25"/>
      <c r="N30" s="22"/>
      <c r="O30" s="24"/>
      <c r="P30" s="22"/>
      <c r="Q30" s="25"/>
      <c r="R30" s="22"/>
      <c r="S30" s="24"/>
      <c r="T30" s="22"/>
      <c r="V30" s="21">
        <f t="shared" si="3"/>
        <v>-0.67696563884821226</v>
      </c>
      <c r="X30" s="21">
        <f t="shared" si="4"/>
        <v>-0.22565521294940408</v>
      </c>
    </row>
    <row r="31" spans="1:24" x14ac:dyDescent="0.25">
      <c r="A31" s="20" t="s">
        <v>498</v>
      </c>
      <c r="B31" s="21" t="s">
        <v>470</v>
      </c>
      <c r="C31" s="22">
        <v>71</v>
      </c>
      <c r="D31" s="21">
        <v>185</v>
      </c>
      <c r="E31" s="22">
        <v>31.375</v>
      </c>
      <c r="F31" s="22">
        <f t="shared" si="0"/>
        <v>-0.87616843669800404</v>
      </c>
      <c r="G31" s="21">
        <v>9.375</v>
      </c>
      <c r="H31" s="22">
        <f t="shared" si="1"/>
        <v>-0.53232546862233909</v>
      </c>
      <c r="I31" s="22"/>
      <c r="J31" s="22"/>
      <c r="K31" s="21">
        <v>19</v>
      </c>
      <c r="L31" s="22">
        <f t="shared" si="2"/>
        <v>-0.109142445744001</v>
      </c>
      <c r="M31" s="22">
        <v>35.5</v>
      </c>
      <c r="N31" s="22">
        <f t="shared" si="6"/>
        <v>0.70254855237912384</v>
      </c>
      <c r="O31" s="21">
        <v>116</v>
      </c>
      <c r="P31" s="22">
        <f t="shared" si="7"/>
        <v>0.11442824524220838</v>
      </c>
      <c r="Q31" s="22"/>
      <c r="R31" s="22"/>
      <c r="S31" s="21"/>
      <c r="T31" s="22"/>
      <c r="V31" s="21">
        <f t="shared" si="3"/>
        <v>-0.70065955344301201</v>
      </c>
      <c r="X31" s="21">
        <f t="shared" si="4"/>
        <v>-0.1401319106886024</v>
      </c>
    </row>
    <row r="32" spans="1:24" x14ac:dyDescent="0.25">
      <c r="A32" s="23" t="s">
        <v>499</v>
      </c>
      <c r="B32" s="24" t="s">
        <v>470</v>
      </c>
      <c r="C32" s="25">
        <v>71</v>
      </c>
      <c r="D32" s="24">
        <v>186</v>
      </c>
      <c r="E32" s="25">
        <v>30.75</v>
      </c>
      <c r="F32" s="22">
        <f t="shared" si="0"/>
        <v>-1.3312420707170505</v>
      </c>
      <c r="G32" s="24">
        <v>9</v>
      </c>
      <c r="H32" s="22">
        <f t="shared" si="1"/>
        <v>-1.1297691359003805</v>
      </c>
      <c r="I32" s="25">
        <v>4.3899999999999997</v>
      </c>
      <c r="J32" s="22">
        <f t="shared" si="5"/>
        <v>1.4163886067339222</v>
      </c>
      <c r="K32" s="24">
        <v>12</v>
      </c>
      <c r="L32" s="22">
        <f t="shared" si="2"/>
        <v>-1.2889860997361133</v>
      </c>
      <c r="M32" s="25">
        <v>35</v>
      </c>
      <c r="N32" s="22">
        <f t="shared" si="6"/>
        <v>0.56451634309556808</v>
      </c>
      <c r="O32" s="24">
        <v>124</v>
      </c>
      <c r="P32" s="22">
        <f t="shared" si="7"/>
        <v>1.0096609874312517</v>
      </c>
      <c r="Q32" s="25"/>
      <c r="R32" s="22"/>
      <c r="S32" s="24">
        <v>4.18</v>
      </c>
      <c r="T32" s="22">
        <f t="shared" si="9"/>
        <v>0.93802455389133754</v>
      </c>
      <c r="V32" s="21">
        <f t="shared" si="3"/>
        <v>0.1785931847985357</v>
      </c>
      <c r="X32" s="21">
        <f t="shared" si="4"/>
        <v>2.5513312114076529E-2</v>
      </c>
    </row>
    <row r="33" spans="1:24" x14ac:dyDescent="0.25">
      <c r="A33" s="20" t="s">
        <v>500</v>
      </c>
      <c r="B33" s="21" t="s">
        <v>470</v>
      </c>
      <c r="C33" s="22">
        <v>72</v>
      </c>
      <c r="D33" s="21">
        <v>203</v>
      </c>
      <c r="E33" s="22">
        <v>31.625</v>
      </c>
      <c r="F33" s="22">
        <f t="shared" si="0"/>
        <v>-0.69413898309038535</v>
      </c>
      <c r="G33" s="21">
        <v>8.125</v>
      </c>
      <c r="H33" s="22">
        <f t="shared" si="1"/>
        <v>-2.5238043595491439</v>
      </c>
      <c r="I33" s="22">
        <v>4.53</v>
      </c>
      <c r="J33" s="22">
        <f t="shared" si="5"/>
        <v>0.94303495345082788</v>
      </c>
      <c r="K33" s="21">
        <v>11</v>
      </c>
      <c r="L33" s="22">
        <f t="shared" si="2"/>
        <v>-1.4575351931635578</v>
      </c>
      <c r="M33" s="22">
        <v>37</v>
      </c>
      <c r="N33" s="22">
        <f t="shared" si="6"/>
        <v>1.1166451802297912</v>
      </c>
      <c r="O33" s="21">
        <v>120</v>
      </c>
      <c r="P33" s="22">
        <f t="shared" si="7"/>
        <v>0.56204461633672997</v>
      </c>
      <c r="Q33" s="22">
        <v>7.08</v>
      </c>
      <c r="R33" s="22">
        <f t="shared" si="8"/>
        <v>0.54450070511863846</v>
      </c>
      <c r="S33" s="21">
        <v>4.1900000000000004</v>
      </c>
      <c r="T33" s="22">
        <f t="shared" si="9"/>
        <v>0.90053828124738955</v>
      </c>
      <c r="V33" s="21">
        <f t="shared" si="3"/>
        <v>-0.60871479941970985</v>
      </c>
      <c r="X33" s="21">
        <f t="shared" si="4"/>
        <v>-7.6089349927463731E-2</v>
      </c>
    </row>
    <row r="34" spans="1:24" x14ac:dyDescent="0.25">
      <c r="A34" s="23" t="s">
        <v>501</v>
      </c>
      <c r="B34" s="24" t="s">
        <v>470</v>
      </c>
      <c r="C34" s="25">
        <v>71</v>
      </c>
      <c r="D34" s="24">
        <v>189</v>
      </c>
      <c r="E34" s="25">
        <v>30.5</v>
      </c>
      <c r="F34" s="22">
        <f t="shared" si="0"/>
        <v>-1.513271524324669</v>
      </c>
      <c r="G34" s="24">
        <v>8.875</v>
      </c>
      <c r="H34" s="22">
        <f t="shared" si="1"/>
        <v>-1.3289170249930611</v>
      </c>
      <c r="I34" s="25">
        <v>4.47</v>
      </c>
      <c r="J34" s="22">
        <f t="shared" si="5"/>
        <v>1.1459008048578692</v>
      </c>
      <c r="K34" s="24">
        <v>18</v>
      </c>
      <c r="L34" s="22">
        <f t="shared" si="2"/>
        <v>-0.27769153917144562</v>
      </c>
      <c r="M34" s="25">
        <v>36</v>
      </c>
      <c r="N34" s="22">
        <f t="shared" si="6"/>
        <v>0.84058076166267959</v>
      </c>
      <c r="O34" s="24">
        <v>122</v>
      </c>
      <c r="P34" s="22">
        <f t="shared" si="7"/>
        <v>0.78585280188399076</v>
      </c>
      <c r="Q34" s="25">
        <v>6.88</v>
      </c>
      <c r="R34" s="22">
        <f t="shared" si="8"/>
        <v>1.0100211253487279</v>
      </c>
      <c r="S34" s="24">
        <v>4.09</v>
      </c>
      <c r="T34" s="22">
        <f t="shared" si="9"/>
        <v>1.2754010076868461</v>
      </c>
      <c r="V34" s="21">
        <f t="shared" si="3"/>
        <v>1.9378764129509376</v>
      </c>
      <c r="X34" s="21">
        <f t="shared" si="4"/>
        <v>0.2422345516188672</v>
      </c>
    </row>
    <row r="35" spans="1:24" x14ac:dyDescent="0.25">
      <c r="A35" s="20" t="s">
        <v>502</v>
      </c>
      <c r="B35" s="21" t="s">
        <v>470</v>
      </c>
      <c r="C35" s="22">
        <v>71</v>
      </c>
      <c r="D35" s="21">
        <v>188</v>
      </c>
      <c r="E35" s="22">
        <v>31.75</v>
      </c>
      <c r="F35" s="22">
        <f t="shared" ref="F35:F66" si="10">STANDARDIZE(E35,$E$322,$E$323)</f>
        <v>-0.60312425628657607</v>
      </c>
      <c r="G35" s="21">
        <v>9.5</v>
      </c>
      <c r="H35" s="22">
        <f t="shared" si="1"/>
        <v>-0.33317757952965865</v>
      </c>
      <c r="I35" s="22">
        <v>4.68</v>
      </c>
      <c r="J35" s="22">
        <f t="shared" si="5"/>
        <v>0.4358703249332308</v>
      </c>
      <c r="K35" s="21"/>
      <c r="L35" s="22"/>
      <c r="M35" s="22">
        <v>35.5</v>
      </c>
      <c r="N35" s="22">
        <f t="shared" si="6"/>
        <v>0.70254855237912384</v>
      </c>
      <c r="O35" s="21">
        <v>123</v>
      </c>
      <c r="P35" s="22">
        <f t="shared" si="7"/>
        <v>0.89775689465762121</v>
      </c>
      <c r="Q35" s="22"/>
      <c r="R35" s="22"/>
      <c r="S35" s="21"/>
      <c r="T35" s="22"/>
      <c r="V35" s="21">
        <f t="shared" si="3"/>
        <v>1.0998739361537411</v>
      </c>
      <c r="X35" s="21">
        <f t="shared" si="4"/>
        <v>0.2199747872307482</v>
      </c>
    </row>
    <row r="36" spans="1:24" x14ac:dyDescent="0.25">
      <c r="A36" s="23" t="s">
        <v>503</v>
      </c>
      <c r="B36" s="24" t="s">
        <v>470</v>
      </c>
      <c r="C36" s="25">
        <v>71</v>
      </c>
      <c r="D36" s="24">
        <v>193</v>
      </c>
      <c r="E36" s="25">
        <v>31.5</v>
      </c>
      <c r="F36" s="22">
        <f t="shared" si="10"/>
        <v>-0.78515370989419475</v>
      </c>
      <c r="G36" s="24">
        <v>9.25</v>
      </c>
      <c r="H36" s="22">
        <f t="shared" si="1"/>
        <v>-0.73147335771501965</v>
      </c>
      <c r="I36" s="25">
        <v>4.49</v>
      </c>
      <c r="J36" s="22">
        <f t="shared" si="5"/>
        <v>1.0782788543888544</v>
      </c>
      <c r="K36" s="24">
        <v>17</v>
      </c>
      <c r="L36" s="22">
        <f t="shared" si="2"/>
        <v>-0.44624063259889024</v>
      </c>
      <c r="M36" s="25">
        <v>33</v>
      </c>
      <c r="N36" s="22">
        <f t="shared" si="6"/>
        <v>1.238750596134495E-2</v>
      </c>
      <c r="O36" s="24">
        <v>132</v>
      </c>
      <c r="P36" s="22">
        <f t="shared" si="7"/>
        <v>1.9048937296202948</v>
      </c>
      <c r="Q36" s="25">
        <v>7.18</v>
      </c>
      <c r="R36" s="22">
        <f t="shared" si="8"/>
        <v>0.31174049500359485</v>
      </c>
      <c r="S36" s="24">
        <v>4.33</v>
      </c>
      <c r="T36" s="22">
        <f t="shared" si="9"/>
        <v>0.37573046423215445</v>
      </c>
      <c r="V36" s="21">
        <f t="shared" si="3"/>
        <v>1.7201633489981387</v>
      </c>
      <c r="X36" s="21">
        <f t="shared" si="4"/>
        <v>0.21502041862476734</v>
      </c>
    </row>
    <row r="37" spans="1:24" x14ac:dyDescent="0.25">
      <c r="A37" s="20" t="s">
        <v>504</v>
      </c>
      <c r="B37" s="21" t="s">
        <v>470</v>
      </c>
      <c r="C37" s="22">
        <v>71</v>
      </c>
      <c r="D37" s="21">
        <v>197</v>
      </c>
      <c r="E37" s="22">
        <v>32.5</v>
      </c>
      <c r="F37" s="22">
        <f t="shared" si="10"/>
        <v>-5.703589546372035E-2</v>
      </c>
      <c r="G37" s="21">
        <v>8.625</v>
      </c>
      <c r="H37" s="22">
        <f t="shared" si="1"/>
        <v>-1.727212803178422</v>
      </c>
      <c r="I37" s="22">
        <v>4.37</v>
      </c>
      <c r="J37" s="22">
        <f t="shared" si="5"/>
        <v>1.4840105572029338</v>
      </c>
      <c r="K37" s="21">
        <v>18</v>
      </c>
      <c r="L37" s="22">
        <f t="shared" si="2"/>
        <v>-0.27769153917144562</v>
      </c>
      <c r="M37" s="22">
        <v>30.5</v>
      </c>
      <c r="N37" s="22">
        <f t="shared" si="6"/>
        <v>-0.6777735404564339</v>
      </c>
      <c r="O37" s="21">
        <v>118</v>
      </c>
      <c r="P37" s="22">
        <f t="shared" si="7"/>
        <v>0.33823643078946919</v>
      </c>
      <c r="Q37" s="22">
        <v>6.85</v>
      </c>
      <c r="R37" s="22">
        <f t="shared" si="8"/>
        <v>1.0798491883832417</v>
      </c>
      <c r="S37" s="21">
        <v>4.1900000000000004</v>
      </c>
      <c r="T37" s="22">
        <f t="shared" si="9"/>
        <v>0.90053828124738955</v>
      </c>
      <c r="V37" s="21">
        <f t="shared" si="3"/>
        <v>1.0629206793530122</v>
      </c>
      <c r="X37" s="21">
        <f t="shared" si="4"/>
        <v>0.13286508491912652</v>
      </c>
    </row>
    <row r="38" spans="1:24" x14ac:dyDescent="0.25">
      <c r="A38" s="23" t="s">
        <v>505</v>
      </c>
      <c r="B38" s="24" t="s">
        <v>470</v>
      </c>
      <c r="C38" s="25">
        <v>73</v>
      </c>
      <c r="D38" s="24">
        <v>204</v>
      </c>
      <c r="E38" s="25">
        <v>33.375</v>
      </c>
      <c r="F38" s="22">
        <f t="shared" si="10"/>
        <v>0.58006719216294467</v>
      </c>
      <c r="G38" s="24">
        <v>10.25</v>
      </c>
      <c r="H38" s="22">
        <f t="shared" si="1"/>
        <v>0.86170975502642433</v>
      </c>
      <c r="I38" s="25">
        <v>4.6399999999999997</v>
      </c>
      <c r="J38" s="22">
        <f t="shared" si="5"/>
        <v>0.57111422587125726</v>
      </c>
      <c r="K38" s="24">
        <v>14</v>
      </c>
      <c r="L38" s="22">
        <f t="shared" si="2"/>
        <v>-0.9518879128812241</v>
      </c>
      <c r="M38" s="25">
        <v>35.5</v>
      </c>
      <c r="N38" s="22">
        <f t="shared" si="6"/>
        <v>0.70254855237912384</v>
      </c>
      <c r="O38" s="24">
        <v>123</v>
      </c>
      <c r="P38" s="22">
        <f t="shared" si="7"/>
        <v>0.89775689465762121</v>
      </c>
      <c r="Q38" s="25">
        <v>6.98</v>
      </c>
      <c r="R38" s="22">
        <f t="shared" si="8"/>
        <v>0.77726091523368213</v>
      </c>
      <c r="S38" s="24">
        <v>4.1500000000000004</v>
      </c>
      <c r="T38" s="22">
        <f t="shared" si="9"/>
        <v>1.0504833718231714</v>
      </c>
      <c r="V38" s="21">
        <f t="shared" si="3"/>
        <v>4.4890529942730009</v>
      </c>
      <c r="X38" s="21">
        <f t="shared" si="4"/>
        <v>0.56113162428412511</v>
      </c>
    </row>
    <row r="39" spans="1:24" x14ac:dyDescent="0.25">
      <c r="A39" s="20" t="s">
        <v>506</v>
      </c>
      <c r="B39" s="21" t="s">
        <v>470</v>
      </c>
      <c r="C39" s="22">
        <v>69</v>
      </c>
      <c r="D39" s="21">
        <v>183</v>
      </c>
      <c r="E39" s="22">
        <v>30.625</v>
      </c>
      <c r="F39" s="22">
        <f t="shared" si="10"/>
        <v>-1.4222567975208598</v>
      </c>
      <c r="G39" s="21">
        <v>9.125</v>
      </c>
      <c r="H39" s="22">
        <f t="shared" si="1"/>
        <v>-0.93062124680770009</v>
      </c>
      <c r="I39" s="22">
        <v>4.46</v>
      </c>
      <c r="J39" s="22">
        <f t="shared" si="5"/>
        <v>1.1797117800923751</v>
      </c>
      <c r="K39" s="21">
        <v>9</v>
      </c>
      <c r="L39" s="22">
        <f t="shared" si="2"/>
        <v>-1.7946333800184471</v>
      </c>
      <c r="M39" s="22">
        <v>34.5</v>
      </c>
      <c r="N39" s="22">
        <f t="shared" si="6"/>
        <v>0.42648413381201228</v>
      </c>
      <c r="O39" s="21">
        <v>118</v>
      </c>
      <c r="P39" s="22">
        <f t="shared" si="7"/>
        <v>0.33823643078946919</v>
      </c>
      <c r="Q39" s="22">
        <v>6.8</v>
      </c>
      <c r="R39" s="22">
        <f t="shared" si="8"/>
        <v>1.1962292934407637</v>
      </c>
      <c r="S39" s="21">
        <v>3.93</v>
      </c>
      <c r="T39" s="22">
        <f t="shared" si="9"/>
        <v>1.875181369989972</v>
      </c>
      <c r="V39" s="21">
        <f t="shared" si="3"/>
        <v>0.86833158377758513</v>
      </c>
      <c r="X39" s="21">
        <f t="shared" si="4"/>
        <v>0.10854144797219814</v>
      </c>
    </row>
    <row r="40" spans="1:24" x14ac:dyDescent="0.25">
      <c r="A40" s="23" t="s">
        <v>507</v>
      </c>
      <c r="B40" s="24" t="s">
        <v>508</v>
      </c>
      <c r="C40" s="25">
        <v>78</v>
      </c>
      <c r="D40" s="24">
        <v>284</v>
      </c>
      <c r="E40" s="25">
        <v>33.375</v>
      </c>
      <c r="F40" s="22">
        <f t="shared" si="10"/>
        <v>0.58006719216294467</v>
      </c>
      <c r="G40" s="24">
        <v>9.75</v>
      </c>
      <c r="H40" s="22">
        <f t="shared" si="1"/>
        <v>6.5118198655702356E-2</v>
      </c>
      <c r="I40" s="25">
        <v>5.0999999999999996</v>
      </c>
      <c r="J40" s="22">
        <f t="shared" si="5"/>
        <v>-0.98419063491604597</v>
      </c>
      <c r="K40" s="24">
        <v>25</v>
      </c>
      <c r="L40" s="22">
        <f t="shared" si="2"/>
        <v>0.9021521148206666</v>
      </c>
      <c r="M40" s="25">
        <v>29.5</v>
      </c>
      <c r="N40" s="22">
        <f t="shared" si="6"/>
        <v>-0.95383795902354551</v>
      </c>
      <c r="O40" s="24">
        <v>108</v>
      </c>
      <c r="P40" s="22">
        <f t="shared" si="7"/>
        <v>-0.78080449694683485</v>
      </c>
      <c r="Q40" s="25">
        <v>7.55</v>
      </c>
      <c r="R40" s="22">
        <f t="shared" si="8"/>
        <v>-0.54947228242207002</v>
      </c>
      <c r="S40" s="24">
        <v>4.62</v>
      </c>
      <c r="T40" s="22">
        <f t="shared" si="9"/>
        <v>-0.71137144244226369</v>
      </c>
      <c r="V40" s="21">
        <f t="shared" si="3"/>
        <v>-2.4323393101114466</v>
      </c>
      <c r="X40" s="21">
        <f t="shared" si="4"/>
        <v>-0.30404241376393082</v>
      </c>
    </row>
    <row r="41" spans="1:24" x14ac:dyDescent="0.25">
      <c r="A41" s="20" t="s">
        <v>509</v>
      </c>
      <c r="B41" s="21" t="s">
        <v>508</v>
      </c>
      <c r="C41" s="22">
        <v>76</v>
      </c>
      <c r="D41" s="21">
        <v>285</v>
      </c>
      <c r="E41" s="22">
        <v>33.375</v>
      </c>
      <c r="F41" s="22">
        <f t="shared" si="10"/>
        <v>0.58006719216294467</v>
      </c>
      <c r="G41" s="21">
        <v>10.25</v>
      </c>
      <c r="H41" s="22">
        <f t="shared" si="1"/>
        <v>0.86170975502642433</v>
      </c>
      <c r="I41" s="22">
        <v>5.23</v>
      </c>
      <c r="J41" s="22">
        <f t="shared" si="5"/>
        <v>-1.4237333129646343</v>
      </c>
      <c r="K41" s="21">
        <v>20</v>
      </c>
      <c r="L41" s="22">
        <f t="shared" si="2"/>
        <v>5.94066476834436E-2</v>
      </c>
      <c r="M41" s="22">
        <v>30</v>
      </c>
      <c r="N41" s="22">
        <f t="shared" si="6"/>
        <v>-0.81580574973998976</v>
      </c>
      <c r="O41" s="21">
        <v>111</v>
      </c>
      <c r="P41" s="22">
        <f t="shared" si="7"/>
        <v>-0.44509221862594367</v>
      </c>
      <c r="Q41" s="22">
        <v>7.46</v>
      </c>
      <c r="R41" s="22">
        <f t="shared" si="8"/>
        <v>-0.33998809331853025</v>
      </c>
      <c r="S41" s="21">
        <v>4.7300000000000004</v>
      </c>
      <c r="T41" s="22">
        <f t="shared" si="9"/>
        <v>-1.123720441525665</v>
      </c>
      <c r="V41" s="21">
        <f t="shared" si="3"/>
        <v>-2.6471562213019499</v>
      </c>
      <c r="X41" s="21">
        <f t="shared" si="4"/>
        <v>-0.33089452766274374</v>
      </c>
    </row>
    <row r="42" spans="1:24" x14ac:dyDescent="0.25">
      <c r="A42" s="23" t="s">
        <v>510</v>
      </c>
      <c r="B42" s="24" t="s">
        <v>508</v>
      </c>
      <c r="C42" s="25">
        <v>77</v>
      </c>
      <c r="D42" s="24">
        <v>264</v>
      </c>
      <c r="E42" s="25">
        <v>33.5</v>
      </c>
      <c r="F42" s="22">
        <f t="shared" si="10"/>
        <v>0.67108191896675395</v>
      </c>
      <c r="G42" s="24">
        <v>9.75</v>
      </c>
      <c r="H42" s="22">
        <f t="shared" si="1"/>
        <v>6.5118198655702356E-2</v>
      </c>
      <c r="I42" s="25"/>
      <c r="J42" s="22"/>
      <c r="K42" s="24">
        <v>20</v>
      </c>
      <c r="L42" s="22">
        <f t="shared" si="2"/>
        <v>5.94066476834436E-2</v>
      </c>
      <c r="M42" s="25"/>
      <c r="N42" s="22"/>
      <c r="O42" s="24"/>
      <c r="P42" s="22"/>
      <c r="Q42" s="25"/>
      <c r="R42" s="22"/>
      <c r="S42" s="24"/>
      <c r="T42" s="22"/>
      <c r="V42" s="21">
        <f t="shared" si="3"/>
        <v>0.79560676530589991</v>
      </c>
      <c r="X42" s="21">
        <f t="shared" si="4"/>
        <v>0.26520225510196666</v>
      </c>
    </row>
    <row r="43" spans="1:24" x14ac:dyDescent="0.25">
      <c r="A43" s="20" t="s">
        <v>511</v>
      </c>
      <c r="B43" s="21" t="s">
        <v>508</v>
      </c>
      <c r="C43" s="22">
        <v>74</v>
      </c>
      <c r="D43" s="21">
        <v>284</v>
      </c>
      <c r="E43" s="22">
        <v>34</v>
      </c>
      <c r="F43" s="22">
        <f t="shared" si="10"/>
        <v>1.0351408261819912</v>
      </c>
      <c r="G43" s="21">
        <v>10.25</v>
      </c>
      <c r="H43" s="22">
        <f t="shared" si="1"/>
        <v>0.86170975502642433</v>
      </c>
      <c r="I43" s="22">
        <v>5.15</v>
      </c>
      <c r="J43" s="22">
        <f t="shared" si="5"/>
        <v>-1.1532455110885813</v>
      </c>
      <c r="K43" s="21">
        <v>32</v>
      </c>
      <c r="L43" s="22">
        <f t="shared" si="2"/>
        <v>2.0819957688127788</v>
      </c>
      <c r="M43" s="22">
        <v>30</v>
      </c>
      <c r="N43" s="22">
        <f t="shared" si="6"/>
        <v>-0.81580574973998976</v>
      </c>
      <c r="O43" s="21">
        <v>113</v>
      </c>
      <c r="P43" s="22">
        <f t="shared" si="7"/>
        <v>-0.22128403307868283</v>
      </c>
      <c r="Q43" s="22">
        <v>7.95</v>
      </c>
      <c r="R43" s="22">
        <f t="shared" si="8"/>
        <v>-1.4805131228822488</v>
      </c>
      <c r="S43" s="21">
        <v>4.53</v>
      </c>
      <c r="T43" s="22">
        <f t="shared" si="9"/>
        <v>-0.37399498864675523</v>
      </c>
      <c r="V43" s="21">
        <f t="shared" si="3"/>
        <v>-6.5997055415063677E-2</v>
      </c>
      <c r="X43" s="21">
        <f t="shared" si="4"/>
        <v>-8.2496319268829596E-3</v>
      </c>
    </row>
    <row r="44" spans="1:24" x14ac:dyDescent="0.25">
      <c r="A44" s="23" t="s">
        <v>512</v>
      </c>
      <c r="B44" s="24" t="s">
        <v>508</v>
      </c>
      <c r="C44" s="25">
        <v>77</v>
      </c>
      <c r="D44" s="24">
        <v>269</v>
      </c>
      <c r="E44" s="25">
        <v>33.375</v>
      </c>
      <c r="F44" s="22">
        <f t="shared" si="10"/>
        <v>0.58006719216294467</v>
      </c>
      <c r="G44" s="24">
        <v>10.25</v>
      </c>
      <c r="H44" s="22">
        <f t="shared" si="1"/>
        <v>0.86170975502642433</v>
      </c>
      <c r="I44" s="25">
        <v>4.8600000000000003</v>
      </c>
      <c r="J44" s="22">
        <f t="shared" si="5"/>
        <v>-0.17272722928788997</v>
      </c>
      <c r="K44" s="24">
        <v>24</v>
      </c>
      <c r="L44" s="22">
        <f t="shared" si="2"/>
        <v>0.73360302139322198</v>
      </c>
      <c r="M44" s="25">
        <v>32</v>
      </c>
      <c r="N44" s="22">
        <f t="shared" si="6"/>
        <v>-0.26367691260576659</v>
      </c>
      <c r="O44" s="24">
        <v>120</v>
      </c>
      <c r="P44" s="22">
        <f t="shared" si="7"/>
        <v>0.56204461633672997</v>
      </c>
      <c r="Q44" s="25">
        <v>6.89</v>
      </c>
      <c r="R44" s="22">
        <f t="shared" si="8"/>
        <v>0.98674510433722395</v>
      </c>
      <c r="S44" s="24">
        <v>4.21</v>
      </c>
      <c r="T44" s="22">
        <f t="shared" si="9"/>
        <v>0.82556573595950022</v>
      </c>
      <c r="V44" s="21">
        <f t="shared" si="3"/>
        <v>4.1133312833223892</v>
      </c>
      <c r="X44" s="21">
        <f t="shared" si="4"/>
        <v>0.51416641041529865</v>
      </c>
    </row>
    <row r="45" spans="1:24" x14ac:dyDescent="0.25">
      <c r="A45" s="20" t="s">
        <v>513</v>
      </c>
      <c r="B45" s="21" t="s">
        <v>508</v>
      </c>
      <c r="C45" s="22">
        <v>79</v>
      </c>
      <c r="D45" s="21">
        <v>291</v>
      </c>
      <c r="E45" s="22">
        <v>34.375</v>
      </c>
      <c r="F45" s="22">
        <f t="shared" si="10"/>
        <v>1.3081850065934191</v>
      </c>
      <c r="G45" s="21">
        <v>11.75</v>
      </c>
      <c r="H45" s="22">
        <f t="shared" si="1"/>
        <v>3.2514844241385901</v>
      </c>
      <c r="I45" s="22">
        <v>5.05</v>
      </c>
      <c r="J45" s="22">
        <f t="shared" si="5"/>
        <v>-0.81513575874351363</v>
      </c>
      <c r="K45" s="21"/>
      <c r="L45" s="22"/>
      <c r="M45" s="22">
        <v>32</v>
      </c>
      <c r="N45" s="22">
        <f t="shared" si="6"/>
        <v>-0.26367691260576659</v>
      </c>
      <c r="O45" s="21">
        <v>116</v>
      </c>
      <c r="P45" s="22">
        <f t="shared" si="7"/>
        <v>0.11442824524220838</v>
      </c>
      <c r="Q45" s="22">
        <v>7.51</v>
      </c>
      <c r="R45" s="22">
        <f t="shared" si="8"/>
        <v>-0.45636819837605208</v>
      </c>
      <c r="S45" s="21">
        <v>4.47</v>
      </c>
      <c r="T45" s="22">
        <f t="shared" si="9"/>
        <v>-0.14907735278308068</v>
      </c>
      <c r="V45" s="21">
        <f t="shared" si="3"/>
        <v>2.9898394534658053</v>
      </c>
      <c r="X45" s="21">
        <f t="shared" si="4"/>
        <v>0.42711992192368647</v>
      </c>
    </row>
    <row r="46" spans="1:24" x14ac:dyDescent="0.25">
      <c r="A46" s="23" t="s">
        <v>514</v>
      </c>
      <c r="B46" s="24" t="s">
        <v>508</v>
      </c>
      <c r="C46" s="25">
        <v>76</v>
      </c>
      <c r="D46" s="24">
        <v>251</v>
      </c>
      <c r="E46" s="25">
        <v>34.25</v>
      </c>
      <c r="F46" s="22">
        <f t="shared" si="10"/>
        <v>1.2171702797896098</v>
      </c>
      <c r="G46" s="24">
        <v>9.875</v>
      </c>
      <c r="H46" s="22">
        <f t="shared" si="1"/>
        <v>0.26426608774838284</v>
      </c>
      <c r="I46" s="25">
        <v>4.82</v>
      </c>
      <c r="J46" s="22">
        <f t="shared" si="5"/>
        <v>-3.7483328349863461E-2</v>
      </c>
      <c r="K46" s="24">
        <v>23</v>
      </c>
      <c r="L46" s="22">
        <f t="shared" si="2"/>
        <v>0.56505392796577747</v>
      </c>
      <c r="M46" s="25">
        <v>35</v>
      </c>
      <c r="N46" s="22">
        <f t="shared" si="6"/>
        <v>0.56451634309556808</v>
      </c>
      <c r="O46" s="24">
        <v>115</v>
      </c>
      <c r="P46" s="22">
        <f t="shared" si="7"/>
        <v>2.5241524685779742E-3</v>
      </c>
      <c r="Q46" s="25">
        <v>6.97</v>
      </c>
      <c r="R46" s="22">
        <f t="shared" si="8"/>
        <v>0.80053693624518818</v>
      </c>
      <c r="S46" s="24">
        <v>4.25</v>
      </c>
      <c r="T46" s="22">
        <f t="shared" si="9"/>
        <v>0.67562064538371824</v>
      </c>
      <c r="V46" s="21">
        <f t="shared" si="3"/>
        <v>4.0522050443469588</v>
      </c>
      <c r="X46" s="21">
        <f t="shared" si="4"/>
        <v>0.50652563054336985</v>
      </c>
    </row>
    <row r="47" spans="1:24" x14ac:dyDescent="0.25">
      <c r="A47" s="20" t="s">
        <v>515</v>
      </c>
      <c r="B47" s="21" t="s">
        <v>508</v>
      </c>
      <c r="C47" s="22">
        <v>75</v>
      </c>
      <c r="D47" s="21">
        <v>243</v>
      </c>
      <c r="E47" s="22">
        <v>31.625</v>
      </c>
      <c r="F47" s="22">
        <f t="shared" si="10"/>
        <v>-0.69413898309038535</v>
      </c>
      <c r="G47" s="21">
        <v>9.375</v>
      </c>
      <c r="H47" s="22">
        <f t="shared" si="1"/>
        <v>-0.53232546862233909</v>
      </c>
      <c r="I47" s="22">
        <v>4.6900000000000004</v>
      </c>
      <c r="J47" s="22">
        <f t="shared" si="5"/>
        <v>0.40205934969872192</v>
      </c>
      <c r="K47" s="21">
        <v>21</v>
      </c>
      <c r="L47" s="22">
        <f t="shared" si="2"/>
        <v>0.2279557411108882</v>
      </c>
      <c r="M47" s="22">
        <v>33</v>
      </c>
      <c r="N47" s="22">
        <f t="shared" si="6"/>
        <v>1.238750596134495E-2</v>
      </c>
      <c r="O47" s="21">
        <v>108</v>
      </c>
      <c r="P47" s="22">
        <f t="shared" si="7"/>
        <v>-0.78080449694683485</v>
      </c>
      <c r="Q47" s="22"/>
      <c r="R47" s="22"/>
      <c r="S47" s="21"/>
      <c r="T47" s="22"/>
      <c r="V47" s="21">
        <f t="shared" si="3"/>
        <v>-1.3648663518886042</v>
      </c>
      <c r="X47" s="21">
        <f t="shared" si="4"/>
        <v>-0.22747772531476737</v>
      </c>
    </row>
    <row r="48" spans="1:24" x14ac:dyDescent="0.25">
      <c r="A48" s="23" t="s">
        <v>516</v>
      </c>
      <c r="B48" s="24" t="s">
        <v>508</v>
      </c>
      <c r="C48" s="25">
        <v>75</v>
      </c>
      <c r="D48" s="24">
        <v>248</v>
      </c>
      <c r="E48" s="25">
        <v>32.875</v>
      </c>
      <c r="F48" s="22">
        <f t="shared" si="10"/>
        <v>0.21600828494770752</v>
      </c>
      <c r="G48" s="24">
        <v>10.25</v>
      </c>
      <c r="H48" s="22">
        <f t="shared" si="1"/>
        <v>0.86170975502642433</v>
      </c>
      <c r="I48" s="25">
        <v>4.82</v>
      </c>
      <c r="J48" s="22">
        <f t="shared" si="5"/>
        <v>-3.7483328349863461E-2</v>
      </c>
      <c r="K48" s="24">
        <v>21</v>
      </c>
      <c r="L48" s="22">
        <f t="shared" si="2"/>
        <v>0.2279557411108882</v>
      </c>
      <c r="M48" s="25">
        <v>31.5</v>
      </c>
      <c r="N48" s="22">
        <f t="shared" si="6"/>
        <v>-0.4017091218893224</v>
      </c>
      <c r="O48" s="24">
        <v>111</v>
      </c>
      <c r="P48" s="22">
        <f t="shared" si="7"/>
        <v>-0.44509221862594367</v>
      </c>
      <c r="Q48" s="25">
        <v>6.8</v>
      </c>
      <c r="R48" s="22">
        <f t="shared" si="8"/>
        <v>1.1962292934407637</v>
      </c>
      <c r="S48" s="24">
        <v>4.3099999999999996</v>
      </c>
      <c r="T48" s="22">
        <f t="shared" si="9"/>
        <v>0.45070300952004705</v>
      </c>
      <c r="V48" s="21">
        <f t="shared" si="3"/>
        <v>2.0683214151807015</v>
      </c>
      <c r="X48" s="21">
        <f t="shared" si="4"/>
        <v>0.25854017689758768</v>
      </c>
    </row>
    <row r="49" spans="1:24" x14ac:dyDescent="0.25">
      <c r="A49" s="20" t="s">
        <v>517</v>
      </c>
      <c r="B49" s="21" t="s">
        <v>508</v>
      </c>
      <c r="C49" s="22">
        <v>77</v>
      </c>
      <c r="D49" s="21">
        <v>277</v>
      </c>
      <c r="E49" s="22">
        <v>34</v>
      </c>
      <c r="F49" s="22">
        <f t="shared" si="10"/>
        <v>1.0351408261819912</v>
      </c>
      <c r="G49" s="21">
        <v>10</v>
      </c>
      <c r="H49" s="22">
        <f t="shared" si="1"/>
        <v>0.46341397684106334</v>
      </c>
      <c r="I49" s="22">
        <v>4.8600000000000003</v>
      </c>
      <c r="J49" s="22">
        <f t="shared" si="5"/>
        <v>-0.17272722928788997</v>
      </c>
      <c r="K49" s="21"/>
      <c r="L49" s="22"/>
      <c r="M49" s="22"/>
      <c r="N49" s="22"/>
      <c r="O49" s="21"/>
      <c r="P49" s="22"/>
      <c r="Q49" s="22"/>
      <c r="R49" s="22"/>
      <c r="S49" s="21"/>
      <c r="T49" s="22"/>
      <c r="V49" s="21">
        <f t="shared" si="3"/>
        <v>1.3258275737351646</v>
      </c>
      <c r="X49" s="21">
        <f t="shared" si="4"/>
        <v>0.44194252457838817</v>
      </c>
    </row>
    <row r="50" spans="1:24" x14ac:dyDescent="0.25">
      <c r="A50" s="23" t="s">
        <v>518</v>
      </c>
      <c r="B50" s="24" t="s">
        <v>508</v>
      </c>
      <c r="C50" s="25">
        <v>74</v>
      </c>
      <c r="D50" s="24">
        <v>271</v>
      </c>
      <c r="E50" s="25">
        <v>32.625</v>
      </c>
      <c r="F50" s="22">
        <f t="shared" si="10"/>
        <v>3.3978831340088944E-2</v>
      </c>
      <c r="G50" s="24">
        <v>9.875</v>
      </c>
      <c r="H50" s="22">
        <f t="shared" si="1"/>
        <v>0.26426608774838284</v>
      </c>
      <c r="I50" s="25">
        <v>4.92</v>
      </c>
      <c r="J50" s="22">
        <f t="shared" si="5"/>
        <v>-0.37559308069492819</v>
      </c>
      <c r="K50" s="24">
        <v>23</v>
      </c>
      <c r="L50" s="22">
        <f t="shared" si="2"/>
        <v>0.56505392796577747</v>
      </c>
      <c r="M50" s="25">
        <v>35.5</v>
      </c>
      <c r="N50" s="22">
        <f t="shared" si="6"/>
        <v>0.70254855237912384</v>
      </c>
      <c r="O50" s="24">
        <v>113</v>
      </c>
      <c r="P50" s="22">
        <f t="shared" si="7"/>
        <v>-0.22128403307868283</v>
      </c>
      <c r="Q50" s="25">
        <v>7.06</v>
      </c>
      <c r="R50" s="22">
        <f t="shared" si="8"/>
        <v>0.59105274714164846</v>
      </c>
      <c r="S50" s="24">
        <v>4.3899999999999997</v>
      </c>
      <c r="T50" s="22">
        <f t="shared" si="9"/>
        <v>0.1508128283684832</v>
      </c>
      <c r="V50" s="21">
        <f t="shared" si="3"/>
        <v>1.7108358611698939</v>
      </c>
      <c r="X50" s="21">
        <f t="shared" si="4"/>
        <v>0.21385448264623674</v>
      </c>
    </row>
    <row r="51" spans="1:24" x14ac:dyDescent="0.25">
      <c r="A51" s="20" t="s">
        <v>519</v>
      </c>
      <c r="B51" s="21" t="s">
        <v>508</v>
      </c>
      <c r="C51" s="22">
        <v>76</v>
      </c>
      <c r="D51" s="21">
        <v>273</v>
      </c>
      <c r="E51" s="22">
        <v>33.375</v>
      </c>
      <c r="F51" s="22">
        <f t="shared" si="10"/>
        <v>0.58006719216294467</v>
      </c>
      <c r="G51" s="21">
        <v>10.25</v>
      </c>
      <c r="H51" s="22">
        <f t="shared" si="1"/>
        <v>0.86170975502642433</v>
      </c>
      <c r="I51" s="22">
        <v>5.0599999999999996</v>
      </c>
      <c r="J51" s="22">
        <f t="shared" si="5"/>
        <v>-0.84894673397801945</v>
      </c>
      <c r="K51" s="21">
        <v>20</v>
      </c>
      <c r="L51" s="22">
        <f t="shared" si="2"/>
        <v>5.94066476834436E-2</v>
      </c>
      <c r="M51" s="22">
        <v>31.5</v>
      </c>
      <c r="N51" s="22">
        <f t="shared" si="6"/>
        <v>-0.4017091218893224</v>
      </c>
      <c r="O51" s="21">
        <v>113</v>
      </c>
      <c r="P51" s="22">
        <f t="shared" si="7"/>
        <v>-0.22128403307868283</v>
      </c>
      <c r="Q51" s="22">
        <v>7.4</v>
      </c>
      <c r="R51" s="22">
        <f t="shared" si="8"/>
        <v>-0.2003319672495045</v>
      </c>
      <c r="S51" s="21">
        <v>4.7699999999999996</v>
      </c>
      <c r="T51" s="22">
        <f t="shared" si="9"/>
        <v>-1.2736655321014434</v>
      </c>
      <c r="V51" s="21">
        <f t="shared" si="3"/>
        <v>-1.4447537934241599</v>
      </c>
      <c r="X51" s="21">
        <f t="shared" si="4"/>
        <v>-0.18059422417801999</v>
      </c>
    </row>
    <row r="52" spans="1:24" x14ac:dyDescent="0.25">
      <c r="A52" s="23" t="s">
        <v>520</v>
      </c>
      <c r="B52" s="24" t="s">
        <v>508</v>
      </c>
      <c r="C52" s="25">
        <v>75</v>
      </c>
      <c r="D52" s="24">
        <v>275</v>
      </c>
      <c r="E52" s="25">
        <v>33.875</v>
      </c>
      <c r="F52" s="22">
        <f t="shared" si="10"/>
        <v>0.94412609937818193</v>
      </c>
      <c r="G52" s="24">
        <v>9.5</v>
      </c>
      <c r="H52" s="22">
        <f t="shared" si="1"/>
        <v>-0.33317757952965865</v>
      </c>
      <c r="I52" s="25">
        <v>4.7300000000000004</v>
      </c>
      <c r="J52" s="22">
        <f t="shared" si="5"/>
        <v>0.26681544876069541</v>
      </c>
      <c r="K52" s="24">
        <v>30</v>
      </c>
      <c r="L52" s="22">
        <f t="shared" si="2"/>
        <v>1.7448975819578896</v>
      </c>
      <c r="M52" s="25">
        <v>35</v>
      </c>
      <c r="N52" s="22">
        <f t="shared" si="6"/>
        <v>0.56451634309556808</v>
      </c>
      <c r="O52" s="24">
        <v>109</v>
      </c>
      <c r="P52" s="22">
        <f t="shared" si="7"/>
        <v>-0.6689004041732044</v>
      </c>
      <c r="Q52" s="25">
        <v>7.67</v>
      </c>
      <c r="R52" s="22">
        <f t="shared" si="8"/>
        <v>-0.82878453456012358</v>
      </c>
      <c r="S52" s="24">
        <v>4.5199999999999996</v>
      </c>
      <c r="T52" s="22">
        <f t="shared" si="9"/>
        <v>-0.33650871600280724</v>
      </c>
      <c r="V52" s="21">
        <f t="shared" si="3"/>
        <v>1.3529842389265412</v>
      </c>
      <c r="X52" s="21">
        <f t="shared" si="4"/>
        <v>0.16912302986581765</v>
      </c>
    </row>
    <row r="53" spans="1:24" x14ac:dyDescent="0.25">
      <c r="A53" s="20" t="s">
        <v>521</v>
      </c>
      <c r="B53" s="21" t="s">
        <v>508</v>
      </c>
      <c r="C53" s="22">
        <v>77</v>
      </c>
      <c r="D53" s="21">
        <v>295</v>
      </c>
      <c r="E53" s="22">
        <v>35</v>
      </c>
      <c r="F53" s="22">
        <f t="shared" si="10"/>
        <v>1.7632586406124655</v>
      </c>
      <c r="G53" s="21">
        <v>10</v>
      </c>
      <c r="H53" s="22">
        <f t="shared" si="1"/>
        <v>0.46341397684106334</v>
      </c>
      <c r="I53" s="22">
        <v>5.01</v>
      </c>
      <c r="J53" s="22">
        <f t="shared" si="5"/>
        <v>-0.67989185780548711</v>
      </c>
      <c r="K53" s="21">
        <v>26</v>
      </c>
      <c r="L53" s="22">
        <f t="shared" si="2"/>
        <v>1.0707012082481113</v>
      </c>
      <c r="M53" s="22">
        <v>25</v>
      </c>
      <c r="N53" s="22">
        <f t="shared" si="6"/>
        <v>-2.1961278425755477</v>
      </c>
      <c r="O53" s="21">
        <v>106</v>
      </c>
      <c r="P53" s="22">
        <f t="shared" si="7"/>
        <v>-1.0046126824940957</v>
      </c>
      <c r="Q53" s="22">
        <v>7.32</v>
      </c>
      <c r="R53" s="22">
        <f t="shared" si="8"/>
        <v>-1.4123799157468741E-2</v>
      </c>
      <c r="S53" s="21">
        <v>4.58</v>
      </c>
      <c r="T53" s="22">
        <f t="shared" si="9"/>
        <v>-0.56142635186648182</v>
      </c>
      <c r="V53" s="21">
        <f t="shared" si="3"/>
        <v>-1.1588087081974408</v>
      </c>
      <c r="X53" s="21">
        <f t="shared" si="4"/>
        <v>-0.14485108852468009</v>
      </c>
    </row>
    <row r="54" spans="1:24" x14ac:dyDescent="0.25">
      <c r="A54" s="23" t="s">
        <v>522</v>
      </c>
      <c r="B54" s="24" t="s">
        <v>508</v>
      </c>
      <c r="C54" s="25">
        <v>78</v>
      </c>
      <c r="D54" s="24">
        <v>285</v>
      </c>
      <c r="E54" s="25">
        <v>34.5</v>
      </c>
      <c r="F54" s="22">
        <f t="shared" si="10"/>
        <v>1.3991997333972284</v>
      </c>
      <c r="G54" s="24">
        <v>9.75</v>
      </c>
      <c r="H54" s="22">
        <f t="shared" si="1"/>
        <v>6.5118198655702356E-2</v>
      </c>
      <c r="I54" s="25">
        <v>4.87</v>
      </c>
      <c r="J54" s="22">
        <f t="shared" si="5"/>
        <v>-0.20653820452239582</v>
      </c>
      <c r="K54" s="24">
        <v>25</v>
      </c>
      <c r="L54" s="22">
        <f t="shared" si="2"/>
        <v>0.9021521148206666</v>
      </c>
      <c r="M54" s="25">
        <v>30</v>
      </c>
      <c r="N54" s="22">
        <f t="shared" si="6"/>
        <v>-0.81580574973998976</v>
      </c>
      <c r="O54" s="24">
        <v>111</v>
      </c>
      <c r="P54" s="22">
        <f t="shared" si="7"/>
        <v>-0.44509221862594367</v>
      </c>
      <c r="Q54" s="25">
        <v>7.03</v>
      </c>
      <c r="R54" s="22">
        <f t="shared" si="8"/>
        <v>0.66088081017616029</v>
      </c>
      <c r="S54" s="24">
        <v>4.25</v>
      </c>
      <c r="T54" s="22">
        <f t="shared" si="9"/>
        <v>0.67562064538371824</v>
      </c>
      <c r="V54" s="21">
        <f t="shared" si="3"/>
        <v>2.2355353295451468</v>
      </c>
      <c r="X54" s="21">
        <f t="shared" si="4"/>
        <v>0.27944191619314335</v>
      </c>
    </row>
    <row r="55" spans="1:24" x14ac:dyDescent="0.25">
      <c r="A55" s="20" t="s">
        <v>523</v>
      </c>
      <c r="B55" s="21" t="s">
        <v>508</v>
      </c>
      <c r="C55" s="22">
        <v>75</v>
      </c>
      <c r="D55" s="21">
        <v>269</v>
      </c>
      <c r="E55" s="22">
        <v>32.75</v>
      </c>
      <c r="F55" s="22">
        <f t="shared" si="10"/>
        <v>0.12499355814389823</v>
      </c>
      <c r="G55" s="21">
        <v>10</v>
      </c>
      <c r="H55" s="22">
        <f t="shared" si="1"/>
        <v>0.46341397684106334</v>
      </c>
      <c r="I55" s="22">
        <v>4.7</v>
      </c>
      <c r="J55" s="22">
        <f t="shared" si="5"/>
        <v>0.36824837446421604</v>
      </c>
      <c r="K55" s="21"/>
      <c r="L55" s="22"/>
      <c r="M55" s="22">
        <v>33</v>
      </c>
      <c r="N55" s="22">
        <f t="shared" si="6"/>
        <v>1.238750596134495E-2</v>
      </c>
      <c r="O55" s="21">
        <v>120</v>
      </c>
      <c r="P55" s="22">
        <f t="shared" si="7"/>
        <v>0.56204461633672997</v>
      </c>
      <c r="Q55" s="22">
        <v>7.16</v>
      </c>
      <c r="R55" s="22">
        <f t="shared" si="8"/>
        <v>0.35829253702660274</v>
      </c>
      <c r="S55" s="21">
        <v>4.21</v>
      </c>
      <c r="T55" s="22">
        <f t="shared" si="9"/>
        <v>0.82556573595950022</v>
      </c>
      <c r="V55" s="21">
        <f t="shared" si="3"/>
        <v>2.7149463047333553</v>
      </c>
      <c r="X55" s="21">
        <f t="shared" si="4"/>
        <v>0.38784947210476506</v>
      </c>
    </row>
    <row r="56" spans="1:24" x14ac:dyDescent="0.25">
      <c r="A56" s="23" t="s">
        <v>524</v>
      </c>
      <c r="B56" s="24" t="s">
        <v>508</v>
      </c>
      <c r="C56" s="25">
        <v>78</v>
      </c>
      <c r="D56" s="24">
        <v>296</v>
      </c>
      <c r="E56" s="25">
        <v>31</v>
      </c>
      <c r="F56" s="22">
        <f t="shared" si="10"/>
        <v>-1.1492126171094319</v>
      </c>
      <c r="G56" s="24">
        <v>9.375</v>
      </c>
      <c r="H56" s="22">
        <f t="shared" si="1"/>
        <v>-0.53232546862233909</v>
      </c>
      <c r="I56" s="25">
        <v>4.87</v>
      </c>
      <c r="J56" s="22">
        <f t="shared" si="5"/>
        <v>-0.20653820452239582</v>
      </c>
      <c r="K56" s="24">
        <v>30</v>
      </c>
      <c r="L56" s="22">
        <f t="shared" si="2"/>
        <v>1.7448975819578896</v>
      </c>
      <c r="M56" s="25">
        <v>32.5</v>
      </c>
      <c r="N56" s="22">
        <f t="shared" si="6"/>
        <v>-0.12564470332221084</v>
      </c>
      <c r="O56" s="24">
        <v>114</v>
      </c>
      <c r="P56" s="22">
        <f t="shared" si="7"/>
        <v>-0.10937994030505244</v>
      </c>
      <c r="Q56" s="25">
        <v>7.26</v>
      </c>
      <c r="R56" s="22">
        <f t="shared" si="8"/>
        <v>0.12553232691155911</v>
      </c>
      <c r="S56" s="24">
        <v>4.38</v>
      </c>
      <c r="T56" s="22">
        <f t="shared" si="9"/>
        <v>0.18829910101242783</v>
      </c>
      <c r="V56" s="21">
        <f t="shared" si="3"/>
        <v>-6.4371923999553521E-2</v>
      </c>
      <c r="X56" s="21">
        <f t="shared" si="4"/>
        <v>-8.0464904999441901E-3</v>
      </c>
    </row>
    <row r="57" spans="1:24" x14ac:dyDescent="0.25">
      <c r="A57" s="20" t="s">
        <v>525</v>
      </c>
      <c r="B57" s="21" t="s">
        <v>508</v>
      </c>
      <c r="C57" s="22">
        <v>78</v>
      </c>
      <c r="D57" s="21">
        <v>239</v>
      </c>
      <c r="E57" s="22">
        <v>36</v>
      </c>
      <c r="F57" s="22">
        <f t="shared" si="10"/>
        <v>2.49137645504294</v>
      </c>
      <c r="G57" s="21">
        <v>9.375</v>
      </c>
      <c r="H57" s="22">
        <f t="shared" si="1"/>
        <v>-0.53232546862233909</v>
      </c>
      <c r="I57" s="22">
        <v>4.8</v>
      </c>
      <c r="J57" s="22">
        <f t="shared" si="5"/>
        <v>3.0138622119151293E-2</v>
      </c>
      <c r="K57" s="21"/>
      <c r="L57" s="22"/>
      <c r="M57" s="22">
        <v>34.5</v>
      </c>
      <c r="N57" s="22">
        <f t="shared" si="6"/>
        <v>0.42648413381201228</v>
      </c>
      <c r="O57" s="21">
        <v>128</v>
      </c>
      <c r="P57" s="22">
        <f t="shared" si="7"/>
        <v>1.4572773585257732</v>
      </c>
      <c r="Q57" s="22">
        <v>7.01</v>
      </c>
      <c r="R57" s="22">
        <f t="shared" si="8"/>
        <v>0.70743285219917029</v>
      </c>
      <c r="S57" s="21">
        <v>4</v>
      </c>
      <c r="T57" s="22">
        <f t="shared" si="9"/>
        <v>1.6127774614823545</v>
      </c>
      <c r="V57" s="21">
        <f t="shared" si="3"/>
        <v>6.1931614145590625</v>
      </c>
      <c r="X57" s="21">
        <f t="shared" si="4"/>
        <v>0.88473734493700895</v>
      </c>
    </row>
    <row r="58" spans="1:24" x14ac:dyDescent="0.25">
      <c r="A58" s="23" t="s">
        <v>526</v>
      </c>
      <c r="B58" s="24" t="s">
        <v>508</v>
      </c>
      <c r="C58" s="25">
        <v>79</v>
      </c>
      <c r="D58" s="24">
        <v>277</v>
      </c>
      <c r="E58" s="25">
        <v>34.5</v>
      </c>
      <c r="F58" s="22">
        <f t="shared" si="10"/>
        <v>1.3991997333972284</v>
      </c>
      <c r="G58" s="24">
        <v>10.375</v>
      </c>
      <c r="H58" s="22">
        <f t="shared" si="1"/>
        <v>1.0608576441191049</v>
      </c>
      <c r="I58" s="25">
        <v>4.84</v>
      </c>
      <c r="J58" s="22">
        <f t="shared" si="5"/>
        <v>-0.10510527881887521</v>
      </c>
      <c r="K58" s="24">
        <v>21</v>
      </c>
      <c r="L58" s="22">
        <f t="shared" si="2"/>
        <v>0.2279557411108882</v>
      </c>
      <c r="M58" s="25">
        <v>28.5</v>
      </c>
      <c r="N58" s="22">
        <f t="shared" si="6"/>
        <v>-1.229902377590657</v>
      </c>
      <c r="O58" s="24">
        <v>114</v>
      </c>
      <c r="P58" s="22">
        <f t="shared" si="7"/>
        <v>-0.10937994030505244</v>
      </c>
      <c r="Q58" s="25">
        <v>7.27</v>
      </c>
      <c r="R58" s="22">
        <f t="shared" si="8"/>
        <v>0.10225630590005516</v>
      </c>
      <c r="S58" s="24">
        <v>4.37</v>
      </c>
      <c r="T58" s="22">
        <f t="shared" si="9"/>
        <v>0.2257853736563725</v>
      </c>
      <c r="V58" s="21">
        <f t="shared" si="3"/>
        <v>1.5716672014690647</v>
      </c>
      <c r="X58" s="21">
        <f t="shared" si="4"/>
        <v>0.19645840018363309</v>
      </c>
    </row>
    <row r="59" spans="1:24" x14ac:dyDescent="0.25">
      <c r="A59" s="20" t="s">
        <v>527</v>
      </c>
      <c r="B59" s="21" t="s">
        <v>508</v>
      </c>
      <c r="C59" s="22">
        <v>77</v>
      </c>
      <c r="D59" s="21">
        <v>285</v>
      </c>
      <c r="E59" s="22">
        <v>34</v>
      </c>
      <c r="F59" s="22">
        <f t="shared" si="10"/>
        <v>1.0351408261819912</v>
      </c>
      <c r="G59" s="21">
        <v>9.5</v>
      </c>
      <c r="H59" s="22">
        <f t="shared" si="1"/>
        <v>-0.33317757952965865</v>
      </c>
      <c r="I59" s="22">
        <v>4.9400000000000004</v>
      </c>
      <c r="J59" s="22">
        <f t="shared" si="5"/>
        <v>-0.44321503116394295</v>
      </c>
      <c r="K59" s="21">
        <v>20</v>
      </c>
      <c r="L59" s="22">
        <f t="shared" si="2"/>
        <v>5.94066476834436E-2</v>
      </c>
      <c r="M59" s="22">
        <v>30</v>
      </c>
      <c r="N59" s="22">
        <f t="shared" si="6"/>
        <v>-0.81580574973998976</v>
      </c>
      <c r="O59" s="21">
        <v>114</v>
      </c>
      <c r="P59" s="22">
        <f t="shared" si="7"/>
        <v>-0.10937994030505244</v>
      </c>
      <c r="Q59" s="22">
        <v>7.53</v>
      </c>
      <c r="R59" s="22">
        <f t="shared" si="8"/>
        <v>-0.50292024039906202</v>
      </c>
      <c r="S59" s="21">
        <v>4.78</v>
      </c>
      <c r="T59" s="22">
        <f t="shared" si="9"/>
        <v>-1.3111518047453914</v>
      </c>
      <c r="V59" s="21">
        <f t="shared" si="3"/>
        <v>-2.4211028720176624</v>
      </c>
      <c r="X59" s="21">
        <f t="shared" si="4"/>
        <v>-0.3026378590022078</v>
      </c>
    </row>
    <row r="60" spans="1:24" x14ac:dyDescent="0.25">
      <c r="A60" s="23" t="s">
        <v>528</v>
      </c>
      <c r="B60" s="24" t="s">
        <v>508</v>
      </c>
      <c r="C60" s="25">
        <v>74</v>
      </c>
      <c r="D60" s="24">
        <v>252</v>
      </c>
      <c r="E60" s="25">
        <v>32.5</v>
      </c>
      <c r="F60" s="22">
        <f t="shared" si="10"/>
        <v>-5.703589546372035E-2</v>
      </c>
      <c r="G60" s="24">
        <v>9.5</v>
      </c>
      <c r="H60" s="22">
        <f t="shared" si="1"/>
        <v>-0.33317757952965865</v>
      </c>
      <c r="I60" s="25">
        <v>4.75</v>
      </c>
      <c r="J60" s="22">
        <f t="shared" si="5"/>
        <v>0.19919349829168367</v>
      </c>
      <c r="K60" s="24">
        <v>26</v>
      </c>
      <c r="L60" s="22">
        <f t="shared" si="2"/>
        <v>1.0707012082481113</v>
      </c>
      <c r="M60" s="25">
        <v>34.5</v>
      </c>
      <c r="N60" s="22">
        <f t="shared" si="6"/>
        <v>0.42648413381201228</v>
      </c>
      <c r="O60" s="24">
        <v>118</v>
      </c>
      <c r="P60" s="22">
        <f t="shared" si="7"/>
        <v>0.33823643078946919</v>
      </c>
      <c r="Q60" s="25">
        <v>7.35</v>
      </c>
      <c r="R60" s="22">
        <f t="shared" si="8"/>
        <v>-8.39518621919806E-2</v>
      </c>
      <c r="S60" s="24">
        <v>4.5</v>
      </c>
      <c r="T60" s="22">
        <f t="shared" si="9"/>
        <v>-0.26153617071491797</v>
      </c>
      <c r="V60" s="21">
        <f t="shared" si="3"/>
        <v>1.2989137632409988</v>
      </c>
      <c r="X60" s="21">
        <f t="shared" si="4"/>
        <v>0.16236422040512485</v>
      </c>
    </row>
    <row r="61" spans="1:24" x14ac:dyDescent="0.25">
      <c r="A61" s="20" t="s">
        <v>529</v>
      </c>
      <c r="B61" s="21" t="s">
        <v>508</v>
      </c>
      <c r="C61" s="22">
        <v>75</v>
      </c>
      <c r="D61" s="21">
        <v>235</v>
      </c>
      <c r="E61" s="22">
        <v>34.75</v>
      </c>
      <c r="F61" s="22">
        <f t="shared" si="10"/>
        <v>1.5812291870048469</v>
      </c>
      <c r="G61" s="21">
        <v>10.375</v>
      </c>
      <c r="H61" s="22">
        <f t="shared" si="1"/>
        <v>1.0608576441191049</v>
      </c>
      <c r="I61" s="22">
        <v>4.74</v>
      </c>
      <c r="J61" s="22">
        <f t="shared" si="5"/>
        <v>0.23300447352618955</v>
      </c>
      <c r="K61" s="21">
        <v>14</v>
      </c>
      <c r="L61" s="22">
        <f t="shared" si="2"/>
        <v>-0.9518879128812241</v>
      </c>
      <c r="M61" s="22">
        <v>41</v>
      </c>
      <c r="N61" s="22">
        <f t="shared" si="6"/>
        <v>2.2209028544982372</v>
      </c>
      <c r="O61" s="21">
        <v>116</v>
      </c>
      <c r="P61" s="22">
        <f t="shared" si="7"/>
        <v>0.11442824524220838</v>
      </c>
      <c r="Q61" s="22">
        <v>7.04</v>
      </c>
      <c r="R61" s="22">
        <f t="shared" si="8"/>
        <v>0.63760478916465635</v>
      </c>
      <c r="S61" s="21">
        <v>4.38</v>
      </c>
      <c r="T61" s="22">
        <f t="shared" si="9"/>
        <v>0.18829910101242783</v>
      </c>
      <c r="V61" s="21">
        <f t="shared" si="3"/>
        <v>5.0844383816864465</v>
      </c>
      <c r="X61" s="21">
        <f t="shared" si="4"/>
        <v>0.63555479771080581</v>
      </c>
    </row>
    <row r="62" spans="1:24" x14ac:dyDescent="0.25">
      <c r="A62" s="23" t="s">
        <v>530</v>
      </c>
      <c r="B62" s="24" t="s">
        <v>508</v>
      </c>
      <c r="C62" s="25">
        <v>80</v>
      </c>
      <c r="D62" s="24">
        <v>287</v>
      </c>
      <c r="E62" s="25">
        <v>35.75</v>
      </c>
      <c r="F62" s="22">
        <f t="shared" si="10"/>
        <v>2.3093470014353215</v>
      </c>
      <c r="G62" s="24">
        <v>10.625</v>
      </c>
      <c r="H62" s="22">
        <f t="shared" si="1"/>
        <v>1.4591534223044658</v>
      </c>
      <c r="I62" s="25">
        <v>4.96</v>
      </c>
      <c r="J62" s="22">
        <f t="shared" si="5"/>
        <v>-0.51083698163295466</v>
      </c>
      <c r="K62" s="24">
        <v>23</v>
      </c>
      <c r="L62" s="22">
        <f t="shared" si="2"/>
        <v>0.56505392796577747</v>
      </c>
      <c r="M62" s="25">
        <v>32</v>
      </c>
      <c r="N62" s="22">
        <f t="shared" si="6"/>
        <v>-0.26367691260576659</v>
      </c>
      <c r="O62" s="24">
        <v>123</v>
      </c>
      <c r="P62" s="22">
        <f t="shared" si="7"/>
        <v>0.89775689465762121</v>
      </c>
      <c r="Q62" s="25">
        <v>7.53</v>
      </c>
      <c r="R62" s="22">
        <f t="shared" si="8"/>
        <v>-0.50292024039906202</v>
      </c>
      <c r="S62" s="24">
        <v>4.5599999999999996</v>
      </c>
      <c r="T62" s="22">
        <f t="shared" si="9"/>
        <v>-0.48645380657858917</v>
      </c>
      <c r="V62" s="21">
        <f t="shared" si="3"/>
        <v>3.4674233051468133</v>
      </c>
      <c r="X62" s="21">
        <f t="shared" si="4"/>
        <v>0.43342791314335166</v>
      </c>
    </row>
    <row r="63" spans="1:24" x14ac:dyDescent="0.25">
      <c r="A63" s="20" t="s">
        <v>531</v>
      </c>
      <c r="B63" s="21" t="s">
        <v>508</v>
      </c>
      <c r="C63" s="22">
        <v>73</v>
      </c>
      <c r="D63" s="21">
        <v>246</v>
      </c>
      <c r="E63" s="22">
        <v>33.75</v>
      </c>
      <c r="F63" s="22">
        <f t="shared" si="10"/>
        <v>0.85311137257437253</v>
      </c>
      <c r="G63" s="21">
        <v>10.125</v>
      </c>
      <c r="H63" s="22">
        <f t="shared" si="1"/>
        <v>0.66256186593374378</v>
      </c>
      <c r="I63" s="22">
        <v>4.8600000000000003</v>
      </c>
      <c r="J63" s="22">
        <f t="shared" si="5"/>
        <v>-0.17272722928788997</v>
      </c>
      <c r="K63" s="21"/>
      <c r="L63" s="22"/>
      <c r="M63" s="22">
        <v>32</v>
      </c>
      <c r="N63" s="22">
        <f t="shared" si="6"/>
        <v>-0.26367691260576659</v>
      </c>
      <c r="O63" s="21">
        <v>119</v>
      </c>
      <c r="P63" s="22">
        <f t="shared" si="7"/>
        <v>0.45014052356309958</v>
      </c>
      <c r="Q63" s="22">
        <v>7.24</v>
      </c>
      <c r="R63" s="22">
        <f t="shared" si="8"/>
        <v>0.17208436893456702</v>
      </c>
      <c r="S63" s="21">
        <v>4.4000000000000004</v>
      </c>
      <c r="T63" s="22">
        <f t="shared" si="9"/>
        <v>0.11332655572453521</v>
      </c>
      <c r="V63" s="21">
        <f t="shared" si="3"/>
        <v>1.8148205448366617</v>
      </c>
      <c r="X63" s="21">
        <f t="shared" si="4"/>
        <v>0.25926007783380883</v>
      </c>
    </row>
    <row r="64" spans="1:24" x14ac:dyDescent="0.25">
      <c r="A64" s="23" t="s">
        <v>532</v>
      </c>
      <c r="B64" s="24" t="s">
        <v>508</v>
      </c>
      <c r="C64" s="25">
        <v>76</v>
      </c>
      <c r="D64" s="24">
        <v>273</v>
      </c>
      <c r="E64" s="25">
        <v>35.5</v>
      </c>
      <c r="F64" s="22">
        <f t="shared" si="10"/>
        <v>2.1273175478277029</v>
      </c>
      <c r="G64" s="24">
        <v>10</v>
      </c>
      <c r="H64" s="22">
        <f t="shared" si="1"/>
        <v>0.46341397684106334</v>
      </c>
      <c r="I64" s="25">
        <v>4.63</v>
      </c>
      <c r="J64" s="22">
        <f t="shared" si="5"/>
        <v>0.6049252011057632</v>
      </c>
      <c r="K64" s="24">
        <v>20</v>
      </c>
      <c r="L64" s="22">
        <f t="shared" si="2"/>
        <v>5.94066476834436E-2</v>
      </c>
      <c r="M64" s="25">
        <v>35.5</v>
      </c>
      <c r="N64" s="22">
        <f t="shared" si="6"/>
        <v>0.70254855237912384</v>
      </c>
      <c r="O64" s="24">
        <v>121</v>
      </c>
      <c r="P64" s="22">
        <f t="shared" si="7"/>
        <v>0.67394870911036042</v>
      </c>
      <c r="Q64" s="25">
        <v>7.26</v>
      </c>
      <c r="R64" s="22">
        <f t="shared" si="8"/>
        <v>0.12553232691155911</v>
      </c>
      <c r="S64" s="24">
        <v>4.5</v>
      </c>
      <c r="T64" s="22">
        <f t="shared" si="9"/>
        <v>-0.26153617071491797</v>
      </c>
      <c r="V64" s="21">
        <f t="shared" si="3"/>
        <v>4.4955567911440975</v>
      </c>
      <c r="X64" s="21">
        <f t="shared" si="4"/>
        <v>0.56194459889301218</v>
      </c>
    </row>
    <row r="65" spans="1:24" x14ac:dyDescent="0.25">
      <c r="A65" s="20" t="s">
        <v>533</v>
      </c>
      <c r="B65" s="21" t="s">
        <v>508</v>
      </c>
      <c r="C65" s="22">
        <v>77</v>
      </c>
      <c r="D65" s="21">
        <v>265</v>
      </c>
      <c r="E65" s="22">
        <v>34.125</v>
      </c>
      <c r="F65" s="22">
        <f t="shared" si="10"/>
        <v>1.1261555529858005</v>
      </c>
      <c r="G65" s="21">
        <v>10.125</v>
      </c>
      <c r="H65" s="22">
        <f t="shared" si="1"/>
        <v>0.66256186593374378</v>
      </c>
      <c r="I65" s="22">
        <v>4.9000000000000004</v>
      </c>
      <c r="J65" s="22">
        <f t="shared" si="5"/>
        <v>-0.30797113022591643</v>
      </c>
      <c r="K65" s="21">
        <v>23</v>
      </c>
      <c r="L65" s="22">
        <f t="shared" si="2"/>
        <v>0.56505392796577747</v>
      </c>
      <c r="M65" s="22">
        <v>33</v>
      </c>
      <c r="N65" s="22">
        <f t="shared" si="6"/>
        <v>1.238750596134495E-2</v>
      </c>
      <c r="O65" s="21">
        <v>120</v>
      </c>
      <c r="P65" s="22">
        <f t="shared" si="7"/>
        <v>0.56204461633672997</v>
      </c>
      <c r="Q65" s="22">
        <v>7.38</v>
      </c>
      <c r="R65" s="22">
        <f t="shared" si="8"/>
        <v>-0.15377992522649453</v>
      </c>
      <c r="S65" s="21">
        <v>4.53</v>
      </c>
      <c r="T65" s="22">
        <f t="shared" si="9"/>
        <v>-0.37399498864675523</v>
      </c>
      <c r="V65" s="21">
        <f t="shared" si="3"/>
        <v>2.09245742508423</v>
      </c>
      <c r="X65" s="21">
        <f t="shared" si="4"/>
        <v>0.26155717813552876</v>
      </c>
    </row>
    <row r="66" spans="1:24" x14ac:dyDescent="0.25">
      <c r="A66" s="23" t="s">
        <v>534</v>
      </c>
      <c r="B66" s="24" t="s">
        <v>508</v>
      </c>
      <c r="C66" s="25">
        <v>76</v>
      </c>
      <c r="D66" s="24">
        <v>273</v>
      </c>
      <c r="E66" s="25">
        <v>32.25</v>
      </c>
      <c r="F66" s="22">
        <f t="shared" si="10"/>
        <v>-0.23906534907133895</v>
      </c>
      <c r="G66" s="24">
        <v>9.625</v>
      </c>
      <c r="H66" s="22">
        <f t="shared" si="1"/>
        <v>-0.13402969043697813</v>
      </c>
      <c r="I66" s="25"/>
      <c r="J66" s="22"/>
      <c r="K66" s="24"/>
      <c r="L66" s="22"/>
      <c r="M66" s="25"/>
      <c r="N66" s="22"/>
      <c r="O66" s="24"/>
      <c r="P66" s="22"/>
      <c r="Q66" s="25"/>
      <c r="R66" s="22"/>
      <c r="S66" s="24"/>
      <c r="T66" s="22"/>
      <c r="V66" s="21">
        <f t="shared" si="3"/>
        <v>-0.37309503950831707</v>
      </c>
      <c r="X66" s="21">
        <f t="shared" si="4"/>
        <v>-0.18654751975415854</v>
      </c>
    </row>
    <row r="67" spans="1:24" x14ac:dyDescent="0.25">
      <c r="A67" s="20" t="s">
        <v>535</v>
      </c>
      <c r="B67" s="21" t="s">
        <v>508</v>
      </c>
      <c r="C67" s="22">
        <v>74</v>
      </c>
      <c r="D67" s="21">
        <v>265</v>
      </c>
      <c r="E67" s="22">
        <v>32.25</v>
      </c>
      <c r="F67" s="22">
        <f t="shared" ref="F67:F98" si="11">STANDARDIZE(E67,$E$322,$E$323)</f>
        <v>-0.23906534907133895</v>
      </c>
      <c r="G67" s="21">
        <v>9.5</v>
      </c>
      <c r="H67" s="22">
        <f t="shared" si="1"/>
        <v>-0.33317757952965865</v>
      </c>
      <c r="I67" s="22">
        <v>4.99</v>
      </c>
      <c r="J67" s="22">
        <f t="shared" si="5"/>
        <v>-0.61226990733647535</v>
      </c>
      <c r="K67" s="21">
        <v>17</v>
      </c>
      <c r="L67" s="22">
        <f t="shared" si="2"/>
        <v>-0.44624063259889024</v>
      </c>
      <c r="M67" s="22">
        <v>28</v>
      </c>
      <c r="N67" s="22">
        <f t="shared" si="6"/>
        <v>-1.3679345868742128</v>
      </c>
      <c r="O67" s="21">
        <v>108</v>
      </c>
      <c r="P67" s="22">
        <f t="shared" si="7"/>
        <v>-0.78080449694683485</v>
      </c>
      <c r="Q67" s="22">
        <v>7.74</v>
      </c>
      <c r="R67" s="22">
        <f t="shared" si="8"/>
        <v>-0.99171668164065541</v>
      </c>
      <c r="S67" s="21">
        <v>4.6900000000000004</v>
      </c>
      <c r="T67" s="22">
        <f t="shared" si="9"/>
        <v>-0.97377535094988299</v>
      </c>
      <c r="V67" s="21">
        <f t="shared" si="3"/>
        <v>-5.7449845849479493</v>
      </c>
      <c r="X67" s="21">
        <f t="shared" si="4"/>
        <v>-0.71812307311849366</v>
      </c>
    </row>
    <row r="68" spans="1:24" x14ac:dyDescent="0.25">
      <c r="A68" s="23" t="s">
        <v>536</v>
      </c>
      <c r="B68" s="24" t="s">
        <v>508</v>
      </c>
      <c r="C68" s="25">
        <v>74</v>
      </c>
      <c r="D68" s="24">
        <v>251</v>
      </c>
      <c r="E68" s="25">
        <v>33</v>
      </c>
      <c r="F68" s="22">
        <f t="shared" si="11"/>
        <v>0.30702301175151681</v>
      </c>
      <c r="G68" s="24">
        <v>10.75</v>
      </c>
      <c r="H68" s="22">
        <f t="shared" ref="H68:H131" si="12">STANDARDIZE(G68,$G$322,$G$323)</f>
        <v>1.6583013113971463</v>
      </c>
      <c r="I68" s="25">
        <v>4.8</v>
      </c>
      <c r="J68" s="22">
        <f t="shared" si="5"/>
        <v>3.0138622119151293E-2</v>
      </c>
      <c r="K68" s="24">
        <v>25</v>
      </c>
      <c r="L68" s="22">
        <f t="shared" ref="L68:L131" si="13">STANDARDIZE(K68,$K$322,$K$323)</f>
        <v>0.9021521148206666</v>
      </c>
      <c r="M68" s="25">
        <v>35</v>
      </c>
      <c r="N68" s="22">
        <f t="shared" ref="N68:N131" si="14">STANDARDIZE(M68,$M$322,$M$323)</f>
        <v>0.56451634309556808</v>
      </c>
      <c r="O68" s="24">
        <v>121</v>
      </c>
      <c r="P68" s="22">
        <f t="shared" ref="P68:P131" si="15">STANDARDIZE(O68,$O$322,$O$323)</f>
        <v>0.67394870911036042</v>
      </c>
      <c r="Q68" s="25">
        <v>7.21</v>
      </c>
      <c r="R68" s="22">
        <f t="shared" ref="R68:R131" si="16">(STANDARDIZE(Q68,$Q$322,$Q$323))*-1</f>
        <v>0.24191243196908094</v>
      </c>
      <c r="S68" s="24">
        <v>4.3499999999999996</v>
      </c>
      <c r="T68" s="22">
        <f t="shared" ref="T68:T131" si="17">(STANDARDIZE(S68,$S$322,$S$323))*-1</f>
        <v>0.30075791894426512</v>
      </c>
      <c r="V68" s="21">
        <f t="shared" ref="V68:V131" si="18">F68+H68+J68+L68+N68+P68+R68+T68</f>
        <v>4.6787504632077566</v>
      </c>
      <c r="X68" s="21">
        <f t="shared" ref="X68:X131" si="19">AVERAGE(F68,H68,J68,L68,N68,P68,R68,T68)</f>
        <v>0.58484380790096957</v>
      </c>
    </row>
    <row r="69" spans="1:24" x14ac:dyDescent="0.25">
      <c r="A69" s="20" t="s">
        <v>537</v>
      </c>
      <c r="B69" s="21" t="s">
        <v>508</v>
      </c>
      <c r="C69" s="22">
        <v>75</v>
      </c>
      <c r="D69" s="21">
        <v>271</v>
      </c>
      <c r="E69" s="22">
        <v>34.375</v>
      </c>
      <c r="F69" s="22">
        <f t="shared" si="11"/>
        <v>1.3081850065934191</v>
      </c>
      <c r="G69" s="21">
        <v>11.5</v>
      </c>
      <c r="H69" s="22">
        <f t="shared" si="12"/>
        <v>2.8531886459532294</v>
      </c>
      <c r="I69" s="22">
        <v>4.59</v>
      </c>
      <c r="J69" s="22">
        <f t="shared" ref="J69:J132" si="20">(STANDARDIZE(I69,$I$322,$I$323))*-1</f>
        <v>0.74016910204378972</v>
      </c>
      <c r="K69" s="21">
        <v>23</v>
      </c>
      <c r="L69" s="22">
        <f t="shared" si="13"/>
        <v>0.56505392796577747</v>
      </c>
      <c r="M69" s="22">
        <v>34</v>
      </c>
      <c r="N69" s="22">
        <f t="shared" si="14"/>
        <v>0.28845192452845653</v>
      </c>
      <c r="O69" s="21">
        <v>119</v>
      </c>
      <c r="P69" s="22">
        <f t="shared" si="15"/>
        <v>0.45014052356309958</v>
      </c>
      <c r="Q69" s="22"/>
      <c r="R69" s="22"/>
      <c r="S69" s="21"/>
      <c r="T69" s="22"/>
      <c r="V69" s="21">
        <f t="shared" si="18"/>
        <v>6.2051891306477733</v>
      </c>
      <c r="X69" s="21">
        <f t="shared" si="19"/>
        <v>1.0341981884412956</v>
      </c>
    </row>
    <row r="70" spans="1:24" x14ac:dyDescent="0.25">
      <c r="A70" s="23" t="s">
        <v>538</v>
      </c>
      <c r="B70" s="24" t="s">
        <v>508</v>
      </c>
      <c r="C70" s="25">
        <v>75</v>
      </c>
      <c r="D70" s="24">
        <v>253</v>
      </c>
      <c r="E70" s="25">
        <v>32.25</v>
      </c>
      <c r="F70" s="22">
        <f t="shared" si="11"/>
        <v>-0.23906534907133895</v>
      </c>
      <c r="G70" s="24">
        <v>9.375</v>
      </c>
      <c r="H70" s="22">
        <f t="shared" si="12"/>
        <v>-0.53232546862233909</v>
      </c>
      <c r="I70" s="25">
        <v>4.92</v>
      </c>
      <c r="J70" s="22">
        <f t="shared" si="20"/>
        <v>-0.37559308069492819</v>
      </c>
      <c r="K70" s="24">
        <v>18</v>
      </c>
      <c r="L70" s="22">
        <f t="shared" si="13"/>
        <v>-0.27769153917144562</v>
      </c>
      <c r="M70" s="25"/>
      <c r="N70" s="22"/>
      <c r="O70" s="24"/>
      <c r="P70" s="22"/>
      <c r="Q70" s="25">
        <v>7.46</v>
      </c>
      <c r="R70" s="22">
        <f t="shared" si="16"/>
        <v>-0.33998809331853025</v>
      </c>
      <c r="S70" s="24">
        <v>4.5</v>
      </c>
      <c r="T70" s="22">
        <f t="shared" si="17"/>
        <v>-0.26153617071491797</v>
      </c>
      <c r="V70" s="21">
        <f t="shared" si="18"/>
        <v>-2.0261997015934998</v>
      </c>
      <c r="X70" s="21">
        <f t="shared" si="19"/>
        <v>-0.3376999502655833</v>
      </c>
    </row>
    <row r="71" spans="1:24" x14ac:dyDescent="0.25">
      <c r="A71" s="20" t="s">
        <v>539</v>
      </c>
      <c r="B71" s="21" t="s">
        <v>508</v>
      </c>
      <c r="C71" s="22">
        <v>77</v>
      </c>
      <c r="D71" s="21">
        <v>297</v>
      </c>
      <c r="E71" s="22">
        <v>33.875</v>
      </c>
      <c r="F71" s="22">
        <f t="shared" si="11"/>
        <v>0.94412609937818193</v>
      </c>
      <c r="G71" s="21">
        <v>9.375</v>
      </c>
      <c r="H71" s="22">
        <f t="shared" si="12"/>
        <v>-0.53232546862233909</v>
      </c>
      <c r="I71" s="22">
        <v>5.1100000000000003</v>
      </c>
      <c r="J71" s="22">
        <f t="shared" si="20"/>
        <v>-1.0180016101505549</v>
      </c>
      <c r="K71" s="21">
        <v>20</v>
      </c>
      <c r="L71" s="22">
        <f t="shared" si="13"/>
        <v>5.94066476834436E-2</v>
      </c>
      <c r="M71" s="22">
        <v>25</v>
      </c>
      <c r="N71" s="22">
        <f t="shared" si="14"/>
        <v>-2.1961278425755477</v>
      </c>
      <c r="O71" s="21">
        <v>111</v>
      </c>
      <c r="P71" s="22">
        <f t="shared" si="15"/>
        <v>-0.44509221862594367</v>
      </c>
      <c r="Q71" s="22">
        <v>7.38</v>
      </c>
      <c r="R71" s="22">
        <f t="shared" si="16"/>
        <v>-0.15377992522649453</v>
      </c>
      <c r="S71" s="21">
        <v>4.63</v>
      </c>
      <c r="T71" s="22">
        <f t="shared" si="17"/>
        <v>-0.74885771508620835</v>
      </c>
      <c r="V71" s="21">
        <f t="shared" si="18"/>
        <v>-4.0906520332254628</v>
      </c>
      <c r="X71" s="21">
        <f t="shared" si="19"/>
        <v>-0.51133150415318285</v>
      </c>
    </row>
    <row r="72" spans="1:24" x14ac:dyDescent="0.25">
      <c r="A72" s="23" t="s">
        <v>540</v>
      </c>
      <c r="B72" s="24" t="s">
        <v>541</v>
      </c>
      <c r="C72" s="25">
        <v>73</v>
      </c>
      <c r="D72" s="24">
        <v>311</v>
      </c>
      <c r="E72" s="25">
        <v>33</v>
      </c>
      <c r="F72" s="22">
        <f t="shared" si="11"/>
        <v>0.30702301175151681</v>
      </c>
      <c r="G72" s="24">
        <v>10</v>
      </c>
      <c r="H72" s="22">
        <f t="shared" si="12"/>
        <v>0.46341397684106334</v>
      </c>
      <c r="I72" s="25">
        <v>5.05</v>
      </c>
      <c r="J72" s="22">
        <f t="shared" si="20"/>
        <v>-0.81513575874351363</v>
      </c>
      <c r="K72" s="24">
        <v>31</v>
      </c>
      <c r="L72" s="22">
        <f t="shared" si="13"/>
        <v>1.9134466753853343</v>
      </c>
      <c r="M72" s="25">
        <v>27.5</v>
      </c>
      <c r="N72" s="22">
        <f t="shared" si="14"/>
        <v>-1.5059667961577687</v>
      </c>
      <c r="O72" s="24">
        <v>113</v>
      </c>
      <c r="P72" s="22">
        <f t="shared" si="15"/>
        <v>-0.22128403307868283</v>
      </c>
      <c r="Q72" s="25">
        <v>8.0500000000000007</v>
      </c>
      <c r="R72" s="22">
        <f t="shared" si="16"/>
        <v>-1.7132733329972945</v>
      </c>
      <c r="S72" s="24">
        <v>4.82</v>
      </c>
      <c r="T72" s="22">
        <f t="shared" si="17"/>
        <v>-1.4610968953211734</v>
      </c>
      <c r="V72" s="21">
        <f t="shared" si="18"/>
        <v>-3.0328731523205184</v>
      </c>
      <c r="X72" s="21">
        <f t="shared" si="19"/>
        <v>-0.37910914404006479</v>
      </c>
    </row>
    <row r="73" spans="1:24" x14ac:dyDescent="0.25">
      <c r="A73" s="20" t="s">
        <v>542</v>
      </c>
      <c r="B73" s="21" t="s">
        <v>541</v>
      </c>
      <c r="C73" s="22">
        <v>75</v>
      </c>
      <c r="D73" s="21">
        <v>285</v>
      </c>
      <c r="E73" s="22">
        <v>33.625</v>
      </c>
      <c r="F73" s="22">
        <f t="shared" si="11"/>
        <v>0.76209664577056324</v>
      </c>
      <c r="G73" s="21">
        <v>10</v>
      </c>
      <c r="H73" s="22">
        <f t="shared" si="12"/>
        <v>0.46341397684106334</v>
      </c>
      <c r="I73" s="22">
        <v>4.93</v>
      </c>
      <c r="J73" s="22">
        <f t="shared" si="20"/>
        <v>-0.40940405592943407</v>
      </c>
      <c r="K73" s="21">
        <v>23</v>
      </c>
      <c r="L73" s="22">
        <f t="shared" si="13"/>
        <v>0.56505392796577747</v>
      </c>
      <c r="M73" s="22">
        <v>32</v>
      </c>
      <c r="N73" s="22">
        <f t="shared" si="14"/>
        <v>-0.26367691260576659</v>
      </c>
      <c r="O73" s="21">
        <v>116</v>
      </c>
      <c r="P73" s="22">
        <f t="shared" si="15"/>
        <v>0.11442824524220838</v>
      </c>
      <c r="Q73" s="22">
        <v>7.31</v>
      </c>
      <c r="R73" s="22">
        <f t="shared" si="16"/>
        <v>9.1522218540372787E-3</v>
      </c>
      <c r="S73" s="21">
        <v>4.5599999999999996</v>
      </c>
      <c r="T73" s="22">
        <f t="shared" si="17"/>
        <v>-0.48645380657858917</v>
      </c>
      <c r="V73" s="21">
        <f t="shared" si="18"/>
        <v>0.75461024255985987</v>
      </c>
      <c r="X73" s="21">
        <f t="shared" si="19"/>
        <v>9.4326280319982483E-2</v>
      </c>
    </row>
    <row r="74" spans="1:24" x14ac:dyDescent="0.25">
      <c r="A74" s="23" t="s">
        <v>543</v>
      </c>
      <c r="B74" s="24" t="s">
        <v>541</v>
      </c>
      <c r="C74" s="25">
        <v>76</v>
      </c>
      <c r="D74" s="24">
        <v>323</v>
      </c>
      <c r="E74" s="25">
        <v>35.125</v>
      </c>
      <c r="F74" s="22">
        <f t="shared" si="11"/>
        <v>1.8542733674162748</v>
      </c>
      <c r="G74" s="24">
        <v>10.75</v>
      </c>
      <c r="H74" s="22">
        <f t="shared" si="12"/>
        <v>1.6583013113971463</v>
      </c>
      <c r="I74" s="25">
        <v>5.33</v>
      </c>
      <c r="J74" s="22">
        <f t="shared" si="20"/>
        <v>-1.761843065309699</v>
      </c>
      <c r="K74" s="24">
        <v>26</v>
      </c>
      <c r="L74" s="22">
        <f t="shared" si="13"/>
        <v>1.0707012082481113</v>
      </c>
      <c r="M74" s="25">
        <v>29.5</v>
      </c>
      <c r="N74" s="22">
        <f t="shared" si="14"/>
        <v>-0.95383795902354551</v>
      </c>
      <c r="O74" s="24">
        <v>104</v>
      </c>
      <c r="P74" s="22">
        <f t="shared" si="15"/>
        <v>-1.2284208680413564</v>
      </c>
      <c r="Q74" s="25">
        <v>7.82</v>
      </c>
      <c r="R74" s="22">
        <f t="shared" si="16"/>
        <v>-1.1779248497326911</v>
      </c>
      <c r="S74" s="24">
        <v>4.76</v>
      </c>
      <c r="T74" s="22">
        <f t="shared" si="17"/>
        <v>-1.2361792594574987</v>
      </c>
      <c r="V74" s="21">
        <f t="shared" si="18"/>
        <v>-1.7749301145032583</v>
      </c>
      <c r="X74" s="21">
        <f t="shared" si="19"/>
        <v>-0.22186626431290729</v>
      </c>
    </row>
    <row r="75" spans="1:24" x14ac:dyDescent="0.25">
      <c r="A75" s="20" t="s">
        <v>544</v>
      </c>
      <c r="B75" s="21" t="s">
        <v>541</v>
      </c>
      <c r="C75" s="22">
        <v>75</v>
      </c>
      <c r="D75" s="21">
        <v>314</v>
      </c>
      <c r="E75" s="22">
        <v>32.125</v>
      </c>
      <c r="F75" s="22">
        <f t="shared" si="11"/>
        <v>-0.33008007587514826</v>
      </c>
      <c r="G75" s="21">
        <v>10.5</v>
      </c>
      <c r="H75" s="22">
        <f t="shared" si="12"/>
        <v>1.2600055332117852</v>
      </c>
      <c r="I75" s="22">
        <v>5.0599999999999996</v>
      </c>
      <c r="J75" s="22">
        <f t="shared" si="20"/>
        <v>-0.84894673397801945</v>
      </c>
      <c r="K75" s="21">
        <v>29</v>
      </c>
      <c r="L75" s="22">
        <f t="shared" si="13"/>
        <v>1.5763484885304451</v>
      </c>
      <c r="M75" s="22">
        <v>28.5</v>
      </c>
      <c r="N75" s="22">
        <f t="shared" si="14"/>
        <v>-1.229902377590657</v>
      </c>
      <c r="O75" s="21">
        <v>102</v>
      </c>
      <c r="P75" s="22">
        <f t="shared" si="15"/>
        <v>-1.4522290535886173</v>
      </c>
      <c r="Q75" s="22"/>
      <c r="R75" s="22"/>
      <c r="S75" s="21">
        <v>4.62</v>
      </c>
      <c r="T75" s="22">
        <f t="shared" si="17"/>
        <v>-0.71137144244226369</v>
      </c>
      <c r="V75" s="21">
        <f t="shared" si="18"/>
        <v>-1.7361756617324755</v>
      </c>
      <c r="X75" s="21">
        <f t="shared" si="19"/>
        <v>-0.24802509453321078</v>
      </c>
    </row>
    <row r="76" spans="1:24" x14ac:dyDescent="0.25">
      <c r="A76" s="23" t="s">
        <v>545</v>
      </c>
      <c r="B76" s="24" t="s">
        <v>541</v>
      </c>
      <c r="C76" s="25">
        <v>74</v>
      </c>
      <c r="D76" s="24">
        <v>311</v>
      </c>
      <c r="E76" s="25">
        <v>33.125</v>
      </c>
      <c r="F76" s="22">
        <f t="shared" si="11"/>
        <v>0.39803773855532609</v>
      </c>
      <c r="G76" s="24">
        <v>9.5</v>
      </c>
      <c r="H76" s="22">
        <f t="shared" si="12"/>
        <v>-0.33317757952965865</v>
      </c>
      <c r="I76" s="25">
        <v>5.03</v>
      </c>
      <c r="J76" s="22">
        <f t="shared" si="20"/>
        <v>-0.74751380827450187</v>
      </c>
      <c r="K76" s="24">
        <v>25</v>
      </c>
      <c r="L76" s="22">
        <f t="shared" si="13"/>
        <v>0.9021521148206666</v>
      </c>
      <c r="M76" s="25">
        <v>29.5</v>
      </c>
      <c r="N76" s="22">
        <f t="shared" si="14"/>
        <v>-0.95383795902354551</v>
      </c>
      <c r="O76" s="24">
        <v>109</v>
      </c>
      <c r="P76" s="22">
        <f t="shared" si="15"/>
        <v>-0.6689004041732044</v>
      </c>
      <c r="Q76" s="25">
        <v>7.53</v>
      </c>
      <c r="R76" s="22">
        <f t="shared" si="16"/>
        <v>-0.50292024039906202</v>
      </c>
      <c r="S76" s="24">
        <v>4.5199999999999996</v>
      </c>
      <c r="T76" s="22">
        <f t="shared" si="17"/>
        <v>-0.33650871600280724</v>
      </c>
      <c r="V76" s="21">
        <f t="shared" si="18"/>
        <v>-2.2426688540267867</v>
      </c>
      <c r="X76" s="21">
        <f t="shared" si="19"/>
        <v>-0.28033360675334834</v>
      </c>
    </row>
    <row r="77" spans="1:24" x14ac:dyDescent="0.25">
      <c r="A77" s="20" t="s">
        <v>546</v>
      </c>
      <c r="B77" s="21" t="s">
        <v>541</v>
      </c>
      <c r="C77" s="22">
        <v>73</v>
      </c>
      <c r="D77" s="21">
        <v>293</v>
      </c>
      <c r="E77" s="22">
        <v>32.625</v>
      </c>
      <c r="F77" s="22">
        <f t="shared" si="11"/>
        <v>3.3978831340088944E-2</v>
      </c>
      <c r="G77" s="21">
        <v>9.625</v>
      </c>
      <c r="H77" s="22">
        <f t="shared" si="12"/>
        <v>-0.13402969043697813</v>
      </c>
      <c r="I77" s="22">
        <v>5.07</v>
      </c>
      <c r="J77" s="22">
        <f t="shared" si="20"/>
        <v>-0.88275770921252839</v>
      </c>
      <c r="K77" s="21">
        <v>21</v>
      </c>
      <c r="L77" s="22">
        <f t="shared" si="13"/>
        <v>0.2279557411108882</v>
      </c>
      <c r="M77" s="22">
        <v>30</v>
      </c>
      <c r="N77" s="22">
        <f t="shared" si="14"/>
        <v>-0.81580574973998976</v>
      </c>
      <c r="O77" s="21">
        <v>102</v>
      </c>
      <c r="P77" s="22">
        <f t="shared" si="15"/>
        <v>-1.4522290535886173</v>
      </c>
      <c r="Q77" s="22">
        <v>7.44</v>
      </c>
      <c r="R77" s="22">
        <f t="shared" si="16"/>
        <v>-0.29343605129552236</v>
      </c>
      <c r="S77" s="21">
        <v>4.5</v>
      </c>
      <c r="T77" s="22">
        <f t="shared" si="17"/>
        <v>-0.26153617071491797</v>
      </c>
      <c r="V77" s="21">
        <f t="shared" si="18"/>
        <v>-3.5778598525375767</v>
      </c>
      <c r="X77" s="21">
        <f t="shared" si="19"/>
        <v>-0.44723248156719708</v>
      </c>
    </row>
    <row r="78" spans="1:24" x14ac:dyDescent="0.25">
      <c r="A78" s="23" t="s">
        <v>547</v>
      </c>
      <c r="B78" s="24" t="s">
        <v>541</v>
      </c>
      <c r="C78" s="25">
        <v>76</v>
      </c>
      <c r="D78" s="24">
        <v>287</v>
      </c>
      <c r="E78" s="25">
        <v>34.125</v>
      </c>
      <c r="F78" s="22">
        <f t="shared" si="11"/>
        <v>1.1261555529858005</v>
      </c>
      <c r="G78" s="24">
        <v>10.75</v>
      </c>
      <c r="H78" s="22">
        <f t="shared" si="12"/>
        <v>1.6583013113971463</v>
      </c>
      <c r="I78" s="25"/>
      <c r="J78" s="22"/>
      <c r="K78" s="24"/>
      <c r="L78" s="22"/>
      <c r="M78" s="25"/>
      <c r="N78" s="22"/>
      <c r="O78" s="24"/>
      <c r="P78" s="22"/>
      <c r="Q78" s="25"/>
      <c r="R78" s="22"/>
      <c r="S78" s="24"/>
      <c r="T78" s="22"/>
      <c r="V78" s="21">
        <f t="shared" si="18"/>
        <v>2.784456864382947</v>
      </c>
      <c r="X78" s="21">
        <f t="shared" si="19"/>
        <v>1.3922284321914735</v>
      </c>
    </row>
    <row r="79" spans="1:24" x14ac:dyDescent="0.25">
      <c r="A79" s="20" t="s">
        <v>548</v>
      </c>
      <c r="B79" s="21" t="s">
        <v>541</v>
      </c>
      <c r="C79" s="22">
        <v>73</v>
      </c>
      <c r="D79" s="21">
        <v>309</v>
      </c>
      <c r="E79" s="22">
        <v>32</v>
      </c>
      <c r="F79" s="22">
        <f t="shared" si="11"/>
        <v>-0.42109480267895755</v>
      </c>
      <c r="G79" s="21">
        <v>9.625</v>
      </c>
      <c r="H79" s="22">
        <f t="shared" si="12"/>
        <v>-0.13402969043697813</v>
      </c>
      <c r="I79" s="22">
        <v>4.93</v>
      </c>
      <c r="J79" s="22">
        <f t="shared" si="20"/>
        <v>-0.40940405592943407</v>
      </c>
      <c r="K79" s="21">
        <v>29</v>
      </c>
      <c r="L79" s="22">
        <f t="shared" si="13"/>
        <v>1.5763484885304451</v>
      </c>
      <c r="M79" s="22">
        <v>34.5</v>
      </c>
      <c r="N79" s="22">
        <f t="shared" si="14"/>
        <v>0.42648413381201228</v>
      </c>
      <c r="O79" s="21">
        <v>109</v>
      </c>
      <c r="P79" s="22">
        <f t="shared" si="15"/>
        <v>-0.6689004041732044</v>
      </c>
      <c r="Q79" s="22">
        <v>7.9</v>
      </c>
      <c r="R79" s="22">
        <f t="shared" si="16"/>
        <v>-1.3641330178247268</v>
      </c>
      <c r="S79" s="21">
        <v>4.7</v>
      </c>
      <c r="T79" s="22">
        <f t="shared" si="17"/>
        <v>-1.0112616235938277</v>
      </c>
      <c r="V79" s="21">
        <f t="shared" si="18"/>
        <v>-2.0059909722946712</v>
      </c>
      <c r="X79" s="21">
        <f t="shared" si="19"/>
        <v>-0.25074887153683389</v>
      </c>
    </row>
    <row r="80" spans="1:24" x14ac:dyDescent="0.25">
      <c r="A80" s="23" t="s">
        <v>549</v>
      </c>
      <c r="B80" s="24" t="s">
        <v>541</v>
      </c>
      <c r="C80" s="25">
        <v>77</v>
      </c>
      <c r="D80" s="24">
        <v>293</v>
      </c>
      <c r="E80" s="25">
        <v>34.5</v>
      </c>
      <c r="F80" s="22">
        <f t="shared" si="11"/>
        <v>1.3991997333972284</v>
      </c>
      <c r="G80" s="24">
        <v>10.5</v>
      </c>
      <c r="H80" s="22">
        <f t="shared" si="12"/>
        <v>1.2600055332117852</v>
      </c>
      <c r="I80" s="25">
        <v>5.0199999999999996</v>
      </c>
      <c r="J80" s="22">
        <f t="shared" si="20"/>
        <v>-0.71370283303999293</v>
      </c>
      <c r="K80" s="24">
        <v>26</v>
      </c>
      <c r="L80" s="22">
        <f t="shared" si="13"/>
        <v>1.0707012082481113</v>
      </c>
      <c r="M80" s="25">
        <v>33</v>
      </c>
      <c r="N80" s="22">
        <f t="shared" si="14"/>
        <v>1.238750596134495E-2</v>
      </c>
      <c r="O80" s="24">
        <v>113</v>
      </c>
      <c r="P80" s="22">
        <f t="shared" si="15"/>
        <v>-0.22128403307868283</v>
      </c>
      <c r="Q80" s="25">
        <v>7.44</v>
      </c>
      <c r="R80" s="22">
        <f t="shared" si="16"/>
        <v>-0.29343605129552236</v>
      </c>
      <c r="S80" s="24">
        <v>4.5199999999999996</v>
      </c>
      <c r="T80" s="22">
        <f t="shared" si="17"/>
        <v>-0.33650871600280724</v>
      </c>
      <c r="V80" s="21">
        <f t="shared" si="18"/>
        <v>2.1773623474014645</v>
      </c>
      <c r="X80" s="21">
        <f t="shared" si="19"/>
        <v>0.27217029342518306</v>
      </c>
    </row>
    <row r="81" spans="1:24" x14ac:dyDescent="0.25">
      <c r="A81" s="20" t="s">
        <v>550</v>
      </c>
      <c r="B81" s="21" t="s">
        <v>541</v>
      </c>
      <c r="C81" s="22">
        <v>75</v>
      </c>
      <c r="D81" s="21">
        <v>303</v>
      </c>
      <c r="E81" s="22">
        <v>33.375</v>
      </c>
      <c r="F81" s="22">
        <f t="shared" si="11"/>
        <v>0.58006719216294467</v>
      </c>
      <c r="G81" s="21">
        <v>10.875</v>
      </c>
      <c r="H81" s="22">
        <f t="shared" si="12"/>
        <v>1.8574492004898266</v>
      </c>
      <c r="I81" s="22">
        <v>5</v>
      </c>
      <c r="J81" s="22">
        <f t="shared" si="20"/>
        <v>-0.64608088257098117</v>
      </c>
      <c r="K81" s="21">
        <v>28</v>
      </c>
      <c r="L81" s="22">
        <f t="shared" si="13"/>
        <v>1.4077993951030006</v>
      </c>
      <c r="M81" s="22">
        <v>30.5</v>
      </c>
      <c r="N81" s="22">
        <f t="shared" si="14"/>
        <v>-0.6777735404564339</v>
      </c>
      <c r="O81" s="21">
        <v>110</v>
      </c>
      <c r="P81" s="22">
        <f t="shared" si="15"/>
        <v>-0.55699631139957406</v>
      </c>
      <c r="Q81" s="22">
        <v>7.57</v>
      </c>
      <c r="R81" s="22">
        <f t="shared" si="16"/>
        <v>-0.59602432444507991</v>
      </c>
      <c r="S81" s="21">
        <v>4.53</v>
      </c>
      <c r="T81" s="22">
        <f t="shared" si="17"/>
        <v>-0.37399498864675523</v>
      </c>
      <c r="V81" s="21">
        <f t="shared" si="18"/>
        <v>0.99444574023694754</v>
      </c>
      <c r="X81" s="21">
        <f t="shared" si="19"/>
        <v>0.12430571752961844</v>
      </c>
    </row>
    <row r="82" spans="1:24" x14ac:dyDescent="0.25">
      <c r="A82" s="23" t="s">
        <v>551</v>
      </c>
      <c r="B82" s="24" t="s">
        <v>541</v>
      </c>
      <c r="C82" s="25">
        <v>75</v>
      </c>
      <c r="D82" s="24">
        <v>299</v>
      </c>
      <c r="E82" s="25">
        <v>32.375</v>
      </c>
      <c r="F82" s="22">
        <f t="shared" si="11"/>
        <v>-0.14805062226752966</v>
      </c>
      <c r="G82" s="24">
        <v>10.125</v>
      </c>
      <c r="H82" s="22">
        <f t="shared" si="12"/>
        <v>0.66256186593374378</v>
      </c>
      <c r="I82" s="25">
        <v>5.03</v>
      </c>
      <c r="J82" s="22">
        <f t="shared" si="20"/>
        <v>-0.74751380827450187</v>
      </c>
      <c r="K82" s="24">
        <v>32</v>
      </c>
      <c r="L82" s="22">
        <f t="shared" si="13"/>
        <v>2.0819957688127788</v>
      </c>
      <c r="M82" s="25">
        <v>28</v>
      </c>
      <c r="N82" s="22">
        <f t="shared" si="14"/>
        <v>-1.3679345868742128</v>
      </c>
      <c r="O82" s="24">
        <v>108</v>
      </c>
      <c r="P82" s="22">
        <f t="shared" si="15"/>
        <v>-0.78080449694683485</v>
      </c>
      <c r="Q82" s="25">
        <v>7.78</v>
      </c>
      <c r="R82" s="22">
        <f t="shared" si="16"/>
        <v>-1.0848207656866733</v>
      </c>
      <c r="S82" s="24">
        <v>4.71</v>
      </c>
      <c r="T82" s="22">
        <f t="shared" si="17"/>
        <v>-1.0487478962377723</v>
      </c>
      <c r="V82" s="21">
        <f t="shared" si="18"/>
        <v>-2.433314541541002</v>
      </c>
      <c r="X82" s="21">
        <f t="shared" si="19"/>
        <v>-0.30416431769262525</v>
      </c>
    </row>
    <row r="83" spans="1:24" x14ac:dyDescent="0.25">
      <c r="A83" s="20" t="s">
        <v>552</v>
      </c>
      <c r="B83" s="21" t="s">
        <v>541</v>
      </c>
      <c r="C83" s="22">
        <v>76</v>
      </c>
      <c r="D83" s="21">
        <v>291</v>
      </c>
      <c r="E83" s="22">
        <v>33.375</v>
      </c>
      <c r="F83" s="22">
        <f t="shared" si="11"/>
        <v>0.58006719216294467</v>
      </c>
      <c r="G83" s="21">
        <v>8.875</v>
      </c>
      <c r="H83" s="22">
        <f t="shared" si="12"/>
        <v>-1.3289170249930611</v>
      </c>
      <c r="I83" s="22">
        <v>4.95</v>
      </c>
      <c r="J83" s="22">
        <f t="shared" si="20"/>
        <v>-0.47702600639844883</v>
      </c>
      <c r="K83" s="21">
        <v>24</v>
      </c>
      <c r="L83" s="22">
        <f t="shared" si="13"/>
        <v>0.73360302139322198</v>
      </c>
      <c r="M83" s="22">
        <v>29</v>
      </c>
      <c r="N83" s="22">
        <f t="shared" si="14"/>
        <v>-1.0918701683071013</v>
      </c>
      <c r="O83" s="21"/>
      <c r="P83" s="22"/>
      <c r="Q83" s="22">
        <v>7.95</v>
      </c>
      <c r="R83" s="22">
        <f t="shared" si="16"/>
        <v>-1.4805131228822488</v>
      </c>
      <c r="S83" s="21">
        <v>4.37</v>
      </c>
      <c r="T83" s="22">
        <f t="shared" si="17"/>
        <v>0.2257853736563725</v>
      </c>
      <c r="V83" s="21">
        <f t="shared" si="18"/>
        <v>-2.8388707353683209</v>
      </c>
      <c r="X83" s="21">
        <f t="shared" si="19"/>
        <v>-0.40555296219547443</v>
      </c>
    </row>
    <row r="84" spans="1:24" x14ac:dyDescent="0.25">
      <c r="A84" s="23" t="s">
        <v>553</v>
      </c>
      <c r="B84" s="24" t="s">
        <v>541</v>
      </c>
      <c r="C84" s="25">
        <v>76</v>
      </c>
      <c r="D84" s="24">
        <v>314</v>
      </c>
      <c r="E84" s="25">
        <v>32.75</v>
      </c>
      <c r="F84" s="22">
        <f t="shared" si="11"/>
        <v>0.12499355814389823</v>
      </c>
      <c r="G84" s="24">
        <v>9.875</v>
      </c>
      <c r="H84" s="22">
        <f t="shared" si="12"/>
        <v>0.26426608774838284</v>
      </c>
      <c r="I84" s="25">
        <v>5.32</v>
      </c>
      <c r="J84" s="22">
        <f t="shared" si="20"/>
        <v>-1.7280320900751931</v>
      </c>
      <c r="K84" s="24">
        <v>25</v>
      </c>
      <c r="L84" s="22">
        <f t="shared" si="13"/>
        <v>0.9021521148206666</v>
      </c>
      <c r="M84" s="25">
        <v>26</v>
      </c>
      <c r="N84" s="22">
        <f t="shared" si="14"/>
        <v>-1.920063424008436</v>
      </c>
      <c r="O84" s="24">
        <v>99</v>
      </c>
      <c r="P84" s="22">
        <f t="shared" si="15"/>
        <v>-1.7879413319095085</v>
      </c>
      <c r="Q84" s="25">
        <v>7.84</v>
      </c>
      <c r="R84" s="22">
        <f t="shared" si="16"/>
        <v>-1.224476891755699</v>
      </c>
      <c r="S84" s="24">
        <v>4.75</v>
      </c>
      <c r="T84" s="22">
        <f t="shared" si="17"/>
        <v>-1.1986929868135541</v>
      </c>
      <c r="V84" s="21">
        <f t="shared" si="18"/>
        <v>-6.5677949638494431</v>
      </c>
      <c r="X84" s="21">
        <f t="shared" si="19"/>
        <v>-0.82097437048118038</v>
      </c>
    </row>
    <row r="85" spans="1:24" x14ac:dyDescent="0.25">
      <c r="A85" s="20" t="s">
        <v>254</v>
      </c>
      <c r="B85" s="21" t="s">
        <v>541</v>
      </c>
      <c r="C85" s="22">
        <v>78</v>
      </c>
      <c r="D85" s="21">
        <v>310</v>
      </c>
      <c r="E85" s="22">
        <v>34.5</v>
      </c>
      <c r="F85" s="22">
        <f t="shared" si="11"/>
        <v>1.3991997333972284</v>
      </c>
      <c r="G85" s="21">
        <v>10.75</v>
      </c>
      <c r="H85" s="22">
        <f t="shared" si="12"/>
        <v>1.6583013113971463</v>
      </c>
      <c r="I85" s="22">
        <v>5.03</v>
      </c>
      <c r="J85" s="22">
        <f t="shared" si="20"/>
        <v>-0.74751380827450187</v>
      </c>
      <c r="K85" s="21">
        <v>26</v>
      </c>
      <c r="L85" s="22">
        <f t="shared" si="13"/>
        <v>1.0707012082481113</v>
      </c>
      <c r="M85" s="22">
        <v>24.5</v>
      </c>
      <c r="N85" s="22">
        <f t="shared" si="14"/>
        <v>-2.3341600518591035</v>
      </c>
      <c r="O85" s="21">
        <v>106</v>
      </c>
      <c r="P85" s="22">
        <f t="shared" si="15"/>
        <v>-1.0046126824940957</v>
      </c>
      <c r="Q85" s="22">
        <v>7.44</v>
      </c>
      <c r="R85" s="22">
        <f t="shared" si="16"/>
        <v>-0.29343605129552236</v>
      </c>
      <c r="S85" s="21">
        <v>4.62</v>
      </c>
      <c r="T85" s="22">
        <f t="shared" si="17"/>
        <v>-0.71137144244226369</v>
      </c>
      <c r="V85" s="21">
        <f t="shared" si="18"/>
        <v>-0.96289178332300129</v>
      </c>
      <c r="X85" s="21">
        <f t="shared" si="19"/>
        <v>-0.12036147291537516</v>
      </c>
    </row>
    <row r="86" spans="1:24" x14ac:dyDescent="0.25">
      <c r="A86" s="23" t="s">
        <v>554</v>
      </c>
      <c r="B86" s="24" t="s">
        <v>541</v>
      </c>
      <c r="C86" s="25">
        <v>76</v>
      </c>
      <c r="D86" s="24">
        <v>311</v>
      </c>
      <c r="E86" s="25">
        <v>34.75</v>
      </c>
      <c r="F86" s="22">
        <f t="shared" si="11"/>
        <v>1.5812291870048469</v>
      </c>
      <c r="G86" s="24">
        <v>10</v>
      </c>
      <c r="H86" s="22">
        <f t="shared" si="12"/>
        <v>0.46341397684106334</v>
      </c>
      <c r="I86" s="25">
        <v>5.32</v>
      </c>
      <c r="J86" s="22">
        <f t="shared" si="20"/>
        <v>-1.7280320900751931</v>
      </c>
      <c r="K86" s="24"/>
      <c r="L86" s="22"/>
      <c r="M86" s="25">
        <v>29</v>
      </c>
      <c r="N86" s="22">
        <f t="shared" si="14"/>
        <v>-1.0918701683071013</v>
      </c>
      <c r="O86" s="24">
        <v>100</v>
      </c>
      <c r="P86" s="22">
        <f t="shared" si="15"/>
        <v>-1.676037239135878</v>
      </c>
      <c r="Q86" s="25">
        <v>7.76</v>
      </c>
      <c r="R86" s="22">
        <f t="shared" si="16"/>
        <v>-1.0382687236636634</v>
      </c>
      <c r="S86" s="24">
        <v>4.63</v>
      </c>
      <c r="T86" s="22">
        <f t="shared" si="17"/>
        <v>-0.74885771508620835</v>
      </c>
      <c r="V86" s="21">
        <f t="shared" si="18"/>
        <v>-4.2384227724221333</v>
      </c>
      <c r="X86" s="21">
        <f t="shared" si="19"/>
        <v>-0.60548896748887615</v>
      </c>
    </row>
    <row r="87" spans="1:24" x14ac:dyDescent="0.25">
      <c r="A87" s="20" t="s">
        <v>555</v>
      </c>
      <c r="B87" s="21" t="s">
        <v>541</v>
      </c>
      <c r="C87" s="22">
        <v>73</v>
      </c>
      <c r="D87" s="21">
        <v>320</v>
      </c>
      <c r="E87" s="22">
        <v>32.75</v>
      </c>
      <c r="F87" s="22">
        <f t="shared" si="11"/>
        <v>0.12499355814389823</v>
      </c>
      <c r="G87" s="21">
        <v>9.875</v>
      </c>
      <c r="H87" s="22">
        <f t="shared" si="12"/>
        <v>0.26426608774838284</v>
      </c>
      <c r="I87" s="22"/>
      <c r="J87" s="22"/>
      <c r="K87" s="21"/>
      <c r="L87" s="22"/>
      <c r="M87" s="22"/>
      <c r="N87" s="22"/>
      <c r="O87" s="21"/>
      <c r="P87" s="22"/>
      <c r="Q87" s="22"/>
      <c r="R87" s="22"/>
      <c r="S87" s="21"/>
      <c r="T87" s="22"/>
      <c r="V87" s="21">
        <f t="shared" si="18"/>
        <v>0.38925964589228107</v>
      </c>
      <c r="X87" s="21">
        <f t="shared" si="19"/>
        <v>0.19462982294614053</v>
      </c>
    </row>
    <row r="88" spans="1:24" x14ac:dyDescent="0.25">
      <c r="A88" s="23" t="s">
        <v>556</v>
      </c>
      <c r="B88" s="24" t="s">
        <v>541</v>
      </c>
      <c r="C88" s="25">
        <v>72</v>
      </c>
      <c r="D88" s="24">
        <v>287</v>
      </c>
      <c r="E88" s="25">
        <v>33.25</v>
      </c>
      <c r="F88" s="22">
        <f t="shared" si="11"/>
        <v>0.48905246535913544</v>
      </c>
      <c r="G88" s="24">
        <v>9</v>
      </c>
      <c r="H88" s="22">
        <f t="shared" si="12"/>
        <v>-1.1297691359003805</v>
      </c>
      <c r="I88" s="25"/>
      <c r="J88" s="22"/>
      <c r="K88" s="24">
        <v>29</v>
      </c>
      <c r="L88" s="22">
        <f t="shared" si="13"/>
        <v>1.5763484885304451</v>
      </c>
      <c r="M88" s="25"/>
      <c r="N88" s="22"/>
      <c r="O88" s="24"/>
      <c r="P88" s="22"/>
      <c r="Q88" s="25"/>
      <c r="R88" s="22"/>
      <c r="S88" s="24"/>
      <c r="T88" s="22"/>
      <c r="V88" s="21">
        <f t="shared" si="18"/>
        <v>0.93563181798920003</v>
      </c>
      <c r="X88" s="21">
        <f t="shared" si="19"/>
        <v>0.3118772726630667</v>
      </c>
    </row>
    <row r="89" spans="1:24" x14ac:dyDescent="0.25">
      <c r="A89" s="20" t="s">
        <v>557</v>
      </c>
      <c r="B89" s="21" t="s">
        <v>541</v>
      </c>
      <c r="C89" s="22">
        <v>75</v>
      </c>
      <c r="D89" s="21">
        <v>338</v>
      </c>
      <c r="E89" s="22">
        <v>34</v>
      </c>
      <c r="F89" s="22">
        <f t="shared" si="11"/>
        <v>1.0351408261819912</v>
      </c>
      <c r="G89" s="21">
        <v>9</v>
      </c>
      <c r="H89" s="22">
        <f t="shared" si="12"/>
        <v>-1.1297691359003805</v>
      </c>
      <c r="I89" s="22">
        <v>5.34</v>
      </c>
      <c r="J89" s="22">
        <f t="shared" si="20"/>
        <v>-1.795654040544205</v>
      </c>
      <c r="K89" s="21">
        <v>33</v>
      </c>
      <c r="L89" s="22">
        <f t="shared" si="13"/>
        <v>2.2505448622402233</v>
      </c>
      <c r="M89" s="22">
        <v>23.5</v>
      </c>
      <c r="N89" s="22">
        <f t="shared" si="14"/>
        <v>-2.610224470426215</v>
      </c>
      <c r="O89" s="21">
        <v>104</v>
      </c>
      <c r="P89" s="22">
        <f t="shared" si="15"/>
        <v>-1.2284208680413564</v>
      </c>
      <c r="Q89" s="22"/>
      <c r="R89" s="22"/>
      <c r="S89" s="21">
        <v>5.13</v>
      </c>
      <c r="T89" s="22">
        <f t="shared" si="17"/>
        <v>-2.6231713472834808</v>
      </c>
      <c r="V89" s="21">
        <f t="shared" si="18"/>
        <v>-6.1015541737734234</v>
      </c>
      <c r="X89" s="21">
        <f t="shared" si="19"/>
        <v>-0.87165059625334618</v>
      </c>
    </row>
    <row r="90" spans="1:24" x14ac:dyDescent="0.25">
      <c r="A90" s="23" t="s">
        <v>558</v>
      </c>
      <c r="B90" s="24" t="s">
        <v>541</v>
      </c>
      <c r="C90" s="25">
        <v>75</v>
      </c>
      <c r="D90" s="24">
        <v>294</v>
      </c>
      <c r="E90" s="25">
        <v>33.875</v>
      </c>
      <c r="F90" s="22">
        <f t="shared" si="11"/>
        <v>0.94412609937818193</v>
      </c>
      <c r="G90" s="24">
        <v>10.75</v>
      </c>
      <c r="H90" s="22">
        <f t="shared" si="12"/>
        <v>1.6583013113971463</v>
      </c>
      <c r="I90" s="25">
        <v>4.87</v>
      </c>
      <c r="J90" s="22">
        <f t="shared" si="20"/>
        <v>-0.20653820452239582</v>
      </c>
      <c r="K90" s="24">
        <v>28</v>
      </c>
      <c r="L90" s="22">
        <f t="shared" si="13"/>
        <v>1.4077993951030006</v>
      </c>
      <c r="M90" s="25">
        <v>35</v>
      </c>
      <c r="N90" s="22">
        <f t="shared" si="14"/>
        <v>0.56451634309556808</v>
      </c>
      <c r="O90" s="24">
        <v>116</v>
      </c>
      <c r="P90" s="22">
        <f t="shared" si="15"/>
        <v>0.11442824524220838</v>
      </c>
      <c r="Q90" s="25"/>
      <c r="R90" s="22"/>
      <c r="S90" s="24"/>
      <c r="T90" s="22"/>
      <c r="V90" s="21">
        <f t="shared" si="18"/>
        <v>4.4826331896937086</v>
      </c>
      <c r="X90" s="21">
        <f t="shared" si="19"/>
        <v>0.7471055316156181</v>
      </c>
    </row>
    <row r="91" spans="1:24" x14ac:dyDescent="0.25">
      <c r="A91" s="20" t="s">
        <v>559</v>
      </c>
      <c r="B91" s="21" t="s">
        <v>541</v>
      </c>
      <c r="C91" s="22">
        <v>73</v>
      </c>
      <c r="D91" s="21">
        <v>299</v>
      </c>
      <c r="E91" s="22">
        <v>33.375</v>
      </c>
      <c r="F91" s="22">
        <f t="shared" si="11"/>
        <v>0.58006719216294467</v>
      </c>
      <c r="G91" s="21">
        <v>9.375</v>
      </c>
      <c r="H91" s="22">
        <f t="shared" si="12"/>
        <v>-0.53232546862233909</v>
      </c>
      <c r="I91" s="22">
        <v>5.03</v>
      </c>
      <c r="J91" s="22">
        <f t="shared" si="20"/>
        <v>-0.74751380827450187</v>
      </c>
      <c r="K91" s="21">
        <v>28</v>
      </c>
      <c r="L91" s="22">
        <f t="shared" si="13"/>
        <v>1.4077993951030006</v>
      </c>
      <c r="M91" s="22">
        <v>34.5</v>
      </c>
      <c r="N91" s="22">
        <f t="shared" si="14"/>
        <v>0.42648413381201228</v>
      </c>
      <c r="O91" s="21">
        <v>118</v>
      </c>
      <c r="P91" s="22">
        <f t="shared" si="15"/>
        <v>0.33823643078946919</v>
      </c>
      <c r="Q91" s="22">
        <v>7.44</v>
      </c>
      <c r="R91" s="22">
        <f t="shared" si="16"/>
        <v>-0.29343605129552236</v>
      </c>
      <c r="S91" s="21">
        <v>4.59</v>
      </c>
      <c r="T91" s="22">
        <f t="shared" si="17"/>
        <v>-0.59891262451042648</v>
      </c>
      <c r="V91" s="21">
        <f t="shared" si="18"/>
        <v>0.580399199164637</v>
      </c>
      <c r="X91" s="21">
        <f t="shared" si="19"/>
        <v>7.2549899895579625E-2</v>
      </c>
    </row>
    <row r="92" spans="1:24" x14ac:dyDescent="0.25">
      <c r="A92" s="23" t="s">
        <v>560</v>
      </c>
      <c r="B92" s="24" t="s">
        <v>541</v>
      </c>
      <c r="C92" s="25">
        <v>75</v>
      </c>
      <c r="D92" s="24">
        <v>327</v>
      </c>
      <c r="E92" s="25">
        <v>33.625</v>
      </c>
      <c r="F92" s="22">
        <f t="shared" si="11"/>
        <v>0.76209664577056324</v>
      </c>
      <c r="G92" s="24">
        <v>9.5</v>
      </c>
      <c r="H92" s="22">
        <f t="shared" si="12"/>
        <v>-0.33317757952965865</v>
      </c>
      <c r="I92" s="25">
        <v>5.33</v>
      </c>
      <c r="J92" s="22">
        <f t="shared" si="20"/>
        <v>-1.761843065309699</v>
      </c>
      <c r="K92" s="24">
        <v>30</v>
      </c>
      <c r="L92" s="22">
        <f t="shared" si="13"/>
        <v>1.7448975819578896</v>
      </c>
      <c r="M92" s="25">
        <v>29.5</v>
      </c>
      <c r="N92" s="22">
        <f t="shared" si="14"/>
        <v>-0.95383795902354551</v>
      </c>
      <c r="O92" s="24">
        <v>99</v>
      </c>
      <c r="P92" s="22">
        <f t="shared" si="15"/>
        <v>-1.7879413319095085</v>
      </c>
      <c r="Q92" s="25">
        <v>7.9</v>
      </c>
      <c r="R92" s="22">
        <f t="shared" si="16"/>
        <v>-1.3641330178247268</v>
      </c>
      <c r="S92" s="24">
        <v>4.71</v>
      </c>
      <c r="T92" s="22">
        <f t="shared" si="17"/>
        <v>-1.0487478962377723</v>
      </c>
      <c r="V92" s="21">
        <f t="shared" si="18"/>
        <v>-4.7426866221064579</v>
      </c>
      <c r="X92" s="21">
        <f t="shared" si="19"/>
        <v>-0.59283582776330723</v>
      </c>
    </row>
    <row r="93" spans="1:24" x14ac:dyDescent="0.25">
      <c r="A93" s="20" t="s">
        <v>561</v>
      </c>
      <c r="B93" s="21" t="s">
        <v>541</v>
      </c>
      <c r="C93" s="22">
        <v>75</v>
      </c>
      <c r="D93" s="21">
        <v>307</v>
      </c>
      <c r="E93" s="22">
        <v>33.375</v>
      </c>
      <c r="F93" s="22">
        <f t="shared" si="11"/>
        <v>0.58006719216294467</v>
      </c>
      <c r="G93" s="21">
        <v>10.5</v>
      </c>
      <c r="H93" s="22">
        <f t="shared" si="12"/>
        <v>1.2600055332117852</v>
      </c>
      <c r="I93" s="22">
        <v>5.21</v>
      </c>
      <c r="J93" s="22">
        <f t="shared" si="20"/>
        <v>-1.3561113624956196</v>
      </c>
      <c r="K93" s="21"/>
      <c r="L93" s="22"/>
      <c r="M93" s="22">
        <v>31</v>
      </c>
      <c r="N93" s="22">
        <f t="shared" si="14"/>
        <v>-0.53974133117287815</v>
      </c>
      <c r="O93" s="21">
        <v>104</v>
      </c>
      <c r="P93" s="22">
        <f t="shared" si="15"/>
        <v>-1.2284208680413564</v>
      </c>
      <c r="Q93" s="22">
        <v>7.77</v>
      </c>
      <c r="R93" s="22">
        <f t="shared" si="16"/>
        <v>-1.0615447446751674</v>
      </c>
      <c r="S93" s="21">
        <v>4.75</v>
      </c>
      <c r="T93" s="22">
        <f t="shared" si="17"/>
        <v>-1.1986929868135541</v>
      </c>
      <c r="V93" s="21">
        <f t="shared" si="18"/>
        <v>-3.5444385678238461</v>
      </c>
      <c r="X93" s="21">
        <f t="shared" si="19"/>
        <v>-0.50634836683197804</v>
      </c>
    </row>
    <row r="94" spans="1:24" x14ac:dyDescent="0.25">
      <c r="A94" s="23" t="s">
        <v>562</v>
      </c>
      <c r="B94" s="24" t="s">
        <v>541</v>
      </c>
      <c r="C94" s="25">
        <v>75</v>
      </c>
      <c r="D94" s="24">
        <v>303</v>
      </c>
      <c r="E94" s="25">
        <v>33</v>
      </c>
      <c r="F94" s="22">
        <f t="shared" si="11"/>
        <v>0.30702301175151681</v>
      </c>
      <c r="G94" s="24">
        <v>9.375</v>
      </c>
      <c r="H94" s="22">
        <f t="shared" si="12"/>
        <v>-0.53232546862233909</v>
      </c>
      <c r="I94" s="25">
        <v>5.0199999999999996</v>
      </c>
      <c r="J94" s="22">
        <f t="shared" si="20"/>
        <v>-0.71370283303999293</v>
      </c>
      <c r="K94" s="24">
        <v>24</v>
      </c>
      <c r="L94" s="22">
        <f t="shared" si="13"/>
        <v>0.73360302139322198</v>
      </c>
      <c r="M94" s="25">
        <v>32</v>
      </c>
      <c r="N94" s="22">
        <f t="shared" si="14"/>
        <v>-0.26367691260576659</v>
      </c>
      <c r="O94" s="24">
        <v>113</v>
      </c>
      <c r="P94" s="22">
        <f t="shared" si="15"/>
        <v>-0.22128403307868283</v>
      </c>
      <c r="Q94" s="25">
        <v>8.2799999999999994</v>
      </c>
      <c r="R94" s="22">
        <f t="shared" si="16"/>
        <v>-2.2486218162618936</v>
      </c>
      <c r="S94" s="24">
        <v>4.82</v>
      </c>
      <c r="T94" s="22">
        <f t="shared" si="17"/>
        <v>-1.4610968953211734</v>
      </c>
      <c r="V94" s="21">
        <f t="shared" si="18"/>
        <v>-4.4000819257851091</v>
      </c>
      <c r="X94" s="21">
        <f t="shared" si="19"/>
        <v>-0.55001024072313864</v>
      </c>
    </row>
    <row r="95" spans="1:24" x14ac:dyDescent="0.25">
      <c r="A95" s="20" t="s">
        <v>563</v>
      </c>
      <c r="B95" s="21" t="s">
        <v>541</v>
      </c>
      <c r="C95" s="22">
        <v>76</v>
      </c>
      <c r="D95" s="21">
        <v>307</v>
      </c>
      <c r="E95" s="22">
        <v>34.5</v>
      </c>
      <c r="F95" s="22">
        <f t="shared" si="11"/>
        <v>1.3991997333972284</v>
      </c>
      <c r="G95" s="21">
        <v>10.5</v>
      </c>
      <c r="H95" s="22">
        <f t="shared" si="12"/>
        <v>1.2600055332117852</v>
      </c>
      <c r="I95" s="22">
        <v>5.2</v>
      </c>
      <c r="J95" s="22">
        <f t="shared" si="20"/>
        <v>-1.3223003872611137</v>
      </c>
      <c r="K95" s="21">
        <v>22</v>
      </c>
      <c r="L95" s="22">
        <f t="shared" si="13"/>
        <v>0.3965048345383328</v>
      </c>
      <c r="M95" s="22">
        <v>26</v>
      </c>
      <c r="N95" s="22">
        <f t="shared" si="14"/>
        <v>-1.920063424008436</v>
      </c>
      <c r="O95" s="21">
        <v>106</v>
      </c>
      <c r="P95" s="22">
        <f t="shared" si="15"/>
        <v>-1.0046126824940957</v>
      </c>
      <c r="Q95" s="22">
        <v>7.8</v>
      </c>
      <c r="R95" s="22">
        <f t="shared" si="16"/>
        <v>-1.1313728077096812</v>
      </c>
      <c r="S95" s="21">
        <v>4.74</v>
      </c>
      <c r="T95" s="22">
        <f t="shared" si="17"/>
        <v>-1.1612067141696096</v>
      </c>
      <c r="V95" s="21">
        <f t="shared" si="18"/>
        <v>-3.48384591449559</v>
      </c>
      <c r="X95" s="21">
        <f t="shared" si="19"/>
        <v>-0.43548073931194875</v>
      </c>
    </row>
    <row r="96" spans="1:24" x14ac:dyDescent="0.25">
      <c r="A96" s="23" t="s">
        <v>564</v>
      </c>
      <c r="B96" s="24" t="s">
        <v>541</v>
      </c>
      <c r="C96" s="25">
        <v>75</v>
      </c>
      <c r="D96" s="24">
        <v>298</v>
      </c>
      <c r="E96" s="25">
        <v>33.75</v>
      </c>
      <c r="F96" s="22">
        <f t="shared" si="11"/>
        <v>0.85311137257437253</v>
      </c>
      <c r="G96" s="24">
        <v>9.875</v>
      </c>
      <c r="H96" s="22">
        <f t="shared" si="12"/>
        <v>0.26426608774838284</v>
      </c>
      <c r="I96" s="25">
        <v>5.15</v>
      </c>
      <c r="J96" s="22">
        <f t="shared" si="20"/>
        <v>-1.1532455110885813</v>
      </c>
      <c r="K96" s="24">
        <v>23</v>
      </c>
      <c r="L96" s="22">
        <f t="shared" si="13"/>
        <v>0.56505392796577747</v>
      </c>
      <c r="M96" s="25">
        <v>25</v>
      </c>
      <c r="N96" s="22">
        <f t="shared" si="14"/>
        <v>-2.1961278425755477</v>
      </c>
      <c r="O96" s="24"/>
      <c r="P96" s="22"/>
      <c r="Q96" s="25">
        <v>7.9</v>
      </c>
      <c r="R96" s="22">
        <f t="shared" si="16"/>
        <v>-1.3641330178247268</v>
      </c>
      <c r="S96" s="24">
        <v>4.97</v>
      </c>
      <c r="T96" s="22">
        <f t="shared" si="17"/>
        <v>-2.0233909849803533</v>
      </c>
      <c r="V96" s="21">
        <f t="shared" si="18"/>
        <v>-5.0544659681806765</v>
      </c>
      <c r="X96" s="21">
        <f t="shared" si="19"/>
        <v>-0.72206656688295379</v>
      </c>
    </row>
    <row r="97" spans="1:24" x14ac:dyDescent="0.25">
      <c r="A97" s="20" t="s">
        <v>565</v>
      </c>
      <c r="B97" s="21" t="s">
        <v>541</v>
      </c>
      <c r="C97" s="22">
        <v>75</v>
      </c>
      <c r="D97" s="21">
        <v>286</v>
      </c>
      <c r="E97" s="22">
        <v>33.25</v>
      </c>
      <c r="F97" s="22">
        <f t="shared" si="11"/>
        <v>0.48905246535913544</v>
      </c>
      <c r="G97" s="21">
        <v>10.125</v>
      </c>
      <c r="H97" s="22">
        <f t="shared" si="12"/>
        <v>0.66256186593374378</v>
      </c>
      <c r="I97" s="22">
        <v>4.9800000000000004</v>
      </c>
      <c r="J97" s="22">
        <f t="shared" si="20"/>
        <v>-0.57845893210196941</v>
      </c>
      <c r="K97" s="21"/>
      <c r="L97" s="22"/>
      <c r="M97" s="22">
        <v>35</v>
      </c>
      <c r="N97" s="22">
        <f t="shared" si="14"/>
        <v>0.56451634309556808</v>
      </c>
      <c r="O97" s="21">
        <v>113</v>
      </c>
      <c r="P97" s="22">
        <f t="shared" si="15"/>
        <v>-0.22128403307868283</v>
      </c>
      <c r="Q97" s="22"/>
      <c r="R97" s="22"/>
      <c r="S97" s="21"/>
      <c r="T97" s="22"/>
      <c r="V97" s="21">
        <f t="shared" si="18"/>
        <v>0.91638770920779511</v>
      </c>
      <c r="X97" s="21">
        <f t="shared" si="19"/>
        <v>0.18327754184155903</v>
      </c>
    </row>
    <row r="98" spans="1:24" x14ac:dyDescent="0.25">
      <c r="A98" s="23" t="s">
        <v>566</v>
      </c>
      <c r="B98" s="24" t="s">
        <v>541</v>
      </c>
      <c r="C98" s="25">
        <v>76</v>
      </c>
      <c r="D98" s="24">
        <v>329</v>
      </c>
      <c r="E98" s="25">
        <v>33.125</v>
      </c>
      <c r="F98" s="22">
        <f t="shared" si="11"/>
        <v>0.39803773855532609</v>
      </c>
      <c r="G98" s="24">
        <v>9.625</v>
      </c>
      <c r="H98" s="22">
        <f t="shared" si="12"/>
        <v>-0.13402969043697813</v>
      </c>
      <c r="I98" s="25">
        <v>5.19</v>
      </c>
      <c r="J98" s="22">
        <f t="shared" si="20"/>
        <v>-1.2884894120266079</v>
      </c>
      <c r="K98" s="24">
        <v>17</v>
      </c>
      <c r="L98" s="22">
        <f t="shared" si="13"/>
        <v>-0.44624063259889024</v>
      </c>
      <c r="M98" s="25">
        <v>29</v>
      </c>
      <c r="N98" s="22">
        <f t="shared" si="14"/>
        <v>-1.0918701683071013</v>
      </c>
      <c r="O98" s="24">
        <v>110</v>
      </c>
      <c r="P98" s="22">
        <f t="shared" si="15"/>
        <v>-0.55699631139957406</v>
      </c>
      <c r="Q98" s="25">
        <v>8.0299999999999994</v>
      </c>
      <c r="R98" s="22">
        <f t="shared" si="16"/>
        <v>-1.6667212909742823</v>
      </c>
      <c r="S98" s="24">
        <v>4.59</v>
      </c>
      <c r="T98" s="22">
        <f t="shared" si="17"/>
        <v>-0.59891262451042648</v>
      </c>
      <c r="V98" s="21">
        <f t="shared" si="18"/>
        <v>-5.3852223916985347</v>
      </c>
      <c r="X98" s="21">
        <f t="shared" si="19"/>
        <v>-0.67315279896231683</v>
      </c>
    </row>
    <row r="99" spans="1:24" x14ac:dyDescent="0.25">
      <c r="A99" s="20" t="s">
        <v>567</v>
      </c>
      <c r="B99" s="21" t="s">
        <v>541</v>
      </c>
      <c r="C99" s="22">
        <v>75</v>
      </c>
      <c r="D99" s="21">
        <v>301</v>
      </c>
      <c r="E99" s="22">
        <v>34.5</v>
      </c>
      <c r="F99" s="22">
        <f t="shared" ref="F99:F130" si="21">STANDARDIZE(E99,$E$322,$E$323)</f>
        <v>1.3991997333972284</v>
      </c>
      <c r="G99" s="21">
        <v>9.875</v>
      </c>
      <c r="H99" s="22">
        <f t="shared" si="12"/>
        <v>0.26426608774838284</v>
      </c>
      <c r="I99" s="22">
        <v>5.17</v>
      </c>
      <c r="J99" s="22">
        <f t="shared" si="20"/>
        <v>-1.2208674615575932</v>
      </c>
      <c r="K99" s="21">
        <v>21</v>
      </c>
      <c r="L99" s="22">
        <f t="shared" si="13"/>
        <v>0.2279557411108882</v>
      </c>
      <c r="M99" s="22">
        <v>27</v>
      </c>
      <c r="N99" s="22">
        <f t="shared" si="14"/>
        <v>-1.6439990054413245</v>
      </c>
      <c r="O99" s="21">
        <v>99</v>
      </c>
      <c r="P99" s="22">
        <f t="shared" si="15"/>
        <v>-1.7879413319095085</v>
      </c>
      <c r="Q99" s="22">
        <v>8.06</v>
      </c>
      <c r="R99" s="22">
        <f t="shared" si="16"/>
        <v>-1.7365493540087984</v>
      </c>
      <c r="S99" s="21">
        <v>4.79</v>
      </c>
      <c r="T99" s="22">
        <f t="shared" si="17"/>
        <v>-1.3486380773893361</v>
      </c>
      <c r="V99" s="21">
        <f t="shared" si="18"/>
        <v>-5.8465736680500617</v>
      </c>
      <c r="X99" s="21">
        <f t="shared" si="19"/>
        <v>-0.73082170850625772</v>
      </c>
    </row>
    <row r="100" spans="1:24" x14ac:dyDescent="0.25">
      <c r="A100" s="23" t="s">
        <v>568</v>
      </c>
      <c r="B100" s="24" t="s">
        <v>541</v>
      </c>
      <c r="C100" s="25">
        <v>72</v>
      </c>
      <c r="D100" s="24">
        <v>318</v>
      </c>
      <c r="E100" s="25">
        <v>31</v>
      </c>
      <c r="F100" s="22">
        <f t="shared" si="21"/>
        <v>-1.1492126171094319</v>
      </c>
      <c r="G100" s="24">
        <v>9.625</v>
      </c>
      <c r="H100" s="22">
        <f t="shared" si="12"/>
        <v>-0.13402969043697813</v>
      </c>
      <c r="I100" s="25"/>
      <c r="J100" s="22"/>
      <c r="K100" s="24"/>
      <c r="L100" s="22"/>
      <c r="M100" s="25"/>
      <c r="N100" s="22"/>
      <c r="O100" s="24"/>
      <c r="P100" s="22"/>
      <c r="Q100" s="25"/>
      <c r="R100" s="22"/>
      <c r="S100" s="24"/>
      <c r="T100" s="22"/>
      <c r="V100" s="21">
        <f t="shared" si="18"/>
        <v>-1.2832423075464101</v>
      </c>
      <c r="X100" s="21">
        <f t="shared" si="19"/>
        <v>-0.64162115377320506</v>
      </c>
    </row>
    <row r="101" spans="1:24" x14ac:dyDescent="0.25">
      <c r="A101" s="20" t="s">
        <v>569</v>
      </c>
      <c r="B101" s="21" t="s">
        <v>541</v>
      </c>
      <c r="C101" s="22">
        <v>74</v>
      </c>
      <c r="D101" s="21">
        <v>291</v>
      </c>
      <c r="E101" s="22">
        <v>33.25</v>
      </c>
      <c r="F101" s="22">
        <f t="shared" si="21"/>
        <v>0.48905246535913544</v>
      </c>
      <c r="G101" s="21">
        <v>10</v>
      </c>
      <c r="H101" s="22">
        <f t="shared" si="12"/>
        <v>0.46341397684106334</v>
      </c>
      <c r="I101" s="22">
        <v>4.91</v>
      </c>
      <c r="J101" s="22">
        <f t="shared" si="20"/>
        <v>-0.34178210546042231</v>
      </c>
      <c r="K101" s="21">
        <v>22</v>
      </c>
      <c r="L101" s="22">
        <f t="shared" si="13"/>
        <v>0.3965048345383328</v>
      </c>
      <c r="M101" s="22">
        <v>34.5</v>
      </c>
      <c r="N101" s="22">
        <f t="shared" si="14"/>
        <v>0.42648413381201228</v>
      </c>
      <c r="O101" s="21">
        <v>117</v>
      </c>
      <c r="P101" s="22">
        <f t="shared" si="15"/>
        <v>0.22633233801583877</v>
      </c>
      <c r="Q101" s="22">
        <v>7.32</v>
      </c>
      <c r="R101" s="22">
        <f t="shared" si="16"/>
        <v>-1.4123799157468741E-2</v>
      </c>
      <c r="S101" s="21">
        <v>4.2699999999999996</v>
      </c>
      <c r="T101" s="22">
        <f t="shared" si="17"/>
        <v>0.60064810009582903</v>
      </c>
      <c r="V101" s="21">
        <f t="shared" si="18"/>
        <v>2.2465299440443207</v>
      </c>
      <c r="X101" s="21">
        <f t="shared" si="19"/>
        <v>0.28081624300554009</v>
      </c>
    </row>
    <row r="102" spans="1:24" x14ac:dyDescent="0.25">
      <c r="A102" s="23" t="s">
        <v>570</v>
      </c>
      <c r="B102" s="24" t="s">
        <v>541</v>
      </c>
      <c r="C102" s="25">
        <v>76</v>
      </c>
      <c r="D102" s="24">
        <v>277</v>
      </c>
      <c r="E102" s="25">
        <v>31.125</v>
      </c>
      <c r="F102" s="22">
        <f t="shared" si="21"/>
        <v>-1.0581978903056226</v>
      </c>
      <c r="G102" s="24">
        <v>9.5</v>
      </c>
      <c r="H102" s="22">
        <f t="shared" si="12"/>
        <v>-0.33317757952965865</v>
      </c>
      <c r="I102" s="25">
        <v>4.8099999999999996</v>
      </c>
      <c r="J102" s="22">
        <f t="shared" si="20"/>
        <v>-3.672353115354582E-3</v>
      </c>
      <c r="K102" s="24">
        <v>28</v>
      </c>
      <c r="L102" s="22">
        <f t="shared" si="13"/>
        <v>1.4077993951030006</v>
      </c>
      <c r="M102" s="25">
        <v>30.5</v>
      </c>
      <c r="N102" s="22">
        <f t="shared" si="14"/>
        <v>-0.6777735404564339</v>
      </c>
      <c r="O102" s="24">
        <v>109</v>
      </c>
      <c r="P102" s="22">
        <f t="shared" si="15"/>
        <v>-0.6689004041732044</v>
      </c>
      <c r="Q102" s="25">
        <v>7.63</v>
      </c>
      <c r="R102" s="22">
        <f t="shared" si="16"/>
        <v>-0.73568045051410569</v>
      </c>
      <c r="S102" s="24">
        <v>4.3899999999999997</v>
      </c>
      <c r="T102" s="22">
        <f t="shared" si="17"/>
        <v>0.1508128283684832</v>
      </c>
      <c r="V102" s="21">
        <f t="shared" si="18"/>
        <v>-1.9187899946228963</v>
      </c>
      <c r="X102" s="21">
        <f t="shared" si="19"/>
        <v>-0.23984874932786204</v>
      </c>
    </row>
    <row r="103" spans="1:24" x14ac:dyDescent="0.25">
      <c r="A103" s="20" t="s">
        <v>571</v>
      </c>
      <c r="B103" s="21" t="s">
        <v>572</v>
      </c>
      <c r="C103" s="22">
        <v>74</v>
      </c>
      <c r="D103" s="21">
        <v>239</v>
      </c>
      <c r="E103" s="22">
        <v>30.75</v>
      </c>
      <c r="F103" s="22">
        <f t="shared" si="21"/>
        <v>-1.3312420707170505</v>
      </c>
      <c r="G103" s="21">
        <v>9.5</v>
      </c>
      <c r="H103" s="22">
        <f t="shared" si="12"/>
        <v>-0.33317757952965865</v>
      </c>
      <c r="I103" s="22">
        <v>4.71</v>
      </c>
      <c r="J103" s="22">
        <f t="shared" si="20"/>
        <v>0.33443739922971016</v>
      </c>
      <c r="K103" s="21">
        <v>17</v>
      </c>
      <c r="L103" s="22">
        <f t="shared" si="13"/>
        <v>-0.44624063259889024</v>
      </c>
      <c r="M103" s="22">
        <v>33</v>
      </c>
      <c r="N103" s="22">
        <f t="shared" si="14"/>
        <v>1.238750596134495E-2</v>
      </c>
      <c r="O103" s="21">
        <v>120</v>
      </c>
      <c r="P103" s="22">
        <f t="shared" si="15"/>
        <v>0.56204461633672997</v>
      </c>
      <c r="Q103" s="22">
        <v>7.1</v>
      </c>
      <c r="R103" s="22">
        <f t="shared" si="16"/>
        <v>0.49794866309563063</v>
      </c>
      <c r="S103" s="21">
        <v>4.45</v>
      </c>
      <c r="T103" s="22">
        <f t="shared" si="17"/>
        <v>-7.4104807495191369E-2</v>
      </c>
      <c r="V103" s="21">
        <f t="shared" si="18"/>
        <v>-0.77794690571737468</v>
      </c>
      <c r="X103" s="21">
        <f t="shared" si="19"/>
        <v>-9.7243363214671835E-2</v>
      </c>
    </row>
    <row r="104" spans="1:24" x14ac:dyDescent="0.25">
      <c r="A104" s="23" t="s">
        <v>573</v>
      </c>
      <c r="B104" s="24" t="s">
        <v>572</v>
      </c>
      <c r="C104" s="25">
        <v>73</v>
      </c>
      <c r="D104" s="24">
        <v>259</v>
      </c>
      <c r="E104" s="25">
        <v>31.25</v>
      </c>
      <c r="F104" s="22">
        <f t="shared" si="21"/>
        <v>-0.96718316350181333</v>
      </c>
      <c r="G104" s="24">
        <v>9.625</v>
      </c>
      <c r="H104" s="22">
        <f t="shared" si="12"/>
        <v>-0.13402969043697813</v>
      </c>
      <c r="I104" s="25"/>
      <c r="J104" s="22"/>
      <c r="K104" s="24"/>
      <c r="L104" s="22"/>
      <c r="M104" s="25"/>
      <c r="N104" s="22"/>
      <c r="O104" s="24"/>
      <c r="P104" s="22"/>
      <c r="Q104" s="25"/>
      <c r="R104" s="22"/>
      <c r="S104" s="24"/>
      <c r="T104" s="22"/>
      <c r="V104" s="21">
        <f t="shared" si="18"/>
        <v>-1.1012128539387915</v>
      </c>
      <c r="X104" s="21">
        <f t="shared" si="19"/>
        <v>-0.55060642696939577</v>
      </c>
    </row>
    <row r="105" spans="1:24" x14ac:dyDescent="0.25">
      <c r="A105" s="20" t="s">
        <v>574</v>
      </c>
      <c r="B105" s="21" t="s">
        <v>572</v>
      </c>
      <c r="C105" s="22">
        <v>73</v>
      </c>
      <c r="D105" s="21">
        <v>238</v>
      </c>
      <c r="E105" s="22">
        <v>31.625</v>
      </c>
      <c r="F105" s="22">
        <f t="shared" si="21"/>
        <v>-0.69413898309038535</v>
      </c>
      <c r="G105" s="21">
        <v>9.75</v>
      </c>
      <c r="H105" s="22">
        <f t="shared" si="12"/>
        <v>6.5118198655702356E-2</v>
      </c>
      <c r="I105" s="22">
        <v>4.8099999999999996</v>
      </c>
      <c r="J105" s="22">
        <f t="shared" si="20"/>
        <v>-3.672353115354582E-3</v>
      </c>
      <c r="K105" s="21">
        <v>30</v>
      </c>
      <c r="L105" s="22">
        <f t="shared" si="13"/>
        <v>1.7448975819578896</v>
      </c>
      <c r="M105" s="22">
        <v>34</v>
      </c>
      <c r="N105" s="22">
        <f t="shared" si="14"/>
        <v>0.28845192452845653</v>
      </c>
      <c r="O105" s="21">
        <v>119</v>
      </c>
      <c r="P105" s="22">
        <f t="shared" si="15"/>
        <v>0.45014052356309958</v>
      </c>
      <c r="Q105" s="22">
        <v>7.28</v>
      </c>
      <c r="R105" s="22">
        <f t="shared" si="16"/>
        <v>7.8980284888549135E-2</v>
      </c>
      <c r="S105" s="21">
        <v>4.32</v>
      </c>
      <c r="T105" s="22">
        <f t="shared" si="17"/>
        <v>0.41321673687609906</v>
      </c>
      <c r="V105" s="21">
        <f t="shared" si="18"/>
        <v>2.3429939142640563</v>
      </c>
      <c r="X105" s="21">
        <f t="shared" si="19"/>
        <v>0.29287423928300704</v>
      </c>
    </row>
    <row r="106" spans="1:24" x14ac:dyDescent="0.25">
      <c r="A106" s="23" t="s">
        <v>575</v>
      </c>
      <c r="B106" s="24" t="s">
        <v>572</v>
      </c>
      <c r="C106" s="25">
        <v>71</v>
      </c>
      <c r="D106" s="24">
        <v>246</v>
      </c>
      <c r="E106" s="25">
        <v>32.75</v>
      </c>
      <c r="F106" s="22">
        <f t="shared" si="21"/>
        <v>0.12499355814389823</v>
      </c>
      <c r="G106" s="24">
        <v>9.5</v>
      </c>
      <c r="H106" s="22">
        <f t="shared" si="12"/>
        <v>-0.33317757952965865</v>
      </c>
      <c r="I106" s="25">
        <v>4.68</v>
      </c>
      <c r="J106" s="22">
        <f t="shared" si="20"/>
        <v>0.4358703249332308</v>
      </c>
      <c r="K106" s="24">
        <v>26</v>
      </c>
      <c r="L106" s="22">
        <f t="shared" si="13"/>
        <v>1.0707012082481113</v>
      </c>
      <c r="M106" s="25">
        <v>32</v>
      </c>
      <c r="N106" s="22">
        <f t="shared" si="14"/>
        <v>-0.26367691260576659</v>
      </c>
      <c r="O106" s="24">
        <v>108</v>
      </c>
      <c r="P106" s="22">
        <f t="shared" si="15"/>
        <v>-0.78080449694683485</v>
      </c>
      <c r="Q106" s="25"/>
      <c r="R106" s="22"/>
      <c r="S106" s="24"/>
      <c r="T106" s="22"/>
      <c r="V106" s="21">
        <f t="shared" si="18"/>
        <v>0.25390610224298027</v>
      </c>
      <c r="X106" s="21">
        <f t="shared" si="19"/>
        <v>4.2317683707163378E-2</v>
      </c>
    </row>
    <row r="107" spans="1:24" x14ac:dyDescent="0.25">
      <c r="A107" s="20" t="s">
        <v>576</v>
      </c>
      <c r="B107" s="21" t="s">
        <v>572</v>
      </c>
      <c r="C107" s="22">
        <v>73</v>
      </c>
      <c r="D107" s="21">
        <v>239</v>
      </c>
      <c r="E107" s="22">
        <v>31.75</v>
      </c>
      <c r="F107" s="22">
        <f t="shared" si="21"/>
        <v>-0.60312425628657607</v>
      </c>
      <c r="G107" s="21">
        <v>9.75</v>
      </c>
      <c r="H107" s="22">
        <f t="shared" si="12"/>
        <v>6.5118198655702356E-2</v>
      </c>
      <c r="I107" s="22">
        <v>4.5999999999999996</v>
      </c>
      <c r="J107" s="22">
        <f t="shared" si="20"/>
        <v>0.70635812680928378</v>
      </c>
      <c r="K107" s="21">
        <v>30</v>
      </c>
      <c r="L107" s="22">
        <f t="shared" si="13"/>
        <v>1.7448975819578896</v>
      </c>
      <c r="M107" s="22">
        <v>38.5</v>
      </c>
      <c r="N107" s="22">
        <f t="shared" si="14"/>
        <v>1.5307418080804585</v>
      </c>
      <c r="O107" s="21">
        <v>123</v>
      </c>
      <c r="P107" s="22">
        <f t="shared" si="15"/>
        <v>0.89775689465762121</v>
      </c>
      <c r="Q107" s="22">
        <v>7.12</v>
      </c>
      <c r="R107" s="22">
        <f t="shared" si="16"/>
        <v>0.45139662107262063</v>
      </c>
      <c r="S107" s="21">
        <v>4.12</v>
      </c>
      <c r="T107" s="22">
        <f t="shared" si="17"/>
        <v>1.1629421897550087</v>
      </c>
      <c r="V107" s="21">
        <f t="shared" si="18"/>
        <v>5.9560871647020086</v>
      </c>
      <c r="X107" s="21">
        <f t="shared" si="19"/>
        <v>0.74451089558775108</v>
      </c>
    </row>
    <row r="108" spans="1:24" x14ac:dyDescent="0.25">
      <c r="A108" s="23" t="s">
        <v>577</v>
      </c>
      <c r="B108" s="24" t="s">
        <v>578</v>
      </c>
      <c r="C108" s="25">
        <v>71</v>
      </c>
      <c r="D108" s="24">
        <v>199</v>
      </c>
      <c r="E108" s="25">
        <v>32.375</v>
      </c>
      <c r="F108" s="22">
        <f t="shared" si="21"/>
        <v>-0.14805062226752966</v>
      </c>
      <c r="G108" s="24">
        <v>9.5</v>
      </c>
      <c r="H108" s="22">
        <f t="shared" si="12"/>
        <v>-0.33317757952965865</v>
      </c>
      <c r="I108" s="25"/>
      <c r="J108" s="22"/>
      <c r="K108" s="24">
        <v>16</v>
      </c>
      <c r="L108" s="22">
        <f t="shared" si="13"/>
        <v>-0.61478972602633486</v>
      </c>
      <c r="M108" s="25"/>
      <c r="N108" s="22"/>
      <c r="O108" s="24"/>
      <c r="P108" s="22"/>
      <c r="Q108" s="25"/>
      <c r="R108" s="22"/>
      <c r="S108" s="24"/>
      <c r="T108" s="22"/>
      <c r="V108" s="21">
        <f t="shared" si="18"/>
        <v>-1.0960179278235231</v>
      </c>
      <c r="X108" s="21">
        <f t="shared" si="19"/>
        <v>-0.3653393092745077</v>
      </c>
    </row>
    <row r="109" spans="1:24" x14ac:dyDescent="0.25">
      <c r="A109" s="20" t="s">
        <v>579</v>
      </c>
      <c r="B109" s="21" t="s">
        <v>578</v>
      </c>
      <c r="C109" s="22">
        <v>74</v>
      </c>
      <c r="D109" s="21">
        <v>209</v>
      </c>
      <c r="E109" s="22">
        <v>32</v>
      </c>
      <c r="F109" s="22">
        <f t="shared" si="21"/>
        <v>-0.42109480267895755</v>
      </c>
      <c r="G109" s="21">
        <v>9.625</v>
      </c>
      <c r="H109" s="22">
        <f t="shared" si="12"/>
        <v>-0.13402969043697813</v>
      </c>
      <c r="I109" s="22">
        <v>4.34</v>
      </c>
      <c r="J109" s="22">
        <f t="shared" si="20"/>
        <v>1.5854434829064545</v>
      </c>
      <c r="K109" s="21">
        <v>13</v>
      </c>
      <c r="L109" s="22">
        <f t="shared" si="13"/>
        <v>-1.1204370063086686</v>
      </c>
      <c r="M109" s="22">
        <v>35.5</v>
      </c>
      <c r="N109" s="22">
        <f t="shared" si="14"/>
        <v>0.70254855237912384</v>
      </c>
      <c r="O109" s="21">
        <v>129</v>
      </c>
      <c r="P109" s="22">
        <f t="shared" si="15"/>
        <v>1.5691814512994036</v>
      </c>
      <c r="Q109" s="22"/>
      <c r="R109" s="22"/>
      <c r="S109" s="21"/>
      <c r="T109" s="22"/>
      <c r="V109" s="21">
        <f t="shared" si="18"/>
        <v>2.1816119871603776</v>
      </c>
      <c r="X109" s="21">
        <f t="shared" si="19"/>
        <v>0.36360199786006292</v>
      </c>
    </row>
    <row r="110" spans="1:24" x14ac:dyDescent="0.25">
      <c r="A110" s="23" t="s">
        <v>580</v>
      </c>
      <c r="B110" s="24" t="s">
        <v>578</v>
      </c>
      <c r="C110" s="25">
        <v>73</v>
      </c>
      <c r="D110" s="24">
        <v>201</v>
      </c>
      <c r="E110" s="25">
        <v>30.125</v>
      </c>
      <c r="F110" s="22">
        <f t="shared" si="21"/>
        <v>-1.7863157047360969</v>
      </c>
      <c r="G110" s="24">
        <v>9.125</v>
      </c>
      <c r="H110" s="22">
        <f t="shared" si="12"/>
        <v>-0.93062124680770009</v>
      </c>
      <c r="I110" s="25">
        <v>4.54</v>
      </c>
      <c r="J110" s="22">
        <f t="shared" si="20"/>
        <v>0.90922397821632206</v>
      </c>
      <c r="K110" s="24">
        <v>13</v>
      </c>
      <c r="L110" s="22">
        <f t="shared" si="13"/>
        <v>-1.1204370063086686</v>
      </c>
      <c r="M110" s="25">
        <v>32.5</v>
      </c>
      <c r="N110" s="22">
        <f t="shared" si="14"/>
        <v>-0.12564470332221084</v>
      </c>
      <c r="O110" s="24">
        <v>115</v>
      </c>
      <c r="P110" s="22">
        <f t="shared" si="15"/>
        <v>2.5241524685779742E-3</v>
      </c>
      <c r="Q110" s="25">
        <v>7.15</v>
      </c>
      <c r="R110" s="22">
        <f t="shared" si="16"/>
        <v>0.38156855803810669</v>
      </c>
      <c r="S110" s="24">
        <v>4.28</v>
      </c>
      <c r="T110" s="22">
        <f t="shared" si="17"/>
        <v>0.56316182745188104</v>
      </c>
      <c r="V110" s="21">
        <f t="shared" si="18"/>
        <v>-2.1065401449997889</v>
      </c>
      <c r="X110" s="21">
        <f t="shared" si="19"/>
        <v>-0.26331751812497362</v>
      </c>
    </row>
    <row r="111" spans="1:24" x14ac:dyDescent="0.25">
      <c r="A111" s="20" t="s">
        <v>581</v>
      </c>
      <c r="B111" s="21" t="s">
        <v>578</v>
      </c>
      <c r="C111" s="22">
        <v>70</v>
      </c>
      <c r="D111" s="21">
        <v>207</v>
      </c>
      <c r="E111" s="22">
        <v>31.25</v>
      </c>
      <c r="F111" s="22">
        <f t="shared" si="21"/>
        <v>-0.96718316350181333</v>
      </c>
      <c r="G111" s="21">
        <v>9.375</v>
      </c>
      <c r="H111" s="22">
        <f t="shared" si="12"/>
        <v>-0.53232546862233909</v>
      </c>
      <c r="I111" s="22">
        <v>4.5</v>
      </c>
      <c r="J111" s="22">
        <f t="shared" si="20"/>
        <v>1.0444678791543485</v>
      </c>
      <c r="K111" s="21"/>
      <c r="L111" s="22"/>
      <c r="M111" s="22">
        <v>37.5</v>
      </c>
      <c r="N111" s="22">
        <f t="shared" si="14"/>
        <v>1.254677389513347</v>
      </c>
      <c r="O111" s="21">
        <v>123</v>
      </c>
      <c r="P111" s="22">
        <f t="shared" si="15"/>
        <v>0.89775689465762121</v>
      </c>
      <c r="Q111" s="22">
        <v>7.05</v>
      </c>
      <c r="R111" s="22">
        <f t="shared" si="16"/>
        <v>0.6143287681531524</v>
      </c>
      <c r="S111" s="21">
        <v>4.29</v>
      </c>
      <c r="T111" s="22">
        <f t="shared" si="17"/>
        <v>0.52567555480793637</v>
      </c>
      <c r="V111" s="21">
        <f t="shared" si="18"/>
        <v>2.8373978541622531</v>
      </c>
      <c r="X111" s="21">
        <f t="shared" si="19"/>
        <v>0.40534255059460761</v>
      </c>
    </row>
    <row r="112" spans="1:24" x14ac:dyDescent="0.25">
      <c r="A112" s="23" t="s">
        <v>582</v>
      </c>
      <c r="B112" s="24" t="s">
        <v>578</v>
      </c>
      <c r="C112" s="25">
        <v>70</v>
      </c>
      <c r="D112" s="24">
        <v>202</v>
      </c>
      <c r="E112" s="25">
        <v>32</v>
      </c>
      <c r="F112" s="22">
        <f t="shared" si="21"/>
        <v>-0.42109480267895755</v>
      </c>
      <c r="G112" s="24">
        <v>8.75</v>
      </c>
      <c r="H112" s="22">
        <f t="shared" si="12"/>
        <v>-1.5280649140857416</v>
      </c>
      <c r="I112" s="25">
        <v>4.75</v>
      </c>
      <c r="J112" s="22">
        <f t="shared" si="20"/>
        <v>0.19919349829168367</v>
      </c>
      <c r="K112" s="24">
        <v>8</v>
      </c>
      <c r="L112" s="22">
        <f t="shared" si="13"/>
        <v>-1.9631824734458916</v>
      </c>
      <c r="M112" s="25">
        <v>36</v>
      </c>
      <c r="N112" s="22">
        <f t="shared" si="14"/>
        <v>0.84058076166267959</v>
      </c>
      <c r="O112" s="24">
        <v>120</v>
      </c>
      <c r="P112" s="22">
        <f t="shared" si="15"/>
        <v>0.56204461633672997</v>
      </c>
      <c r="Q112" s="25">
        <v>7.18</v>
      </c>
      <c r="R112" s="22">
        <f t="shared" si="16"/>
        <v>0.31174049500359485</v>
      </c>
      <c r="S112" s="24">
        <v>4.1500000000000004</v>
      </c>
      <c r="T112" s="22">
        <f t="shared" si="17"/>
        <v>1.0504833718231714</v>
      </c>
      <c r="V112" s="21">
        <f t="shared" si="18"/>
        <v>-0.94829944709273151</v>
      </c>
      <c r="X112" s="21">
        <f t="shared" si="19"/>
        <v>-0.11853743088659144</v>
      </c>
    </row>
    <row r="113" spans="1:24" x14ac:dyDescent="0.25">
      <c r="A113" s="20" t="s">
        <v>583</v>
      </c>
      <c r="B113" s="21" t="s">
        <v>578</v>
      </c>
      <c r="C113" s="22">
        <v>72</v>
      </c>
      <c r="D113" s="21">
        <v>191</v>
      </c>
      <c r="E113" s="22">
        <v>31.125</v>
      </c>
      <c r="F113" s="22">
        <f t="shared" si="21"/>
        <v>-1.0581978903056226</v>
      </c>
      <c r="G113" s="21">
        <v>9.125</v>
      </c>
      <c r="H113" s="22">
        <f t="shared" si="12"/>
        <v>-0.93062124680770009</v>
      </c>
      <c r="I113" s="22">
        <v>4.6100000000000003</v>
      </c>
      <c r="J113" s="22">
        <f t="shared" si="20"/>
        <v>0.67254715157477496</v>
      </c>
      <c r="K113" s="21">
        <v>16</v>
      </c>
      <c r="L113" s="22">
        <f t="shared" si="13"/>
        <v>-0.61478972602633486</v>
      </c>
      <c r="M113" s="22">
        <v>37</v>
      </c>
      <c r="N113" s="22">
        <f t="shared" si="14"/>
        <v>1.1166451802297912</v>
      </c>
      <c r="O113" s="21">
        <v>123</v>
      </c>
      <c r="P113" s="22">
        <f t="shared" si="15"/>
        <v>0.89775689465762121</v>
      </c>
      <c r="Q113" s="22">
        <v>6.86</v>
      </c>
      <c r="R113" s="22">
        <f t="shared" si="16"/>
        <v>1.0565731673717358</v>
      </c>
      <c r="S113" s="21">
        <v>4</v>
      </c>
      <c r="T113" s="22">
        <f t="shared" si="17"/>
        <v>1.6127774614823545</v>
      </c>
      <c r="V113" s="21">
        <f t="shared" si="18"/>
        <v>2.7526909921766198</v>
      </c>
      <c r="X113" s="21">
        <f t="shared" si="19"/>
        <v>0.34408637402207748</v>
      </c>
    </row>
    <row r="114" spans="1:24" x14ac:dyDescent="0.25">
      <c r="A114" s="23" t="s">
        <v>584</v>
      </c>
      <c r="B114" s="24" t="s">
        <v>578</v>
      </c>
      <c r="C114" s="25">
        <v>75</v>
      </c>
      <c r="D114" s="24">
        <v>211</v>
      </c>
      <c r="E114" s="25">
        <v>32.75</v>
      </c>
      <c r="F114" s="22">
        <f t="shared" si="21"/>
        <v>0.12499355814389823</v>
      </c>
      <c r="G114" s="24">
        <v>9.5</v>
      </c>
      <c r="H114" s="22">
        <f t="shared" si="12"/>
        <v>-0.33317757952965865</v>
      </c>
      <c r="I114" s="25">
        <v>4.46</v>
      </c>
      <c r="J114" s="22">
        <f t="shared" si="20"/>
        <v>1.1797117800923751</v>
      </c>
      <c r="K114" s="24">
        <v>15</v>
      </c>
      <c r="L114" s="22">
        <f t="shared" si="13"/>
        <v>-0.78333881945377948</v>
      </c>
      <c r="M114" s="25">
        <v>34.5</v>
      </c>
      <c r="N114" s="22">
        <f t="shared" si="14"/>
        <v>0.42648413381201228</v>
      </c>
      <c r="O114" s="24">
        <v>120</v>
      </c>
      <c r="P114" s="22">
        <f t="shared" si="15"/>
        <v>0.56204461633672997</v>
      </c>
      <c r="Q114" s="25">
        <v>7.03</v>
      </c>
      <c r="R114" s="22">
        <f t="shared" si="16"/>
        <v>0.66088081017616029</v>
      </c>
      <c r="S114" s="24">
        <v>4.25</v>
      </c>
      <c r="T114" s="22">
        <f t="shared" si="17"/>
        <v>0.67562064538371824</v>
      </c>
      <c r="V114" s="21">
        <f t="shared" si="18"/>
        <v>2.513219144961456</v>
      </c>
      <c r="X114" s="21">
        <f t="shared" si="19"/>
        <v>0.31415239312018201</v>
      </c>
    </row>
    <row r="115" spans="1:24" x14ac:dyDescent="0.25">
      <c r="A115" s="20" t="s">
        <v>585</v>
      </c>
      <c r="B115" s="21" t="s">
        <v>578</v>
      </c>
      <c r="C115" s="22">
        <v>74</v>
      </c>
      <c r="D115" s="21">
        <v>202</v>
      </c>
      <c r="E115" s="22">
        <v>32.625</v>
      </c>
      <c r="F115" s="22">
        <f t="shared" si="21"/>
        <v>3.3978831340088944E-2</v>
      </c>
      <c r="G115" s="21">
        <v>9.625</v>
      </c>
      <c r="H115" s="22">
        <f t="shared" si="12"/>
        <v>-0.13402969043697813</v>
      </c>
      <c r="I115" s="22">
        <v>4.6100000000000003</v>
      </c>
      <c r="J115" s="22">
        <f t="shared" si="20"/>
        <v>0.67254715157477496</v>
      </c>
      <c r="K115" s="21">
        <v>16</v>
      </c>
      <c r="L115" s="22">
        <f t="shared" si="13"/>
        <v>-0.61478972602633486</v>
      </c>
      <c r="M115" s="22">
        <v>40</v>
      </c>
      <c r="N115" s="22">
        <f t="shared" si="14"/>
        <v>1.9448384359311259</v>
      </c>
      <c r="O115" s="21">
        <v>126</v>
      </c>
      <c r="P115" s="22">
        <f t="shared" si="15"/>
        <v>1.2334691729785123</v>
      </c>
      <c r="Q115" s="22">
        <v>6.58</v>
      </c>
      <c r="R115" s="22">
        <f t="shared" si="16"/>
        <v>1.7083017556938609</v>
      </c>
      <c r="S115" s="21">
        <v>3.85</v>
      </c>
      <c r="T115" s="22">
        <f t="shared" si="17"/>
        <v>2.1750715511415359</v>
      </c>
      <c r="V115" s="21">
        <f t="shared" si="18"/>
        <v>7.0193874821965858</v>
      </c>
      <c r="X115" s="21">
        <f t="shared" si="19"/>
        <v>0.87742343527457323</v>
      </c>
    </row>
    <row r="116" spans="1:24" x14ac:dyDescent="0.25">
      <c r="A116" s="23" t="s">
        <v>586</v>
      </c>
      <c r="B116" s="24" t="s">
        <v>578</v>
      </c>
      <c r="C116" s="25">
        <v>71</v>
      </c>
      <c r="D116" s="24">
        <v>193</v>
      </c>
      <c r="E116" s="25">
        <v>31.375</v>
      </c>
      <c r="F116" s="22">
        <f t="shared" si="21"/>
        <v>-0.87616843669800404</v>
      </c>
      <c r="G116" s="24">
        <v>9.625</v>
      </c>
      <c r="H116" s="22">
        <f t="shared" si="12"/>
        <v>-0.13402969043697813</v>
      </c>
      <c r="I116" s="25">
        <v>4.79</v>
      </c>
      <c r="J116" s="22">
        <f t="shared" si="20"/>
        <v>6.394959735365717E-2</v>
      </c>
      <c r="K116" s="24">
        <v>15</v>
      </c>
      <c r="L116" s="22">
        <f t="shared" si="13"/>
        <v>-0.78333881945377948</v>
      </c>
      <c r="M116" s="25">
        <v>33</v>
      </c>
      <c r="N116" s="22">
        <f t="shared" si="14"/>
        <v>1.238750596134495E-2</v>
      </c>
      <c r="O116" s="24">
        <v>115</v>
      </c>
      <c r="P116" s="22">
        <f t="shared" si="15"/>
        <v>2.5241524685779742E-3</v>
      </c>
      <c r="Q116" s="25">
        <v>7.17</v>
      </c>
      <c r="R116" s="22">
        <f t="shared" si="16"/>
        <v>0.3350165160150988</v>
      </c>
      <c r="S116" s="24">
        <v>4.25</v>
      </c>
      <c r="T116" s="22">
        <f t="shared" si="17"/>
        <v>0.67562064538371824</v>
      </c>
      <c r="V116" s="21">
        <f t="shared" si="18"/>
        <v>-0.70403852940636458</v>
      </c>
      <c r="X116" s="21">
        <f t="shared" si="19"/>
        <v>-8.8004816175795572E-2</v>
      </c>
    </row>
    <row r="117" spans="1:24" x14ac:dyDescent="0.25">
      <c r="A117" s="20" t="s">
        <v>587</v>
      </c>
      <c r="B117" s="21" t="s">
        <v>588</v>
      </c>
      <c r="C117" s="22">
        <v>72</v>
      </c>
      <c r="D117" s="21">
        <v>232</v>
      </c>
      <c r="E117" s="22">
        <v>32.25</v>
      </c>
      <c r="F117" s="22">
        <f t="shared" si="21"/>
        <v>-0.23906534907133895</v>
      </c>
      <c r="G117" s="21">
        <v>9</v>
      </c>
      <c r="H117" s="22">
        <f t="shared" si="12"/>
        <v>-1.1297691359003805</v>
      </c>
      <c r="I117" s="22"/>
      <c r="J117" s="22"/>
      <c r="K117" s="21">
        <v>17</v>
      </c>
      <c r="L117" s="22">
        <f t="shared" si="13"/>
        <v>-0.44624063259889024</v>
      </c>
      <c r="M117" s="22">
        <v>28.5</v>
      </c>
      <c r="N117" s="22">
        <f t="shared" si="14"/>
        <v>-1.229902377590657</v>
      </c>
      <c r="O117" s="21">
        <v>104</v>
      </c>
      <c r="P117" s="22">
        <f t="shared" si="15"/>
        <v>-1.2284208680413564</v>
      </c>
      <c r="Q117" s="22"/>
      <c r="R117" s="22"/>
      <c r="S117" s="21"/>
      <c r="T117" s="22"/>
      <c r="V117" s="21">
        <f t="shared" si="18"/>
        <v>-4.2733983632026238</v>
      </c>
      <c r="X117" s="21">
        <f t="shared" si="19"/>
        <v>-0.8546796726405248</v>
      </c>
    </row>
    <row r="118" spans="1:24" x14ac:dyDescent="0.25">
      <c r="A118" s="23" t="s">
        <v>589</v>
      </c>
      <c r="B118" s="24" t="s">
        <v>588</v>
      </c>
      <c r="C118" s="25">
        <v>71</v>
      </c>
      <c r="D118" s="24">
        <v>243</v>
      </c>
      <c r="E118" s="25">
        <v>32.625</v>
      </c>
      <c r="F118" s="22">
        <f t="shared" si="21"/>
        <v>3.3978831340088944E-2</v>
      </c>
      <c r="G118" s="24">
        <v>10</v>
      </c>
      <c r="H118" s="22">
        <f t="shared" si="12"/>
        <v>0.46341397684106334</v>
      </c>
      <c r="I118" s="25">
        <v>4.8600000000000003</v>
      </c>
      <c r="J118" s="22">
        <f t="shared" si="20"/>
        <v>-0.17272722928788997</v>
      </c>
      <c r="K118" s="24">
        <v>16</v>
      </c>
      <c r="L118" s="22">
        <f t="shared" si="13"/>
        <v>-0.61478972602633486</v>
      </c>
      <c r="M118" s="25">
        <v>32</v>
      </c>
      <c r="N118" s="22">
        <f t="shared" si="14"/>
        <v>-0.26367691260576659</v>
      </c>
      <c r="O118" s="24">
        <v>112</v>
      </c>
      <c r="P118" s="22">
        <f t="shared" si="15"/>
        <v>-0.33318812585231322</v>
      </c>
      <c r="Q118" s="25">
        <v>7.33</v>
      </c>
      <c r="R118" s="22">
        <f t="shared" si="16"/>
        <v>-3.739982016897269E-2</v>
      </c>
      <c r="S118" s="24">
        <v>4.54</v>
      </c>
      <c r="T118" s="22">
        <f t="shared" si="17"/>
        <v>-0.4114812612906999</v>
      </c>
      <c r="V118" s="21">
        <f t="shared" si="18"/>
        <v>-1.3358702670508251</v>
      </c>
      <c r="X118" s="21">
        <f t="shared" si="19"/>
        <v>-0.16698378338135314</v>
      </c>
    </row>
    <row r="119" spans="1:24" x14ac:dyDescent="0.25">
      <c r="A119" s="20" t="s">
        <v>590</v>
      </c>
      <c r="B119" s="21" t="s">
        <v>588</v>
      </c>
      <c r="C119" s="22">
        <v>75</v>
      </c>
      <c r="D119" s="21">
        <v>249</v>
      </c>
      <c r="E119" s="22">
        <v>33.5</v>
      </c>
      <c r="F119" s="22">
        <f t="shared" si="21"/>
        <v>0.67108191896675395</v>
      </c>
      <c r="G119" s="21">
        <v>9.5</v>
      </c>
      <c r="H119" s="22">
        <f t="shared" si="12"/>
        <v>-0.33317757952965865</v>
      </c>
      <c r="I119" s="22">
        <v>4.91</v>
      </c>
      <c r="J119" s="22">
        <f t="shared" si="20"/>
        <v>-0.34178210546042231</v>
      </c>
      <c r="K119" s="21">
        <v>11</v>
      </c>
      <c r="L119" s="22">
        <f t="shared" si="13"/>
        <v>-1.4575351931635578</v>
      </c>
      <c r="M119" s="22">
        <v>30.5</v>
      </c>
      <c r="N119" s="22">
        <f t="shared" si="14"/>
        <v>-0.6777735404564339</v>
      </c>
      <c r="O119" s="21">
        <v>118</v>
      </c>
      <c r="P119" s="22">
        <f t="shared" si="15"/>
        <v>0.33823643078946919</v>
      </c>
      <c r="Q119" s="22"/>
      <c r="R119" s="22"/>
      <c r="S119" s="21"/>
      <c r="T119" s="22"/>
      <c r="V119" s="21">
        <f t="shared" si="18"/>
        <v>-1.8009500688538496</v>
      </c>
      <c r="X119" s="21">
        <f t="shared" si="19"/>
        <v>-0.30015834480897491</v>
      </c>
    </row>
    <row r="120" spans="1:24" x14ac:dyDescent="0.25">
      <c r="A120" s="23" t="s">
        <v>591</v>
      </c>
      <c r="B120" s="24" t="s">
        <v>588</v>
      </c>
      <c r="C120" s="25">
        <v>73</v>
      </c>
      <c r="D120" s="24">
        <v>234</v>
      </c>
      <c r="E120" s="25">
        <v>32.75</v>
      </c>
      <c r="F120" s="22">
        <f t="shared" si="21"/>
        <v>0.12499355814389823</v>
      </c>
      <c r="G120" s="24">
        <v>8.875</v>
      </c>
      <c r="H120" s="22">
        <f t="shared" si="12"/>
        <v>-1.3289170249930611</v>
      </c>
      <c r="I120" s="25">
        <v>4.8099999999999996</v>
      </c>
      <c r="J120" s="22">
        <f t="shared" si="20"/>
        <v>-3.672353115354582E-3</v>
      </c>
      <c r="K120" s="24"/>
      <c r="L120" s="22"/>
      <c r="M120" s="25"/>
      <c r="N120" s="22"/>
      <c r="O120" s="24"/>
      <c r="P120" s="22"/>
      <c r="Q120" s="25"/>
      <c r="R120" s="22"/>
      <c r="S120" s="24">
        <v>4.5199999999999996</v>
      </c>
      <c r="T120" s="22">
        <f t="shared" si="17"/>
        <v>-0.33650871600280724</v>
      </c>
      <c r="V120" s="21">
        <f t="shared" si="18"/>
        <v>-1.5441045359673249</v>
      </c>
      <c r="X120" s="21">
        <f t="shared" si="19"/>
        <v>-0.38602613399183122</v>
      </c>
    </row>
    <row r="121" spans="1:24" x14ac:dyDescent="0.25">
      <c r="A121" s="20" t="s">
        <v>592</v>
      </c>
      <c r="B121" s="21" t="s">
        <v>588</v>
      </c>
      <c r="C121" s="22">
        <v>72</v>
      </c>
      <c r="D121" s="21">
        <v>236</v>
      </c>
      <c r="E121" s="22">
        <v>31</v>
      </c>
      <c r="F121" s="22">
        <f t="shared" si="21"/>
        <v>-1.1492126171094319</v>
      </c>
      <c r="G121" s="21">
        <v>9.875</v>
      </c>
      <c r="H121" s="22">
        <f t="shared" si="12"/>
        <v>0.26426608774838284</v>
      </c>
      <c r="I121" s="22"/>
      <c r="J121" s="22"/>
      <c r="K121" s="21">
        <v>27</v>
      </c>
      <c r="L121" s="22">
        <f t="shared" si="13"/>
        <v>1.2392503016755558</v>
      </c>
      <c r="M121" s="22"/>
      <c r="N121" s="22"/>
      <c r="O121" s="21"/>
      <c r="P121" s="22"/>
      <c r="Q121" s="22"/>
      <c r="R121" s="22"/>
      <c r="S121" s="21"/>
      <c r="T121" s="22"/>
      <c r="V121" s="21">
        <f t="shared" si="18"/>
        <v>0.35430377231450683</v>
      </c>
      <c r="X121" s="21">
        <f t="shared" si="19"/>
        <v>0.11810125743816895</v>
      </c>
    </row>
    <row r="122" spans="1:24" x14ac:dyDescent="0.25">
      <c r="A122" s="23" t="s">
        <v>593</v>
      </c>
      <c r="B122" s="24" t="s">
        <v>588</v>
      </c>
      <c r="C122" s="25">
        <v>74</v>
      </c>
      <c r="D122" s="24">
        <v>243</v>
      </c>
      <c r="E122" s="25">
        <v>31.75</v>
      </c>
      <c r="F122" s="22">
        <f t="shared" si="21"/>
        <v>-0.60312425628657607</v>
      </c>
      <c r="G122" s="24">
        <v>9.5</v>
      </c>
      <c r="H122" s="22">
        <f t="shared" si="12"/>
        <v>-0.33317757952965865</v>
      </c>
      <c r="I122" s="25">
        <v>4.7300000000000004</v>
      </c>
      <c r="J122" s="22">
        <f t="shared" si="20"/>
        <v>0.26681544876069541</v>
      </c>
      <c r="K122" s="24">
        <v>19</v>
      </c>
      <c r="L122" s="22">
        <f t="shared" si="13"/>
        <v>-0.109142445744001</v>
      </c>
      <c r="M122" s="25">
        <v>32</v>
      </c>
      <c r="N122" s="22">
        <f t="shared" si="14"/>
        <v>-0.26367691260576659</v>
      </c>
      <c r="O122" s="24">
        <v>120</v>
      </c>
      <c r="P122" s="22">
        <f t="shared" si="15"/>
        <v>0.56204461633672997</v>
      </c>
      <c r="Q122" s="25">
        <v>7.16</v>
      </c>
      <c r="R122" s="22">
        <f t="shared" si="16"/>
        <v>0.35829253702660274</v>
      </c>
      <c r="S122" s="24">
        <v>4.22</v>
      </c>
      <c r="T122" s="22">
        <f t="shared" si="17"/>
        <v>0.78807946331555556</v>
      </c>
      <c r="V122" s="21">
        <f t="shared" si="18"/>
        <v>0.66611087127358148</v>
      </c>
      <c r="X122" s="21">
        <f t="shared" si="19"/>
        <v>8.3263858909197686E-2</v>
      </c>
    </row>
    <row r="123" spans="1:24" x14ac:dyDescent="0.25">
      <c r="A123" s="20" t="s">
        <v>594</v>
      </c>
      <c r="B123" s="21" t="s">
        <v>588</v>
      </c>
      <c r="C123" s="22">
        <v>74</v>
      </c>
      <c r="D123" s="21">
        <v>237</v>
      </c>
      <c r="E123" s="22">
        <v>31.625</v>
      </c>
      <c r="F123" s="22">
        <f t="shared" si="21"/>
        <v>-0.69413898309038535</v>
      </c>
      <c r="G123" s="21">
        <v>10.875</v>
      </c>
      <c r="H123" s="22">
        <f t="shared" si="12"/>
        <v>1.8574492004898266</v>
      </c>
      <c r="I123" s="22">
        <v>4.71</v>
      </c>
      <c r="J123" s="22">
        <f t="shared" si="20"/>
        <v>0.33443739922971016</v>
      </c>
      <c r="K123" s="21">
        <v>22</v>
      </c>
      <c r="L123" s="22">
        <f t="shared" si="13"/>
        <v>0.3965048345383328</v>
      </c>
      <c r="M123" s="22">
        <v>28.5</v>
      </c>
      <c r="N123" s="22">
        <f t="shared" si="14"/>
        <v>-1.229902377590657</v>
      </c>
      <c r="O123" s="21">
        <v>113</v>
      </c>
      <c r="P123" s="22">
        <f t="shared" si="15"/>
        <v>-0.22128403307868283</v>
      </c>
      <c r="Q123" s="22">
        <v>6.98</v>
      </c>
      <c r="R123" s="22">
        <f t="shared" si="16"/>
        <v>0.77726091523368213</v>
      </c>
      <c r="S123" s="21">
        <v>4.2</v>
      </c>
      <c r="T123" s="22">
        <f t="shared" si="17"/>
        <v>0.86305200860344489</v>
      </c>
      <c r="V123" s="21">
        <f t="shared" si="18"/>
        <v>2.0833789643352714</v>
      </c>
      <c r="X123" s="21">
        <f t="shared" si="19"/>
        <v>0.26042237054190892</v>
      </c>
    </row>
    <row r="124" spans="1:24" x14ac:dyDescent="0.25">
      <c r="A124" s="23" t="s">
        <v>595</v>
      </c>
      <c r="B124" s="24" t="s">
        <v>588</v>
      </c>
      <c r="C124" s="25">
        <v>73</v>
      </c>
      <c r="D124" s="24">
        <v>248</v>
      </c>
      <c r="E124" s="25">
        <v>31.25</v>
      </c>
      <c r="F124" s="22">
        <f t="shared" si="21"/>
        <v>-0.96718316350181333</v>
      </c>
      <c r="G124" s="24">
        <v>9.875</v>
      </c>
      <c r="H124" s="22">
        <f t="shared" si="12"/>
        <v>0.26426608774838284</v>
      </c>
      <c r="I124" s="25"/>
      <c r="J124" s="22"/>
      <c r="K124" s="24">
        <v>21</v>
      </c>
      <c r="L124" s="22">
        <f t="shared" si="13"/>
        <v>0.2279557411108882</v>
      </c>
      <c r="M124" s="25"/>
      <c r="N124" s="22"/>
      <c r="O124" s="24"/>
      <c r="P124" s="22"/>
      <c r="Q124" s="25"/>
      <c r="R124" s="22"/>
      <c r="S124" s="24"/>
      <c r="T124" s="22"/>
      <c r="V124" s="21">
        <f t="shared" si="18"/>
        <v>-0.4749613346425422</v>
      </c>
      <c r="X124" s="21">
        <f t="shared" si="19"/>
        <v>-0.1583204448808474</v>
      </c>
    </row>
    <row r="125" spans="1:24" x14ac:dyDescent="0.25">
      <c r="A125" s="20" t="s">
        <v>596</v>
      </c>
      <c r="B125" s="21" t="s">
        <v>588</v>
      </c>
      <c r="C125" s="22">
        <v>73</v>
      </c>
      <c r="D125" s="21">
        <v>241</v>
      </c>
      <c r="E125" s="22">
        <v>31.5</v>
      </c>
      <c r="F125" s="22">
        <f t="shared" si="21"/>
        <v>-0.78515370989419475</v>
      </c>
      <c r="G125" s="21">
        <v>10.125</v>
      </c>
      <c r="H125" s="22">
        <f t="shared" si="12"/>
        <v>0.66256186593374378</v>
      </c>
      <c r="I125" s="22">
        <v>4.8</v>
      </c>
      <c r="J125" s="22">
        <f t="shared" si="20"/>
        <v>3.0138622119151293E-2</v>
      </c>
      <c r="K125" s="21">
        <v>19</v>
      </c>
      <c r="L125" s="22">
        <f t="shared" si="13"/>
        <v>-0.109142445744001</v>
      </c>
      <c r="M125" s="22">
        <v>29.5</v>
      </c>
      <c r="N125" s="22">
        <f t="shared" si="14"/>
        <v>-0.95383795902354551</v>
      </c>
      <c r="O125" s="21">
        <v>114</v>
      </c>
      <c r="P125" s="22">
        <f t="shared" si="15"/>
        <v>-0.10937994030505244</v>
      </c>
      <c r="Q125" s="22"/>
      <c r="R125" s="22"/>
      <c r="S125" s="21">
        <v>4.5199999999999996</v>
      </c>
      <c r="T125" s="22">
        <f t="shared" si="17"/>
        <v>-0.33650871600280724</v>
      </c>
      <c r="V125" s="21">
        <f t="shared" si="18"/>
        <v>-1.6013222829167058</v>
      </c>
      <c r="X125" s="21">
        <f t="shared" si="19"/>
        <v>-0.22876032613095795</v>
      </c>
    </row>
    <row r="126" spans="1:24" x14ac:dyDescent="0.25">
      <c r="A126" s="23" t="s">
        <v>597</v>
      </c>
      <c r="B126" s="24" t="s">
        <v>588</v>
      </c>
      <c r="C126" s="25">
        <v>76</v>
      </c>
      <c r="D126" s="24">
        <v>254</v>
      </c>
      <c r="E126" s="25">
        <v>33.875</v>
      </c>
      <c r="F126" s="22">
        <f t="shared" si="21"/>
        <v>0.94412609937818193</v>
      </c>
      <c r="G126" s="24">
        <v>10.25</v>
      </c>
      <c r="H126" s="22">
        <f t="shared" si="12"/>
        <v>0.86170975502642433</v>
      </c>
      <c r="I126" s="25">
        <v>4.68</v>
      </c>
      <c r="J126" s="22">
        <f t="shared" si="20"/>
        <v>0.4358703249332308</v>
      </c>
      <c r="K126" s="24">
        <v>20</v>
      </c>
      <c r="L126" s="22">
        <f t="shared" si="13"/>
        <v>5.94066476834436E-2</v>
      </c>
      <c r="M126" s="25">
        <v>33.5</v>
      </c>
      <c r="N126" s="22">
        <f t="shared" si="14"/>
        <v>0.15041971524490072</v>
      </c>
      <c r="O126" s="24">
        <v>124</v>
      </c>
      <c r="P126" s="22">
        <f t="shared" si="15"/>
        <v>1.0096609874312517</v>
      </c>
      <c r="Q126" s="25"/>
      <c r="R126" s="22"/>
      <c r="S126" s="24"/>
      <c r="T126" s="22"/>
      <c r="V126" s="21">
        <f t="shared" si="18"/>
        <v>3.4611935296974332</v>
      </c>
      <c r="X126" s="21">
        <f t="shared" si="19"/>
        <v>0.57686558828290557</v>
      </c>
    </row>
    <row r="127" spans="1:24" x14ac:dyDescent="0.25">
      <c r="A127" s="20" t="s">
        <v>598</v>
      </c>
      <c r="B127" s="21" t="s">
        <v>588</v>
      </c>
      <c r="C127" s="22">
        <v>73</v>
      </c>
      <c r="D127" s="21">
        <v>247</v>
      </c>
      <c r="E127" s="22">
        <v>32</v>
      </c>
      <c r="F127" s="22">
        <f t="shared" si="21"/>
        <v>-0.42109480267895755</v>
      </c>
      <c r="G127" s="21">
        <v>9.875</v>
      </c>
      <c r="H127" s="22">
        <f t="shared" si="12"/>
        <v>0.26426608774838284</v>
      </c>
      <c r="I127" s="22">
        <v>4.72</v>
      </c>
      <c r="J127" s="22">
        <f t="shared" si="20"/>
        <v>0.30062642399520428</v>
      </c>
      <c r="K127" s="21"/>
      <c r="L127" s="22"/>
      <c r="M127" s="22">
        <v>31.5</v>
      </c>
      <c r="N127" s="22">
        <f t="shared" si="14"/>
        <v>-0.4017091218893224</v>
      </c>
      <c r="O127" s="21">
        <v>116</v>
      </c>
      <c r="P127" s="22">
        <f t="shared" si="15"/>
        <v>0.11442824524220838</v>
      </c>
      <c r="Q127" s="22"/>
      <c r="R127" s="22"/>
      <c r="S127" s="21">
        <v>4.28</v>
      </c>
      <c r="T127" s="22">
        <f t="shared" si="17"/>
        <v>0.56316182745188104</v>
      </c>
      <c r="V127" s="21">
        <f t="shared" si="18"/>
        <v>0.41967865986939656</v>
      </c>
      <c r="X127" s="21">
        <f t="shared" si="19"/>
        <v>6.9946443311566089E-2</v>
      </c>
    </row>
    <row r="128" spans="1:24" x14ac:dyDescent="0.25">
      <c r="A128" s="23" t="s">
        <v>599</v>
      </c>
      <c r="B128" s="24" t="s">
        <v>588</v>
      </c>
      <c r="C128" s="25">
        <v>75</v>
      </c>
      <c r="D128" s="24">
        <v>235</v>
      </c>
      <c r="E128" s="25">
        <v>32.75</v>
      </c>
      <c r="F128" s="22">
        <f t="shared" si="21"/>
        <v>0.12499355814389823</v>
      </c>
      <c r="G128" s="24">
        <v>9.875</v>
      </c>
      <c r="H128" s="22">
        <f t="shared" si="12"/>
        <v>0.26426608774838284</v>
      </c>
      <c r="I128" s="25">
        <v>4.7699999999999996</v>
      </c>
      <c r="J128" s="22">
        <f t="shared" si="20"/>
        <v>0.13157154782267191</v>
      </c>
      <c r="K128" s="24">
        <v>19</v>
      </c>
      <c r="L128" s="22">
        <f t="shared" si="13"/>
        <v>-0.109142445744001</v>
      </c>
      <c r="M128" s="25">
        <v>34.5</v>
      </c>
      <c r="N128" s="22">
        <f t="shared" si="14"/>
        <v>0.42648413381201228</v>
      </c>
      <c r="O128" s="24">
        <v>120</v>
      </c>
      <c r="P128" s="22">
        <f t="shared" si="15"/>
        <v>0.56204461633672997</v>
      </c>
      <c r="Q128" s="25"/>
      <c r="R128" s="22"/>
      <c r="S128" s="24"/>
      <c r="T128" s="22"/>
      <c r="V128" s="21">
        <f t="shared" si="18"/>
        <v>1.4002174981196944</v>
      </c>
      <c r="X128" s="21">
        <f t="shared" si="19"/>
        <v>0.23336958301994906</v>
      </c>
    </row>
    <row r="129" spans="1:24" x14ac:dyDescent="0.25">
      <c r="A129" s="20" t="s">
        <v>600</v>
      </c>
      <c r="B129" s="21" t="s">
        <v>588</v>
      </c>
      <c r="C129" s="22">
        <v>74</v>
      </c>
      <c r="D129" s="21">
        <v>239</v>
      </c>
      <c r="E129" s="22">
        <v>32.375</v>
      </c>
      <c r="F129" s="22">
        <f t="shared" si="21"/>
        <v>-0.14805062226752966</v>
      </c>
      <c r="G129" s="21">
        <v>10.25</v>
      </c>
      <c r="H129" s="22">
        <f t="shared" si="12"/>
        <v>0.86170975502642433</v>
      </c>
      <c r="I129" s="22">
        <v>4.72</v>
      </c>
      <c r="J129" s="22">
        <f t="shared" si="20"/>
        <v>0.30062642399520428</v>
      </c>
      <c r="K129" s="21"/>
      <c r="L129" s="22"/>
      <c r="M129" s="22">
        <v>31.5</v>
      </c>
      <c r="N129" s="22">
        <f t="shared" si="14"/>
        <v>-0.4017091218893224</v>
      </c>
      <c r="O129" s="21">
        <v>115</v>
      </c>
      <c r="P129" s="22">
        <f t="shared" si="15"/>
        <v>2.5241524685779742E-3</v>
      </c>
      <c r="Q129" s="22">
        <v>6.73</v>
      </c>
      <c r="R129" s="22">
        <f t="shared" si="16"/>
        <v>1.3591614405212933</v>
      </c>
      <c r="S129" s="21">
        <v>4</v>
      </c>
      <c r="T129" s="22">
        <f t="shared" si="17"/>
        <v>1.6127774614823545</v>
      </c>
      <c r="V129" s="21">
        <f t="shared" si="18"/>
        <v>3.5870394893370023</v>
      </c>
      <c r="X129" s="21">
        <f t="shared" si="19"/>
        <v>0.51243421276242895</v>
      </c>
    </row>
    <row r="130" spans="1:24" x14ac:dyDescent="0.25">
      <c r="A130" s="23" t="s">
        <v>601</v>
      </c>
      <c r="B130" s="24" t="s">
        <v>588</v>
      </c>
      <c r="C130" s="25">
        <v>72</v>
      </c>
      <c r="D130" s="24">
        <v>239</v>
      </c>
      <c r="E130" s="25">
        <v>30.5</v>
      </c>
      <c r="F130" s="22">
        <f t="shared" si="21"/>
        <v>-1.513271524324669</v>
      </c>
      <c r="G130" s="24">
        <v>9.75</v>
      </c>
      <c r="H130" s="22">
        <f t="shared" si="12"/>
        <v>6.5118198655702356E-2</v>
      </c>
      <c r="I130" s="25">
        <v>4.9000000000000004</v>
      </c>
      <c r="J130" s="22">
        <f t="shared" si="20"/>
        <v>-0.30797113022591643</v>
      </c>
      <c r="K130" s="24">
        <v>22</v>
      </c>
      <c r="L130" s="22">
        <f t="shared" si="13"/>
        <v>0.3965048345383328</v>
      </c>
      <c r="M130" s="25">
        <v>31</v>
      </c>
      <c r="N130" s="22">
        <f t="shared" si="14"/>
        <v>-0.53974133117287815</v>
      </c>
      <c r="O130" s="24">
        <v>113</v>
      </c>
      <c r="P130" s="22">
        <f t="shared" si="15"/>
        <v>-0.22128403307868283</v>
      </c>
      <c r="Q130" s="25"/>
      <c r="R130" s="22"/>
      <c r="S130" s="24">
        <v>4.47</v>
      </c>
      <c r="T130" s="22">
        <f t="shared" si="17"/>
        <v>-0.14907735278308068</v>
      </c>
      <c r="V130" s="21">
        <f t="shared" si="18"/>
        <v>-2.2697223383911918</v>
      </c>
      <c r="X130" s="21">
        <f t="shared" si="19"/>
        <v>-0.32424604834159881</v>
      </c>
    </row>
    <row r="131" spans="1:24" x14ac:dyDescent="0.25">
      <c r="A131" s="20" t="s">
        <v>602</v>
      </c>
      <c r="B131" s="21" t="s">
        <v>603</v>
      </c>
      <c r="C131" s="22">
        <v>73</v>
      </c>
      <c r="D131" s="21">
        <v>294</v>
      </c>
      <c r="E131" s="22">
        <v>32.25</v>
      </c>
      <c r="F131" s="22">
        <f t="shared" ref="F131:F133" si="22">STANDARDIZE(E131,$E$322,$E$323)</f>
        <v>-0.23906534907133895</v>
      </c>
      <c r="G131" s="21">
        <v>10.125</v>
      </c>
      <c r="H131" s="22">
        <f t="shared" si="12"/>
        <v>0.66256186593374378</v>
      </c>
      <c r="I131" s="22">
        <v>5.29</v>
      </c>
      <c r="J131" s="22">
        <f t="shared" si="20"/>
        <v>-1.6265991643716726</v>
      </c>
      <c r="K131" s="21">
        <v>23</v>
      </c>
      <c r="L131" s="22">
        <f t="shared" si="13"/>
        <v>0.56505392796577747</v>
      </c>
      <c r="M131" s="22">
        <v>26.5</v>
      </c>
      <c r="N131" s="22">
        <f t="shared" si="14"/>
        <v>-1.7820312147248802</v>
      </c>
      <c r="O131" s="21">
        <v>101</v>
      </c>
      <c r="P131" s="22">
        <f t="shared" si="15"/>
        <v>-1.5641331463622477</v>
      </c>
      <c r="Q131" s="22">
        <v>7.9</v>
      </c>
      <c r="R131" s="22">
        <f t="shared" si="16"/>
        <v>-1.3641330178247268</v>
      </c>
      <c r="S131" s="21">
        <v>4.7300000000000004</v>
      </c>
      <c r="T131" s="22">
        <f t="shared" si="17"/>
        <v>-1.123720441525665</v>
      </c>
      <c r="V131" s="21">
        <f t="shared" si="18"/>
        <v>-6.4720665399810091</v>
      </c>
      <c r="X131" s="21">
        <f t="shared" si="19"/>
        <v>-0.80900831749762614</v>
      </c>
    </row>
    <row r="132" spans="1:24" x14ac:dyDescent="0.25">
      <c r="A132" s="23" t="s">
        <v>604</v>
      </c>
      <c r="B132" s="24" t="s">
        <v>603</v>
      </c>
      <c r="C132" s="25">
        <v>74</v>
      </c>
      <c r="D132" s="24">
        <v>291</v>
      </c>
      <c r="E132" s="25">
        <v>30.25</v>
      </c>
      <c r="F132" s="22">
        <f t="shared" si="22"/>
        <v>-1.6953009779322876</v>
      </c>
      <c r="G132" s="24">
        <v>9.375</v>
      </c>
      <c r="H132" s="22">
        <f t="shared" ref="H132:H195" si="23">STANDARDIZE(G132,$G$322,$G$323)</f>
        <v>-0.53232546862233909</v>
      </c>
      <c r="I132" s="25">
        <v>5.36</v>
      </c>
      <c r="J132" s="22">
        <f t="shared" si="20"/>
        <v>-1.8632759910132197</v>
      </c>
      <c r="K132" s="24">
        <v>29</v>
      </c>
      <c r="L132" s="22">
        <f t="shared" ref="L132:L195" si="24">STANDARDIZE(K132,$K$322,$K$323)</f>
        <v>1.5763484885304451</v>
      </c>
      <c r="M132" s="25">
        <v>27.5</v>
      </c>
      <c r="N132" s="22">
        <f t="shared" ref="N132:N182" si="25">STANDARDIZE(M132,$M$322,$M$323)</f>
        <v>-1.5059667961577687</v>
      </c>
      <c r="O132" s="24">
        <v>99</v>
      </c>
      <c r="P132" s="22">
        <f t="shared" ref="P132:P195" si="26">STANDARDIZE(O132,$O$322,$O$323)</f>
        <v>-1.7879413319095085</v>
      </c>
      <c r="Q132" s="25">
        <v>7.52</v>
      </c>
      <c r="R132" s="22">
        <f t="shared" ref="R132:R195" si="27">(STANDARDIZE(Q132,$Q$322,$Q$323))*-1</f>
        <v>-0.47964421938755603</v>
      </c>
      <c r="S132" s="24">
        <v>4.53</v>
      </c>
      <c r="T132" s="22">
        <f t="shared" ref="T132:T195" si="28">(STANDARDIZE(S132,$S$322,$S$323))*-1</f>
        <v>-0.37399498864675523</v>
      </c>
      <c r="V132" s="21">
        <f t="shared" ref="V132:V195" si="29">F132+H132+J132+L132+N132+P132+R132+T132</f>
        <v>-6.6621012851389905</v>
      </c>
      <c r="X132" s="21">
        <f t="shared" ref="X132:X195" si="30">AVERAGE(F132,H132,J132,L132,N132,P132,R132,T132)</f>
        <v>-0.83276266064237381</v>
      </c>
    </row>
    <row r="133" spans="1:24" x14ac:dyDescent="0.25">
      <c r="A133" s="20" t="s">
        <v>605</v>
      </c>
      <c r="B133" s="21" t="s">
        <v>603</v>
      </c>
      <c r="C133" s="22">
        <v>74</v>
      </c>
      <c r="D133" s="21">
        <v>309</v>
      </c>
      <c r="E133" s="22">
        <v>31.625</v>
      </c>
      <c r="F133" s="22">
        <f t="shared" si="22"/>
        <v>-0.69413898309038535</v>
      </c>
      <c r="G133" s="21">
        <v>10.25</v>
      </c>
      <c r="H133" s="22">
        <f t="shared" si="23"/>
        <v>0.86170975502642433</v>
      </c>
      <c r="I133" s="22">
        <v>5.33</v>
      </c>
      <c r="J133" s="22">
        <f t="shared" ref="J133:J195" si="31">(STANDARDIZE(I133,$I$322,$I$323))*-1</f>
        <v>-1.761843065309699</v>
      </c>
      <c r="K133" s="21">
        <v>24</v>
      </c>
      <c r="L133" s="22">
        <f t="shared" si="24"/>
        <v>0.73360302139322198</v>
      </c>
      <c r="M133" s="22">
        <v>28.5</v>
      </c>
      <c r="N133" s="22">
        <f t="shared" si="25"/>
        <v>-1.229902377590657</v>
      </c>
      <c r="O133" s="21">
        <v>96</v>
      </c>
      <c r="P133" s="22">
        <f t="shared" si="26"/>
        <v>-2.1236536102303996</v>
      </c>
      <c r="Q133" s="22">
        <v>7.52</v>
      </c>
      <c r="R133" s="22">
        <f t="shared" si="27"/>
        <v>-0.47964421938755603</v>
      </c>
      <c r="S133" s="21">
        <v>4.6900000000000004</v>
      </c>
      <c r="T133" s="22">
        <f t="shared" si="28"/>
        <v>-0.97377535094988299</v>
      </c>
      <c r="V133" s="21">
        <f t="shared" si="29"/>
        <v>-5.6676448301389337</v>
      </c>
      <c r="X133" s="21">
        <f t="shared" si="30"/>
        <v>-0.70845560376736672</v>
      </c>
    </row>
    <row r="134" spans="1:24" x14ac:dyDescent="0.25">
      <c r="A134" s="23" t="s">
        <v>606</v>
      </c>
      <c r="B134" s="24" t="s">
        <v>603</v>
      </c>
      <c r="C134" s="25">
        <v>75</v>
      </c>
      <c r="D134" s="24">
        <v>286</v>
      </c>
      <c r="E134" s="25"/>
      <c r="F134" s="22"/>
      <c r="G134" s="24"/>
      <c r="H134" s="22"/>
      <c r="I134" s="25">
        <v>5.01</v>
      </c>
      <c r="J134" s="22">
        <f t="shared" si="31"/>
        <v>-0.67989185780548711</v>
      </c>
      <c r="K134" s="24">
        <v>25</v>
      </c>
      <c r="L134" s="22">
        <f t="shared" si="24"/>
        <v>0.9021521148206666</v>
      </c>
      <c r="M134" s="25"/>
      <c r="N134" s="22"/>
      <c r="O134" s="24">
        <v>108</v>
      </c>
      <c r="P134" s="22">
        <f t="shared" si="26"/>
        <v>-0.78080449694683485</v>
      </c>
      <c r="Q134" s="25">
        <v>7.31</v>
      </c>
      <c r="R134" s="22">
        <f t="shared" si="27"/>
        <v>9.1522218540372787E-3</v>
      </c>
      <c r="S134" s="24">
        <v>4.2699999999999996</v>
      </c>
      <c r="T134" s="22">
        <f t="shared" si="28"/>
        <v>0.60064810009582903</v>
      </c>
      <c r="V134" s="21">
        <f t="shared" si="29"/>
        <v>5.1256082018210969E-2</v>
      </c>
      <c r="X134" s="21">
        <f t="shared" si="30"/>
        <v>1.0251216403642193E-2</v>
      </c>
    </row>
    <row r="135" spans="1:24" x14ac:dyDescent="0.25">
      <c r="A135" s="20" t="s">
        <v>607</v>
      </c>
      <c r="B135" s="21" t="s">
        <v>603</v>
      </c>
      <c r="C135" s="22">
        <v>78</v>
      </c>
      <c r="D135" s="21">
        <v>307</v>
      </c>
      <c r="E135" s="22">
        <v>33.625</v>
      </c>
      <c r="F135" s="22">
        <f t="shared" ref="F135:F166" si="32">STANDARDIZE(E135,$E$322,$E$323)</f>
        <v>0.76209664577056324</v>
      </c>
      <c r="G135" s="21">
        <v>10.75</v>
      </c>
      <c r="H135" s="22">
        <f t="shared" si="23"/>
        <v>1.6583013113971463</v>
      </c>
      <c r="I135" s="22">
        <v>5.13</v>
      </c>
      <c r="J135" s="22">
        <f t="shared" si="31"/>
        <v>-1.0856235606195666</v>
      </c>
      <c r="K135" s="21">
        <v>23</v>
      </c>
      <c r="L135" s="22">
        <f t="shared" si="24"/>
        <v>0.56505392796577747</v>
      </c>
      <c r="M135" s="22">
        <v>25</v>
      </c>
      <c r="N135" s="22">
        <f t="shared" si="25"/>
        <v>-2.1961278425755477</v>
      </c>
      <c r="O135" s="21">
        <v>106</v>
      </c>
      <c r="P135" s="22">
        <f t="shared" si="26"/>
        <v>-1.0046126824940957</v>
      </c>
      <c r="Q135" s="22">
        <v>7.63</v>
      </c>
      <c r="R135" s="22">
        <f t="shared" si="27"/>
        <v>-0.73568045051410569</v>
      </c>
      <c r="S135" s="21">
        <v>4.63</v>
      </c>
      <c r="T135" s="22">
        <f t="shared" si="28"/>
        <v>-0.74885771508620835</v>
      </c>
      <c r="V135" s="21">
        <f t="shared" si="29"/>
        <v>-2.785450366156037</v>
      </c>
      <c r="X135" s="21">
        <f t="shared" si="30"/>
        <v>-0.34818129576950463</v>
      </c>
    </row>
    <row r="136" spans="1:24" x14ac:dyDescent="0.25">
      <c r="A136" s="23" t="s">
        <v>608</v>
      </c>
      <c r="B136" s="24" t="s">
        <v>603</v>
      </c>
      <c r="C136" s="25">
        <v>76</v>
      </c>
      <c r="D136" s="24">
        <v>311</v>
      </c>
      <c r="E136" s="25">
        <v>33.625</v>
      </c>
      <c r="F136" s="22">
        <f t="shared" si="32"/>
        <v>0.76209664577056324</v>
      </c>
      <c r="G136" s="24">
        <v>9.625</v>
      </c>
      <c r="H136" s="22">
        <f t="shared" si="23"/>
        <v>-0.13402969043697813</v>
      </c>
      <c r="I136" s="25">
        <v>5.03</v>
      </c>
      <c r="J136" s="22">
        <f t="shared" si="31"/>
        <v>-0.74751380827450187</v>
      </c>
      <c r="K136" s="24">
        <v>26</v>
      </c>
      <c r="L136" s="22">
        <f t="shared" si="24"/>
        <v>1.0707012082481113</v>
      </c>
      <c r="M136" s="25">
        <v>30</v>
      </c>
      <c r="N136" s="22">
        <f t="shared" si="25"/>
        <v>-0.81580574973998976</v>
      </c>
      <c r="O136" s="24">
        <v>103</v>
      </c>
      <c r="P136" s="22">
        <f t="shared" si="26"/>
        <v>-1.340324960814987</v>
      </c>
      <c r="Q136" s="25">
        <v>7.58</v>
      </c>
      <c r="R136" s="22">
        <f t="shared" si="27"/>
        <v>-0.61930034545658386</v>
      </c>
      <c r="S136" s="24">
        <v>4.59</v>
      </c>
      <c r="T136" s="22">
        <f t="shared" si="28"/>
        <v>-0.59891262451042648</v>
      </c>
      <c r="V136" s="21">
        <f t="shared" si="29"/>
        <v>-2.4230893252147925</v>
      </c>
      <c r="X136" s="21">
        <f t="shared" si="30"/>
        <v>-0.30288616565184906</v>
      </c>
    </row>
    <row r="137" spans="1:24" x14ac:dyDescent="0.25">
      <c r="A137" s="20" t="s">
        <v>609</v>
      </c>
      <c r="B137" s="21" t="s">
        <v>603</v>
      </c>
      <c r="C137" s="22">
        <v>75</v>
      </c>
      <c r="D137" s="21">
        <v>305</v>
      </c>
      <c r="E137" s="22">
        <v>35.25</v>
      </c>
      <c r="F137" s="22">
        <f t="shared" si="32"/>
        <v>1.9452880942200841</v>
      </c>
      <c r="G137" s="21">
        <v>10</v>
      </c>
      <c r="H137" s="22">
        <f t="shared" si="23"/>
        <v>0.46341397684106334</v>
      </c>
      <c r="I137" s="22">
        <v>5.39</v>
      </c>
      <c r="J137" s="22">
        <f t="shared" si="31"/>
        <v>-1.9647089167167373</v>
      </c>
      <c r="K137" s="21">
        <v>27</v>
      </c>
      <c r="L137" s="22">
        <f t="shared" si="24"/>
        <v>1.2392503016755558</v>
      </c>
      <c r="M137" s="22">
        <v>24</v>
      </c>
      <c r="N137" s="22">
        <f t="shared" si="25"/>
        <v>-2.4721922611426592</v>
      </c>
      <c r="O137" s="21">
        <v>103</v>
      </c>
      <c r="P137" s="22">
        <f t="shared" si="26"/>
        <v>-1.340324960814987</v>
      </c>
      <c r="Q137" s="22">
        <v>7.89</v>
      </c>
      <c r="R137" s="22">
        <f t="shared" si="27"/>
        <v>-1.3408569968132209</v>
      </c>
      <c r="S137" s="21">
        <v>4.76</v>
      </c>
      <c r="T137" s="22">
        <f t="shared" si="28"/>
        <v>-1.2361792594574987</v>
      </c>
      <c r="V137" s="21">
        <f t="shared" si="29"/>
        <v>-4.7063100222083998</v>
      </c>
      <c r="X137" s="21">
        <f t="shared" si="30"/>
        <v>-0.58828875277604997</v>
      </c>
    </row>
    <row r="138" spans="1:24" x14ac:dyDescent="0.25">
      <c r="A138" s="23" t="s">
        <v>610</v>
      </c>
      <c r="B138" s="24" t="s">
        <v>603</v>
      </c>
      <c r="C138" s="25">
        <v>77</v>
      </c>
      <c r="D138" s="24">
        <v>298</v>
      </c>
      <c r="E138" s="25">
        <v>32.5</v>
      </c>
      <c r="F138" s="22">
        <f t="shared" si="32"/>
        <v>-5.703589546372035E-2</v>
      </c>
      <c r="G138" s="24">
        <v>10.75</v>
      </c>
      <c r="H138" s="22">
        <f t="shared" si="23"/>
        <v>1.6583013113971463</v>
      </c>
      <c r="I138" s="25"/>
      <c r="J138" s="22"/>
      <c r="K138" s="24">
        <v>22</v>
      </c>
      <c r="L138" s="22">
        <f t="shared" si="24"/>
        <v>0.3965048345383328</v>
      </c>
      <c r="M138" s="25"/>
      <c r="N138" s="22"/>
      <c r="O138" s="24"/>
      <c r="P138" s="22"/>
      <c r="Q138" s="25"/>
      <c r="R138" s="22"/>
      <c r="S138" s="24"/>
      <c r="T138" s="22"/>
      <c r="V138" s="21">
        <f t="shared" si="29"/>
        <v>1.9977702504717587</v>
      </c>
      <c r="X138" s="21">
        <f t="shared" si="30"/>
        <v>0.66592341682391953</v>
      </c>
    </row>
    <row r="139" spans="1:24" x14ac:dyDescent="0.25">
      <c r="A139" s="20" t="s">
        <v>611</v>
      </c>
      <c r="B139" s="21" t="s">
        <v>612</v>
      </c>
      <c r="C139" s="22">
        <v>77</v>
      </c>
      <c r="D139" s="21">
        <v>326</v>
      </c>
      <c r="E139" s="22">
        <v>35.25</v>
      </c>
      <c r="F139" s="22">
        <f t="shared" si="32"/>
        <v>1.9452880942200841</v>
      </c>
      <c r="G139" s="21">
        <v>10.5</v>
      </c>
      <c r="H139" s="22">
        <f t="shared" si="23"/>
        <v>1.2600055332117852</v>
      </c>
      <c r="I139" s="22">
        <v>5.57</v>
      </c>
      <c r="J139" s="22">
        <f t="shared" si="31"/>
        <v>-2.5733064709378581</v>
      </c>
      <c r="K139" s="21">
        <v>25</v>
      </c>
      <c r="L139" s="22">
        <f t="shared" si="24"/>
        <v>0.9021521148206666</v>
      </c>
      <c r="M139" s="22">
        <v>24</v>
      </c>
      <c r="N139" s="22">
        <f t="shared" si="25"/>
        <v>-2.4721922611426592</v>
      </c>
      <c r="O139" s="21">
        <v>95</v>
      </c>
      <c r="P139" s="22">
        <f t="shared" si="26"/>
        <v>-2.2355577030040301</v>
      </c>
      <c r="Q139" s="22">
        <v>8.0399999999999991</v>
      </c>
      <c r="R139" s="22">
        <f t="shared" si="27"/>
        <v>-1.6899973119857863</v>
      </c>
      <c r="S139" s="21">
        <v>4.9000000000000004</v>
      </c>
      <c r="T139" s="22">
        <f t="shared" si="28"/>
        <v>-1.7609870764727373</v>
      </c>
      <c r="V139" s="21">
        <f t="shared" si="29"/>
        <v>-6.6245950812905354</v>
      </c>
      <c r="X139" s="21">
        <f t="shared" si="30"/>
        <v>-0.82807438516131693</v>
      </c>
    </row>
    <row r="140" spans="1:24" x14ac:dyDescent="0.25">
      <c r="A140" s="23" t="s">
        <v>613</v>
      </c>
      <c r="B140" s="24" t="s">
        <v>612</v>
      </c>
      <c r="C140" s="25">
        <v>78</v>
      </c>
      <c r="D140" s="24">
        <v>295</v>
      </c>
      <c r="E140" s="25">
        <v>32.75</v>
      </c>
      <c r="F140" s="22">
        <f t="shared" si="32"/>
        <v>0.12499355814389823</v>
      </c>
      <c r="G140" s="24">
        <v>9.25</v>
      </c>
      <c r="H140" s="22">
        <f t="shared" si="23"/>
        <v>-0.73147335771501965</v>
      </c>
      <c r="I140" s="25"/>
      <c r="J140" s="22"/>
      <c r="K140" s="24">
        <v>20</v>
      </c>
      <c r="L140" s="22">
        <f t="shared" si="24"/>
        <v>5.94066476834436E-2</v>
      </c>
      <c r="M140" s="25"/>
      <c r="N140" s="22"/>
      <c r="O140" s="24"/>
      <c r="P140" s="22"/>
      <c r="Q140" s="25"/>
      <c r="R140" s="22"/>
      <c r="S140" s="24"/>
      <c r="T140" s="22"/>
      <c r="V140" s="21">
        <f t="shared" si="29"/>
        <v>-0.5470731518876778</v>
      </c>
      <c r="X140" s="21">
        <f t="shared" si="30"/>
        <v>-0.18235771729589259</v>
      </c>
    </row>
    <row r="141" spans="1:24" x14ac:dyDescent="0.25">
      <c r="A141" s="20" t="s">
        <v>614</v>
      </c>
      <c r="B141" s="21" t="s">
        <v>612</v>
      </c>
      <c r="C141" s="22">
        <v>76</v>
      </c>
      <c r="D141" s="21">
        <v>304</v>
      </c>
      <c r="E141" s="22">
        <v>33.125</v>
      </c>
      <c r="F141" s="22">
        <f t="shared" si="32"/>
        <v>0.39803773855532609</v>
      </c>
      <c r="G141" s="21">
        <v>9.125</v>
      </c>
      <c r="H141" s="22">
        <f t="shared" si="23"/>
        <v>-0.93062124680770009</v>
      </c>
      <c r="I141" s="22">
        <v>5.18</v>
      </c>
      <c r="J141" s="22">
        <f t="shared" si="31"/>
        <v>-1.2546784367920989</v>
      </c>
      <c r="K141" s="21">
        <v>28</v>
      </c>
      <c r="L141" s="22">
        <f t="shared" si="24"/>
        <v>1.4077993951030006</v>
      </c>
      <c r="M141" s="22"/>
      <c r="N141" s="22"/>
      <c r="O141" s="21">
        <v>109</v>
      </c>
      <c r="P141" s="22">
        <f t="shared" si="26"/>
        <v>-0.6689004041732044</v>
      </c>
      <c r="Q141" s="22">
        <v>7.64</v>
      </c>
      <c r="R141" s="22">
        <f t="shared" si="27"/>
        <v>-0.75895647152560963</v>
      </c>
      <c r="S141" s="21">
        <v>4.7699999999999996</v>
      </c>
      <c r="T141" s="22">
        <f t="shared" si="28"/>
        <v>-1.2736655321014434</v>
      </c>
      <c r="V141" s="21">
        <f t="shared" si="29"/>
        <v>-3.0809849577417294</v>
      </c>
      <c r="X141" s="21">
        <f t="shared" si="30"/>
        <v>-0.44014070824881851</v>
      </c>
    </row>
    <row r="142" spans="1:24" x14ac:dyDescent="0.25">
      <c r="A142" s="23" t="s">
        <v>615</v>
      </c>
      <c r="B142" s="24" t="s">
        <v>612</v>
      </c>
      <c r="C142" s="25">
        <v>78</v>
      </c>
      <c r="D142" s="24">
        <v>315</v>
      </c>
      <c r="E142" s="25">
        <v>33.75</v>
      </c>
      <c r="F142" s="22">
        <f t="shared" si="32"/>
        <v>0.85311137257437253</v>
      </c>
      <c r="G142" s="24">
        <v>9.5</v>
      </c>
      <c r="H142" s="22">
        <f t="shared" si="23"/>
        <v>-0.33317757952965865</v>
      </c>
      <c r="I142" s="25">
        <v>5.27</v>
      </c>
      <c r="J142" s="22">
        <f t="shared" si="31"/>
        <v>-1.5589772139026579</v>
      </c>
      <c r="K142" s="24">
        <v>30</v>
      </c>
      <c r="L142" s="22">
        <f t="shared" si="24"/>
        <v>1.7448975819578896</v>
      </c>
      <c r="M142" s="25"/>
      <c r="N142" s="22"/>
      <c r="O142" s="24">
        <v>100</v>
      </c>
      <c r="P142" s="22">
        <f t="shared" si="26"/>
        <v>-1.676037239135878</v>
      </c>
      <c r="Q142" s="25">
        <v>7.88</v>
      </c>
      <c r="R142" s="22">
        <f t="shared" si="27"/>
        <v>-1.317580975801717</v>
      </c>
      <c r="S142" s="24">
        <v>4.66</v>
      </c>
      <c r="T142" s="22">
        <f t="shared" si="28"/>
        <v>-0.86131653301804567</v>
      </c>
      <c r="V142" s="21">
        <f t="shared" si="29"/>
        <v>-3.1490805868556948</v>
      </c>
      <c r="X142" s="21">
        <f t="shared" si="30"/>
        <v>-0.44986865526509928</v>
      </c>
    </row>
    <row r="143" spans="1:24" x14ac:dyDescent="0.25">
      <c r="A143" s="20" t="s">
        <v>616</v>
      </c>
      <c r="B143" s="21" t="s">
        <v>612</v>
      </c>
      <c r="C143" s="22">
        <v>78</v>
      </c>
      <c r="D143" s="21">
        <v>310</v>
      </c>
      <c r="E143" s="22">
        <v>33</v>
      </c>
      <c r="F143" s="22">
        <f t="shared" si="32"/>
        <v>0.30702301175151681</v>
      </c>
      <c r="G143" s="21">
        <v>9.875</v>
      </c>
      <c r="H143" s="22">
        <f t="shared" si="23"/>
        <v>0.26426608774838284</v>
      </c>
      <c r="I143" s="22">
        <v>5.26</v>
      </c>
      <c r="J143" s="22">
        <f t="shared" si="31"/>
        <v>-1.5251662386681519</v>
      </c>
      <c r="K143" s="21"/>
      <c r="L143" s="22"/>
      <c r="M143" s="22"/>
      <c r="N143" s="22"/>
      <c r="O143" s="21">
        <v>97</v>
      </c>
      <c r="P143" s="22">
        <f t="shared" si="26"/>
        <v>-2.0117495174567694</v>
      </c>
      <c r="Q143" s="22"/>
      <c r="R143" s="22"/>
      <c r="S143" s="21"/>
      <c r="T143" s="22"/>
      <c r="V143" s="21">
        <f t="shared" si="29"/>
        <v>-2.9656266566250218</v>
      </c>
      <c r="X143" s="21">
        <f t="shared" si="30"/>
        <v>-0.74140666415625545</v>
      </c>
    </row>
    <row r="144" spans="1:24" x14ac:dyDescent="0.25">
      <c r="A144" s="23" t="s">
        <v>617</v>
      </c>
      <c r="B144" s="24" t="s">
        <v>612</v>
      </c>
      <c r="C144" s="25">
        <v>76</v>
      </c>
      <c r="D144" s="24">
        <v>312</v>
      </c>
      <c r="E144" s="25">
        <v>33.875</v>
      </c>
      <c r="F144" s="22">
        <f t="shared" si="32"/>
        <v>0.94412609937818193</v>
      </c>
      <c r="G144" s="24">
        <v>10.125</v>
      </c>
      <c r="H144" s="22">
        <f t="shared" si="23"/>
        <v>0.66256186593374378</v>
      </c>
      <c r="I144" s="25">
        <v>5.32</v>
      </c>
      <c r="J144" s="22">
        <f t="shared" si="31"/>
        <v>-1.7280320900751931</v>
      </c>
      <c r="K144" s="24">
        <v>30</v>
      </c>
      <c r="L144" s="22">
        <f t="shared" si="24"/>
        <v>1.7448975819578896</v>
      </c>
      <c r="M144" s="25"/>
      <c r="N144" s="22"/>
      <c r="O144" s="24">
        <v>99</v>
      </c>
      <c r="P144" s="22">
        <f t="shared" si="26"/>
        <v>-1.7879413319095085</v>
      </c>
      <c r="Q144" s="25">
        <v>7.62</v>
      </c>
      <c r="R144" s="22">
        <f t="shared" si="27"/>
        <v>-0.71240442950260174</v>
      </c>
      <c r="S144" s="24">
        <v>4.6399999999999997</v>
      </c>
      <c r="T144" s="22">
        <f t="shared" si="28"/>
        <v>-0.78634398773015302</v>
      </c>
      <c r="V144" s="21">
        <f t="shared" si="29"/>
        <v>-1.6631362919476411</v>
      </c>
      <c r="X144" s="21">
        <f t="shared" si="30"/>
        <v>-0.23759089884966303</v>
      </c>
    </row>
    <row r="145" spans="1:24" x14ac:dyDescent="0.25">
      <c r="A145" s="20" t="s">
        <v>618</v>
      </c>
      <c r="B145" s="21" t="s">
        <v>612</v>
      </c>
      <c r="C145" s="22">
        <v>75</v>
      </c>
      <c r="D145" s="21">
        <v>321</v>
      </c>
      <c r="E145" s="22">
        <v>31.625</v>
      </c>
      <c r="F145" s="22">
        <f t="shared" si="32"/>
        <v>-0.69413898309038535</v>
      </c>
      <c r="G145" s="21">
        <v>9.625</v>
      </c>
      <c r="H145" s="22">
        <f t="shared" si="23"/>
        <v>-0.13402969043697813</v>
      </c>
      <c r="I145" s="22">
        <v>5.2</v>
      </c>
      <c r="J145" s="22">
        <f t="shared" si="31"/>
        <v>-1.3223003872611137</v>
      </c>
      <c r="K145" s="21">
        <v>28</v>
      </c>
      <c r="L145" s="22">
        <f t="shared" si="24"/>
        <v>1.4077993951030006</v>
      </c>
      <c r="M145" s="22"/>
      <c r="N145" s="22"/>
      <c r="O145" s="21">
        <v>98</v>
      </c>
      <c r="P145" s="22">
        <f t="shared" si="26"/>
        <v>-1.8998454246831389</v>
      </c>
      <c r="Q145" s="22">
        <v>8.07</v>
      </c>
      <c r="R145" s="22">
        <f t="shared" si="27"/>
        <v>-1.7598253750203023</v>
      </c>
      <c r="S145" s="21">
        <v>4.9800000000000004</v>
      </c>
      <c r="T145" s="22">
        <f t="shared" si="28"/>
        <v>-2.0608772576243011</v>
      </c>
      <c r="V145" s="21">
        <f t="shared" si="29"/>
        <v>-6.4632177230132184</v>
      </c>
      <c r="X145" s="21">
        <f t="shared" si="30"/>
        <v>-0.92331681757331696</v>
      </c>
    </row>
    <row r="146" spans="1:24" x14ac:dyDescent="0.25">
      <c r="A146" s="23" t="s">
        <v>619</v>
      </c>
      <c r="B146" s="24" t="s">
        <v>612</v>
      </c>
      <c r="C146" s="25">
        <v>78</v>
      </c>
      <c r="D146" s="24">
        <v>324</v>
      </c>
      <c r="E146" s="25">
        <v>36</v>
      </c>
      <c r="F146" s="22">
        <f t="shared" si="32"/>
        <v>2.49137645504294</v>
      </c>
      <c r="G146" s="24">
        <v>10.75</v>
      </c>
      <c r="H146" s="22">
        <f t="shared" si="23"/>
        <v>1.6583013113971463</v>
      </c>
      <c r="I146" s="25">
        <v>5.27</v>
      </c>
      <c r="J146" s="22">
        <f t="shared" si="31"/>
        <v>-1.5589772139026579</v>
      </c>
      <c r="K146" s="24">
        <v>24</v>
      </c>
      <c r="L146" s="22">
        <f t="shared" si="24"/>
        <v>0.73360302139322198</v>
      </c>
      <c r="M146" s="25"/>
      <c r="N146" s="22"/>
      <c r="O146" s="24">
        <v>109</v>
      </c>
      <c r="P146" s="22">
        <f t="shared" si="26"/>
        <v>-0.6689004041732044</v>
      </c>
      <c r="Q146" s="25"/>
      <c r="R146" s="22"/>
      <c r="S146" s="24">
        <v>4.75</v>
      </c>
      <c r="T146" s="22">
        <f t="shared" si="28"/>
        <v>-1.1986929868135541</v>
      </c>
      <c r="V146" s="21">
        <f t="shared" si="29"/>
        <v>1.4567101829438915</v>
      </c>
      <c r="X146" s="21">
        <f t="shared" si="30"/>
        <v>0.24278503049064859</v>
      </c>
    </row>
    <row r="147" spans="1:24" x14ac:dyDescent="0.25">
      <c r="A147" s="20" t="s">
        <v>620</v>
      </c>
      <c r="B147" s="21" t="s">
        <v>612</v>
      </c>
      <c r="C147" s="22">
        <v>77</v>
      </c>
      <c r="D147" s="21">
        <v>313</v>
      </c>
      <c r="E147" s="22">
        <v>33</v>
      </c>
      <c r="F147" s="22">
        <f t="shared" si="32"/>
        <v>0.30702301175151681</v>
      </c>
      <c r="G147" s="21">
        <v>9.75</v>
      </c>
      <c r="H147" s="22">
        <f t="shared" si="23"/>
        <v>6.5118198655702356E-2</v>
      </c>
      <c r="I147" s="22"/>
      <c r="J147" s="22"/>
      <c r="K147" s="21">
        <v>20</v>
      </c>
      <c r="L147" s="22">
        <f t="shared" si="24"/>
        <v>5.94066476834436E-2</v>
      </c>
      <c r="M147" s="22"/>
      <c r="N147" s="22"/>
      <c r="O147" s="21">
        <v>97</v>
      </c>
      <c r="P147" s="22">
        <f t="shared" si="26"/>
        <v>-2.0117495174567694</v>
      </c>
      <c r="Q147" s="22"/>
      <c r="R147" s="22"/>
      <c r="S147" s="21"/>
      <c r="T147" s="22"/>
      <c r="V147" s="21">
        <f t="shared" si="29"/>
        <v>-1.5802016593661068</v>
      </c>
      <c r="X147" s="21">
        <f t="shared" si="30"/>
        <v>-0.3950504148415267</v>
      </c>
    </row>
    <row r="148" spans="1:24" x14ac:dyDescent="0.25">
      <c r="A148" s="23" t="s">
        <v>621</v>
      </c>
      <c r="B148" s="24" t="s">
        <v>612</v>
      </c>
      <c r="C148" s="25">
        <v>75</v>
      </c>
      <c r="D148" s="24">
        <v>317</v>
      </c>
      <c r="E148" s="25">
        <v>32</v>
      </c>
      <c r="F148" s="22">
        <f t="shared" si="32"/>
        <v>-0.42109480267895755</v>
      </c>
      <c r="G148" s="24">
        <v>10.5</v>
      </c>
      <c r="H148" s="22">
        <f t="shared" si="23"/>
        <v>1.2600055332117852</v>
      </c>
      <c r="I148" s="25">
        <v>5.32</v>
      </c>
      <c r="J148" s="22">
        <f t="shared" si="31"/>
        <v>-1.7280320900751931</v>
      </c>
      <c r="K148" s="24">
        <v>12</v>
      </c>
      <c r="L148" s="22">
        <f t="shared" si="24"/>
        <v>-1.2889860997361133</v>
      </c>
      <c r="M148" s="25"/>
      <c r="N148" s="22"/>
      <c r="O148" s="24">
        <v>107</v>
      </c>
      <c r="P148" s="22">
        <f t="shared" si="26"/>
        <v>-0.8927085897204653</v>
      </c>
      <c r="Q148" s="25">
        <v>8.3000000000000007</v>
      </c>
      <c r="R148" s="22">
        <f t="shared" si="27"/>
        <v>-2.2951738582849055</v>
      </c>
      <c r="S148" s="24">
        <v>4.83</v>
      </c>
      <c r="T148" s="22">
        <f t="shared" si="28"/>
        <v>-1.498583167965118</v>
      </c>
      <c r="V148" s="21">
        <f t="shared" si="29"/>
        <v>-6.864573075248968</v>
      </c>
      <c r="X148" s="21">
        <f t="shared" si="30"/>
        <v>-0.98065329646413824</v>
      </c>
    </row>
    <row r="149" spans="1:24" x14ac:dyDescent="0.25">
      <c r="A149" s="20" t="s">
        <v>622</v>
      </c>
      <c r="B149" s="21" t="s">
        <v>612</v>
      </c>
      <c r="C149" s="22">
        <v>76</v>
      </c>
      <c r="D149" s="21">
        <v>299</v>
      </c>
      <c r="E149" s="22">
        <v>32.5</v>
      </c>
      <c r="F149" s="22">
        <f t="shared" si="32"/>
        <v>-5.703589546372035E-2</v>
      </c>
      <c r="G149" s="21">
        <v>9.75</v>
      </c>
      <c r="H149" s="22">
        <f t="shared" si="23"/>
        <v>6.5118198655702356E-2</v>
      </c>
      <c r="I149" s="22">
        <v>5.22</v>
      </c>
      <c r="J149" s="22">
        <f t="shared" si="31"/>
        <v>-1.3899223377301255</v>
      </c>
      <c r="K149" s="21">
        <v>28</v>
      </c>
      <c r="L149" s="22">
        <f t="shared" si="24"/>
        <v>1.4077993951030006</v>
      </c>
      <c r="M149" s="22"/>
      <c r="N149" s="22"/>
      <c r="O149" s="21">
        <v>97</v>
      </c>
      <c r="P149" s="22">
        <f t="shared" si="26"/>
        <v>-2.0117495174567694</v>
      </c>
      <c r="Q149" s="22">
        <v>7.57</v>
      </c>
      <c r="R149" s="22">
        <f t="shared" si="27"/>
        <v>-0.59602432444507991</v>
      </c>
      <c r="S149" s="21">
        <v>4.72</v>
      </c>
      <c r="T149" s="22">
        <f t="shared" si="28"/>
        <v>-1.086234168881717</v>
      </c>
      <c r="V149" s="21">
        <f t="shared" si="29"/>
        <v>-3.6680486502187089</v>
      </c>
      <c r="X149" s="21">
        <f t="shared" si="30"/>
        <v>-0.52400695003124409</v>
      </c>
    </row>
    <row r="150" spans="1:24" x14ac:dyDescent="0.25">
      <c r="A150" s="23" t="s">
        <v>623</v>
      </c>
      <c r="B150" s="24" t="s">
        <v>612</v>
      </c>
      <c r="C150" s="25">
        <v>76</v>
      </c>
      <c r="D150" s="24">
        <v>306</v>
      </c>
      <c r="E150" s="25">
        <v>32.875</v>
      </c>
      <c r="F150" s="22">
        <f t="shared" si="32"/>
        <v>0.21600828494770752</v>
      </c>
      <c r="G150" s="24">
        <v>10.375</v>
      </c>
      <c r="H150" s="22">
        <f t="shared" si="23"/>
        <v>1.0608576441191049</v>
      </c>
      <c r="I150" s="25">
        <v>5.1100000000000003</v>
      </c>
      <c r="J150" s="22">
        <f t="shared" si="31"/>
        <v>-1.0180016101505549</v>
      </c>
      <c r="K150" s="24">
        <v>33</v>
      </c>
      <c r="L150" s="22">
        <f t="shared" si="24"/>
        <v>2.2505448622402233</v>
      </c>
      <c r="M150" s="25"/>
      <c r="N150" s="22"/>
      <c r="O150" s="24">
        <v>109</v>
      </c>
      <c r="P150" s="22">
        <f t="shared" si="26"/>
        <v>-0.6689004041732044</v>
      </c>
      <c r="Q150" s="25">
        <v>7.5</v>
      </c>
      <c r="R150" s="22">
        <f t="shared" si="27"/>
        <v>-0.43309217736454814</v>
      </c>
      <c r="S150" s="24">
        <v>4.6500000000000004</v>
      </c>
      <c r="T150" s="22">
        <f t="shared" si="28"/>
        <v>-0.82383026037410101</v>
      </c>
      <c r="V150" s="21">
        <f t="shared" si="29"/>
        <v>0.58358633924462699</v>
      </c>
      <c r="X150" s="21">
        <f t="shared" si="30"/>
        <v>8.336947703494671E-2</v>
      </c>
    </row>
    <row r="151" spans="1:24" x14ac:dyDescent="0.25">
      <c r="A151" s="20" t="s">
        <v>624</v>
      </c>
      <c r="B151" s="21" t="s">
        <v>612</v>
      </c>
      <c r="C151" s="22">
        <v>76</v>
      </c>
      <c r="D151" s="21">
        <v>314</v>
      </c>
      <c r="E151" s="22">
        <v>33.25</v>
      </c>
      <c r="F151" s="22">
        <f t="shared" si="32"/>
        <v>0.48905246535913544</v>
      </c>
      <c r="G151" s="21">
        <v>9.625</v>
      </c>
      <c r="H151" s="22">
        <f t="shared" si="23"/>
        <v>-0.13402969043697813</v>
      </c>
      <c r="I151" s="22"/>
      <c r="J151" s="22"/>
      <c r="K151" s="21">
        <v>23</v>
      </c>
      <c r="L151" s="22">
        <f t="shared" si="24"/>
        <v>0.56505392796577747</v>
      </c>
      <c r="M151" s="22"/>
      <c r="N151" s="22"/>
      <c r="O151" s="21"/>
      <c r="P151" s="22"/>
      <c r="Q151" s="22"/>
      <c r="R151" s="22"/>
      <c r="S151" s="21"/>
      <c r="T151" s="22"/>
      <c r="V151" s="21">
        <f t="shared" si="29"/>
        <v>0.92007670288793475</v>
      </c>
      <c r="X151" s="21">
        <f t="shared" si="30"/>
        <v>0.30669223429597825</v>
      </c>
    </row>
    <row r="152" spans="1:24" x14ac:dyDescent="0.25">
      <c r="A152" s="23" t="s">
        <v>625</v>
      </c>
      <c r="B152" s="24" t="s">
        <v>612</v>
      </c>
      <c r="C152" s="25">
        <v>77</v>
      </c>
      <c r="D152" s="24">
        <v>294</v>
      </c>
      <c r="E152" s="25">
        <v>33.25</v>
      </c>
      <c r="F152" s="22">
        <f t="shared" si="32"/>
        <v>0.48905246535913544</v>
      </c>
      <c r="G152" s="24">
        <v>10.5</v>
      </c>
      <c r="H152" s="22">
        <f t="shared" si="23"/>
        <v>1.2600055332117852</v>
      </c>
      <c r="I152" s="25">
        <v>5.3</v>
      </c>
      <c r="J152" s="22">
        <f t="shared" si="31"/>
        <v>-1.6604101396061786</v>
      </c>
      <c r="K152" s="24">
        <v>30</v>
      </c>
      <c r="L152" s="22">
        <f t="shared" si="24"/>
        <v>1.7448975819578896</v>
      </c>
      <c r="M152" s="25"/>
      <c r="N152" s="22"/>
      <c r="O152" s="24">
        <v>111</v>
      </c>
      <c r="P152" s="22">
        <f t="shared" si="26"/>
        <v>-0.44509221862594367</v>
      </c>
      <c r="Q152" s="25">
        <v>7.75</v>
      </c>
      <c r="R152" s="22">
        <f t="shared" si="27"/>
        <v>-1.0149927026521592</v>
      </c>
      <c r="S152" s="24">
        <v>4.9000000000000004</v>
      </c>
      <c r="T152" s="22">
        <f t="shared" si="28"/>
        <v>-1.7609870764727373</v>
      </c>
      <c r="V152" s="21">
        <f t="shared" si="29"/>
        <v>-1.3875265568282085</v>
      </c>
      <c r="X152" s="21">
        <f t="shared" si="30"/>
        <v>-0.19821807954688692</v>
      </c>
    </row>
    <row r="153" spans="1:24" x14ac:dyDescent="0.25">
      <c r="A153" s="20" t="s">
        <v>626</v>
      </c>
      <c r="B153" s="21" t="s">
        <v>612</v>
      </c>
      <c r="C153" s="22">
        <v>76</v>
      </c>
      <c r="D153" s="21">
        <v>303</v>
      </c>
      <c r="E153" s="22">
        <v>33</v>
      </c>
      <c r="F153" s="22">
        <f t="shared" si="32"/>
        <v>0.30702301175151681</v>
      </c>
      <c r="G153" s="21">
        <v>9.875</v>
      </c>
      <c r="H153" s="22">
        <f t="shared" si="23"/>
        <v>0.26426608774838284</v>
      </c>
      <c r="I153" s="22">
        <v>5.19</v>
      </c>
      <c r="J153" s="22">
        <f t="shared" si="31"/>
        <v>-1.2884894120266079</v>
      </c>
      <c r="K153" s="21"/>
      <c r="L153" s="22"/>
      <c r="M153" s="22"/>
      <c r="N153" s="22"/>
      <c r="O153" s="21">
        <v>105</v>
      </c>
      <c r="P153" s="22">
        <f t="shared" si="26"/>
        <v>-1.1165167752677261</v>
      </c>
      <c r="Q153" s="22">
        <v>7.4</v>
      </c>
      <c r="R153" s="22">
        <f t="shared" si="27"/>
        <v>-0.2003319672495045</v>
      </c>
      <c r="S153" s="21">
        <v>4.5199999999999996</v>
      </c>
      <c r="T153" s="22">
        <f t="shared" si="28"/>
        <v>-0.33650871600280724</v>
      </c>
      <c r="V153" s="21">
        <f t="shared" si="29"/>
        <v>-2.3705577710467458</v>
      </c>
      <c r="X153" s="21">
        <f t="shared" si="30"/>
        <v>-0.3950929618411243</v>
      </c>
    </row>
    <row r="154" spans="1:24" x14ac:dyDescent="0.25">
      <c r="A154" s="23" t="s">
        <v>627</v>
      </c>
      <c r="B154" s="24" t="s">
        <v>612</v>
      </c>
      <c r="C154" s="25">
        <v>77</v>
      </c>
      <c r="D154" s="24">
        <v>304</v>
      </c>
      <c r="E154" s="25">
        <v>32.5</v>
      </c>
      <c r="F154" s="22">
        <f t="shared" si="32"/>
        <v>-5.703589546372035E-2</v>
      </c>
      <c r="G154" s="24">
        <v>9.625</v>
      </c>
      <c r="H154" s="22">
        <f t="shared" si="23"/>
        <v>-0.13402969043697813</v>
      </c>
      <c r="I154" s="25">
        <v>4.95</v>
      </c>
      <c r="J154" s="22">
        <f t="shared" si="31"/>
        <v>-0.47702600639844883</v>
      </c>
      <c r="K154" s="24">
        <v>28</v>
      </c>
      <c r="L154" s="22">
        <f t="shared" si="24"/>
        <v>1.4077993951030006</v>
      </c>
      <c r="M154" s="25"/>
      <c r="N154" s="22"/>
      <c r="O154" s="24">
        <v>110</v>
      </c>
      <c r="P154" s="22">
        <f t="shared" si="26"/>
        <v>-0.55699631139957406</v>
      </c>
      <c r="Q154" s="25">
        <v>7.47</v>
      </c>
      <c r="R154" s="22">
        <f t="shared" si="27"/>
        <v>-0.36326411433003419</v>
      </c>
      <c r="S154" s="24">
        <v>4.54</v>
      </c>
      <c r="T154" s="22">
        <f t="shared" si="28"/>
        <v>-0.4114812612906999</v>
      </c>
      <c r="V154" s="21">
        <f t="shared" si="29"/>
        <v>-0.59203388421645486</v>
      </c>
      <c r="X154" s="21">
        <f t="shared" si="30"/>
        <v>-8.4576269173779264E-2</v>
      </c>
    </row>
    <row r="155" spans="1:24" x14ac:dyDescent="0.25">
      <c r="A155" s="20" t="s">
        <v>628</v>
      </c>
      <c r="B155" s="21" t="s">
        <v>612</v>
      </c>
      <c r="C155" s="22">
        <v>76</v>
      </c>
      <c r="D155" s="21">
        <v>314</v>
      </c>
      <c r="E155" s="22">
        <v>31.5</v>
      </c>
      <c r="F155" s="22">
        <f t="shared" si="32"/>
        <v>-0.78515370989419475</v>
      </c>
      <c r="G155" s="21">
        <v>10.375</v>
      </c>
      <c r="H155" s="22">
        <f t="shared" si="23"/>
        <v>1.0608576441191049</v>
      </c>
      <c r="I155" s="22">
        <v>5.45</v>
      </c>
      <c r="J155" s="22">
        <f t="shared" si="31"/>
        <v>-2.1675747681237785</v>
      </c>
      <c r="K155" s="21">
        <v>22</v>
      </c>
      <c r="L155" s="22">
        <f t="shared" si="24"/>
        <v>0.3965048345383328</v>
      </c>
      <c r="M155" s="22"/>
      <c r="N155" s="22"/>
      <c r="O155" s="21">
        <v>90</v>
      </c>
      <c r="P155" s="22">
        <f t="shared" si="26"/>
        <v>-2.795078166872182</v>
      </c>
      <c r="Q155" s="22">
        <v>7.94</v>
      </c>
      <c r="R155" s="22">
        <f t="shared" si="27"/>
        <v>-1.4572371018707448</v>
      </c>
      <c r="S155" s="21">
        <v>5.0199999999999996</v>
      </c>
      <c r="T155" s="22">
        <f t="shared" si="28"/>
        <v>-2.2108223482000797</v>
      </c>
      <c r="V155" s="21">
        <f t="shared" si="29"/>
        <v>-7.9585036163035419</v>
      </c>
      <c r="X155" s="21">
        <f t="shared" si="30"/>
        <v>-1.1369290880433631</v>
      </c>
    </row>
    <row r="156" spans="1:24" x14ac:dyDescent="0.25">
      <c r="A156" s="23" t="s">
        <v>629</v>
      </c>
      <c r="B156" s="24" t="s">
        <v>612</v>
      </c>
      <c r="C156" s="25">
        <v>76</v>
      </c>
      <c r="D156" s="24">
        <v>330</v>
      </c>
      <c r="E156" s="25">
        <v>32.875</v>
      </c>
      <c r="F156" s="22">
        <f t="shared" si="32"/>
        <v>0.21600828494770752</v>
      </c>
      <c r="G156" s="24">
        <v>10.375</v>
      </c>
      <c r="H156" s="22">
        <f t="shared" si="23"/>
        <v>1.0608576441191049</v>
      </c>
      <c r="I156" s="25">
        <v>5.58</v>
      </c>
      <c r="J156" s="22">
        <f t="shared" si="31"/>
        <v>-2.6071174461723641</v>
      </c>
      <c r="K156" s="24">
        <v>30</v>
      </c>
      <c r="L156" s="22">
        <f t="shared" si="24"/>
        <v>1.7448975819578896</v>
      </c>
      <c r="M156" s="25"/>
      <c r="N156" s="22"/>
      <c r="O156" s="24">
        <v>88</v>
      </c>
      <c r="P156" s="22">
        <f t="shared" si="26"/>
        <v>-3.0188863524194431</v>
      </c>
      <c r="Q156" s="25"/>
      <c r="R156" s="22"/>
      <c r="S156" s="24"/>
      <c r="T156" s="22"/>
      <c r="V156" s="21">
        <f t="shared" si="29"/>
        <v>-2.6042402875671051</v>
      </c>
      <c r="X156" s="21">
        <f t="shared" si="30"/>
        <v>-0.520848057513421</v>
      </c>
    </row>
    <row r="157" spans="1:24" x14ac:dyDescent="0.25">
      <c r="A157" s="20" t="s">
        <v>630</v>
      </c>
      <c r="B157" s="21" t="s">
        <v>612</v>
      </c>
      <c r="C157" s="22">
        <v>75</v>
      </c>
      <c r="D157" s="21">
        <v>298</v>
      </c>
      <c r="E157" s="22">
        <v>33.5</v>
      </c>
      <c r="F157" s="22">
        <f t="shared" si="32"/>
        <v>0.67108191896675395</v>
      </c>
      <c r="G157" s="21">
        <v>11.875</v>
      </c>
      <c r="H157" s="22">
        <f t="shared" si="23"/>
        <v>3.4506323132312708</v>
      </c>
      <c r="I157" s="22">
        <v>5.17</v>
      </c>
      <c r="J157" s="22">
        <f t="shared" si="31"/>
        <v>-1.2208674615575932</v>
      </c>
      <c r="K157" s="21">
        <v>34</v>
      </c>
      <c r="L157" s="22">
        <f t="shared" si="24"/>
        <v>2.4190939556676683</v>
      </c>
      <c r="M157" s="22"/>
      <c r="N157" s="22"/>
      <c r="O157" s="21">
        <v>98</v>
      </c>
      <c r="P157" s="22">
        <f t="shared" si="26"/>
        <v>-1.8998454246831389</v>
      </c>
      <c r="Q157" s="22">
        <v>7.69</v>
      </c>
      <c r="R157" s="22">
        <f t="shared" si="27"/>
        <v>-0.87533657658313357</v>
      </c>
      <c r="S157" s="21">
        <v>4.71</v>
      </c>
      <c r="T157" s="22">
        <f t="shared" si="28"/>
        <v>-1.0487478962377723</v>
      </c>
      <c r="V157" s="21">
        <f t="shared" si="29"/>
        <v>1.4960108288040559</v>
      </c>
      <c r="X157" s="21">
        <f t="shared" si="30"/>
        <v>0.21371583268629371</v>
      </c>
    </row>
    <row r="158" spans="1:24" x14ac:dyDescent="0.25">
      <c r="A158" s="23" t="s">
        <v>631</v>
      </c>
      <c r="B158" s="24" t="s">
        <v>612</v>
      </c>
      <c r="C158" s="25">
        <v>76</v>
      </c>
      <c r="D158" s="24">
        <v>301</v>
      </c>
      <c r="E158" s="25">
        <v>32.375</v>
      </c>
      <c r="F158" s="22">
        <f t="shared" si="32"/>
        <v>-0.14805062226752966</v>
      </c>
      <c r="G158" s="24">
        <v>10.125</v>
      </c>
      <c r="H158" s="22">
        <f t="shared" si="23"/>
        <v>0.66256186593374378</v>
      </c>
      <c r="I158" s="25">
        <v>5.08</v>
      </c>
      <c r="J158" s="22">
        <f t="shared" si="31"/>
        <v>-0.91656868444703421</v>
      </c>
      <c r="K158" s="24">
        <v>16</v>
      </c>
      <c r="L158" s="22">
        <f t="shared" si="24"/>
        <v>-0.61478972602633486</v>
      </c>
      <c r="M158" s="25"/>
      <c r="N158" s="22"/>
      <c r="O158" s="24">
        <v>110</v>
      </c>
      <c r="P158" s="22">
        <f t="shared" si="26"/>
        <v>-0.55699631139957406</v>
      </c>
      <c r="Q158" s="25">
        <v>7.32</v>
      </c>
      <c r="R158" s="22">
        <f t="shared" si="27"/>
        <v>-1.4123799157468741E-2</v>
      </c>
      <c r="S158" s="24">
        <v>4.58</v>
      </c>
      <c r="T158" s="22">
        <f t="shared" si="28"/>
        <v>-0.56142635186648182</v>
      </c>
      <c r="V158" s="21">
        <f t="shared" si="29"/>
        <v>-2.1493936292306794</v>
      </c>
      <c r="X158" s="21">
        <f t="shared" si="30"/>
        <v>-0.30705623274723992</v>
      </c>
    </row>
    <row r="159" spans="1:24" x14ac:dyDescent="0.25">
      <c r="A159" s="20" t="s">
        <v>632</v>
      </c>
      <c r="B159" s="21" t="s">
        <v>633</v>
      </c>
      <c r="C159" s="22">
        <v>73</v>
      </c>
      <c r="D159" s="21">
        <v>235</v>
      </c>
      <c r="E159" s="22">
        <v>32.375</v>
      </c>
      <c r="F159" s="22">
        <f t="shared" si="32"/>
        <v>-0.14805062226752966</v>
      </c>
      <c r="G159" s="21">
        <v>9.25</v>
      </c>
      <c r="H159" s="22">
        <f t="shared" si="23"/>
        <v>-0.73147335771501965</v>
      </c>
      <c r="I159" s="22">
        <v>4.7</v>
      </c>
      <c r="J159" s="22">
        <f t="shared" si="31"/>
        <v>0.36824837446421604</v>
      </c>
      <c r="K159" s="21">
        <v>21</v>
      </c>
      <c r="L159" s="22">
        <f t="shared" si="24"/>
        <v>0.2279557411108882</v>
      </c>
      <c r="M159" s="22">
        <v>37.5</v>
      </c>
      <c r="N159" s="22">
        <f t="shared" si="25"/>
        <v>1.254677389513347</v>
      </c>
      <c r="O159" s="21">
        <v>121</v>
      </c>
      <c r="P159" s="22">
        <f t="shared" si="26"/>
        <v>0.67394870911036042</v>
      </c>
      <c r="Q159" s="22">
        <v>7.07</v>
      </c>
      <c r="R159" s="22">
        <f t="shared" si="27"/>
        <v>0.56777672613014252</v>
      </c>
      <c r="S159" s="21">
        <v>4.3600000000000003</v>
      </c>
      <c r="T159" s="22">
        <f t="shared" si="28"/>
        <v>0.26327164630031713</v>
      </c>
      <c r="V159" s="21">
        <f t="shared" si="29"/>
        <v>2.4763546066467224</v>
      </c>
      <c r="X159" s="21">
        <f t="shared" si="30"/>
        <v>0.30954432583084029</v>
      </c>
    </row>
    <row r="160" spans="1:24" x14ac:dyDescent="0.25">
      <c r="A160" s="23" t="s">
        <v>634</v>
      </c>
      <c r="B160" s="24" t="s">
        <v>633</v>
      </c>
      <c r="C160" s="25">
        <v>72</v>
      </c>
      <c r="D160" s="24">
        <v>245</v>
      </c>
      <c r="E160" s="25">
        <v>30.75</v>
      </c>
      <c r="F160" s="22">
        <f t="shared" si="32"/>
        <v>-1.3312420707170505</v>
      </c>
      <c r="G160" s="24">
        <v>9.75</v>
      </c>
      <c r="H160" s="22">
        <f t="shared" si="23"/>
        <v>6.5118198655702356E-2</v>
      </c>
      <c r="I160" s="25">
        <v>4.8899999999999997</v>
      </c>
      <c r="J160" s="22">
        <f t="shared" si="31"/>
        <v>-0.27416015499140756</v>
      </c>
      <c r="K160" s="24">
        <v>19</v>
      </c>
      <c r="L160" s="22">
        <f t="shared" si="24"/>
        <v>-0.109142445744001</v>
      </c>
      <c r="M160" s="25">
        <v>28.5</v>
      </c>
      <c r="N160" s="22">
        <f t="shared" si="25"/>
        <v>-1.229902377590657</v>
      </c>
      <c r="O160" s="24">
        <v>110</v>
      </c>
      <c r="P160" s="22">
        <f t="shared" si="26"/>
        <v>-0.55699631139957406</v>
      </c>
      <c r="Q160" s="25">
        <v>6.99</v>
      </c>
      <c r="R160" s="22">
        <f t="shared" si="27"/>
        <v>0.75398489422217818</v>
      </c>
      <c r="S160" s="24">
        <v>4.1100000000000003</v>
      </c>
      <c r="T160" s="22">
        <f t="shared" si="28"/>
        <v>1.2004284623989534</v>
      </c>
      <c r="V160" s="21">
        <f t="shared" si="29"/>
        <v>-1.4819118051658564</v>
      </c>
      <c r="X160" s="21">
        <f t="shared" si="30"/>
        <v>-0.18523897564573205</v>
      </c>
    </row>
    <row r="161" spans="1:24" x14ac:dyDescent="0.25">
      <c r="A161" s="20" t="s">
        <v>635</v>
      </c>
      <c r="B161" s="21" t="s">
        <v>633</v>
      </c>
      <c r="C161" s="22">
        <v>73</v>
      </c>
      <c r="D161" s="21">
        <v>229</v>
      </c>
      <c r="E161" s="22">
        <v>31.375</v>
      </c>
      <c r="F161" s="22">
        <f t="shared" si="32"/>
        <v>-0.87616843669800404</v>
      </c>
      <c r="G161" s="21">
        <v>9.125</v>
      </c>
      <c r="H161" s="22">
        <f t="shared" si="23"/>
        <v>-0.93062124680770009</v>
      </c>
      <c r="I161" s="22">
        <v>4.7699999999999996</v>
      </c>
      <c r="J161" s="22">
        <f t="shared" si="31"/>
        <v>0.13157154782267191</v>
      </c>
      <c r="K161" s="21">
        <v>18</v>
      </c>
      <c r="L161" s="22">
        <f t="shared" si="24"/>
        <v>-0.27769153917144562</v>
      </c>
      <c r="M161" s="22">
        <v>31</v>
      </c>
      <c r="N161" s="22">
        <f t="shared" si="25"/>
        <v>-0.53974133117287815</v>
      </c>
      <c r="O161" s="21">
        <v>110</v>
      </c>
      <c r="P161" s="22">
        <f t="shared" si="26"/>
        <v>-0.55699631139957406</v>
      </c>
      <c r="Q161" s="22">
        <v>7.07</v>
      </c>
      <c r="R161" s="22">
        <f t="shared" si="27"/>
        <v>0.56777672613014252</v>
      </c>
      <c r="S161" s="21">
        <v>4.28</v>
      </c>
      <c r="T161" s="22">
        <f t="shared" si="28"/>
        <v>0.56316182745188104</v>
      </c>
      <c r="V161" s="21">
        <f t="shared" si="29"/>
        <v>-1.9187087638449063</v>
      </c>
      <c r="X161" s="21">
        <f t="shared" si="30"/>
        <v>-0.23983859548061329</v>
      </c>
    </row>
    <row r="162" spans="1:24" x14ac:dyDescent="0.25">
      <c r="A162" s="23" t="s">
        <v>636</v>
      </c>
      <c r="B162" s="24" t="s">
        <v>633</v>
      </c>
      <c r="C162" s="25">
        <v>76</v>
      </c>
      <c r="D162" s="24">
        <v>232</v>
      </c>
      <c r="E162" s="25">
        <v>33.625</v>
      </c>
      <c r="F162" s="22">
        <f t="shared" si="32"/>
        <v>0.76209664577056324</v>
      </c>
      <c r="G162" s="24">
        <v>9.625</v>
      </c>
      <c r="H162" s="22">
        <f t="shared" si="23"/>
        <v>-0.13402969043697813</v>
      </c>
      <c r="I162" s="25">
        <v>4.58</v>
      </c>
      <c r="J162" s="22">
        <f t="shared" si="31"/>
        <v>0.77398007727829554</v>
      </c>
      <c r="K162" s="24">
        <v>16</v>
      </c>
      <c r="L162" s="22">
        <f t="shared" si="24"/>
        <v>-0.61478972602633486</v>
      </c>
      <c r="M162" s="25">
        <v>34</v>
      </c>
      <c r="N162" s="22">
        <f t="shared" si="25"/>
        <v>0.28845192452845653</v>
      </c>
      <c r="O162" s="24">
        <v>116</v>
      </c>
      <c r="P162" s="22">
        <f t="shared" si="26"/>
        <v>0.11442824524220838</v>
      </c>
      <c r="Q162" s="25"/>
      <c r="R162" s="22"/>
      <c r="S162" s="24"/>
      <c r="T162" s="22"/>
      <c r="V162" s="21">
        <f t="shared" si="29"/>
        <v>1.1901374763562107</v>
      </c>
      <c r="X162" s="21">
        <f t="shared" si="30"/>
        <v>0.19835624605936844</v>
      </c>
    </row>
    <row r="163" spans="1:24" x14ac:dyDescent="0.25">
      <c r="A163" s="20" t="s">
        <v>637</v>
      </c>
      <c r="B163" s="21" t="s">
        <v>633</v>
      </c>
      <c r="C163" s="22">
        <v>73</v>
      </c>
      <c r="D163" s="21">
        <v>226</v>
      </c>
      <c r="E163" s="22">
        <v>32.125</v>
      </c>
      <c r="F163" s="22">
        <f t="shared" si="32"/>
        <v>-0.33008007587514826</v>
      </c>
      <c r="G163" s="21">
        <v>9.5</v>
      </c>
      <c r="H163" s="22">
        <f t="shared" si="23"/>
        <v>-0.33317757952965865</v>
      </c>
      <c r="I163" s="22"/>
      <c r="J163" s="22"/>
      <c r="K163" s="21">
        <v>16</v>
      </c>
      <c r="L163" s="22">
        <f t="shared" si="24"/>
        <v>-0.61478972602633486</v>
      </c>
      <c r="M163" s="22">
        <v>27</v>
      </c>
      <c r="N163" s="22">
        <f t="shared" si="25"/>
        <v>-1.6439990054413245</v>
      </c>
      <c r="O163" s="21">
        <v>114</v>
      </c>
      <c r="P163" s="22">
        <f t="shared" si="26"/>
        <v>-0.10937994030505244</v>
      </c>
      <c r="Q163" s="22"/>
      <c r="R163" s="22"/>
      <c r="S163" s="21"/>
      <c r="T163" s="22"/>
      <c r="V163" s="21">
        <f t="shared" si="29"/>
        <v>-3.031426327177519</v>
      </c>
      <c r="X163" s="21">
        <f t="shared" si="30"/>
        <v>-0.60628526543550376</v>
      </c>
    </row>
    <row r="164" spans="1:24" x14ac:dyDescent="0.25">
      <c r="A164" s="23" t="s">
        <v>638</v>
      </c>
      <c r="B164" s="24" t="s">
        <v>633</v>
      </c>
      <c r="C164" s="25">
        <v>77</v>
      </c>
      <c r="D164" s="24">
        <v>245</v>
      </c>
      <c r="E164" s="25">
        <v>33.25</v>
      </c>
      <c r="F164" s="22">
        <f t="shared" si="32"/>
        <v>0.48905246535913544</v>
      </c>
      <c r="G164" s="24">
        <v>10.125</v>
      </c>
      <c r="H164" s="22">
        <f t="shared" si="23"/>
        <v>0.66256186593374378</v>
      </c>
      <c r="I164" s="25">
        <v>4.72</v>
      </c>
      <c r="J164" s="22">
        <f t="shared" si="31"/>
        <v>0.30062642399520428</v>
      </c>
      <c r="K164" s="24">
        <v>15</v>
      </c>
      <c r="L164" s="22">
        <f t="shared" si="24"/>
        <v>-0.78333881945377948</v>
      </c>
      <c r="M164" s="25">
        <v>34.5</v>
      </c>
      <c r="N164" s="22">
        <f t="shared" si="25"/>
        <v>0.42648413381201228</v>
      </c>
      <c r="O164" s="24">
        <v>121</v>
      </c>
      <c r="P164" s="22">
        <f t="shared" si="26"/>
        <v>0.67394870911036042</v>
      </c>
      <c r="Q164" s="25"/>
      <c r="R164" s="22"/>
      <c r="S164" s="24"/>
      <c r="T164" s="22"/>
      <c r="V164" s="21">
        <f t="shared" si="29"/>
        <v>1.7693347787566769</v>
      </c>
      <c r="X164" s="21">
        <f t="shared" si="30"/>
        <v>0.29488912979277948</v>
      </c>
    </row>
    <row r="165" spans="1:24" x14ac:dyDescent="0.25">
      <c r="A165" s="20" t="s">
        <v>639</v>
      </c>
      <c r="B165" s="21" t="s">
        <v>633</v>
      </c>
      <c r="C165" s="22">
        <v>76</v>
      </c>
      <c r="D165" s="21">
        <v>230</v>
      </c>
      <c r="E165" s="22">
        <v>33.375</v>
      </c>
      <c r="F165" s="22">
        <f t="shared" si="32"/>
        <v>0.58006719216294467</v>
      </c>
      <c r="G165" s="21">
        <v>9.5</v>
      </c>
      <c r="H165" s="22">
        <f t="shared" si="23"/>
        <v>-0.33317757952965865</v>
      </c>
      <c r="I165" s="22">
        <v>4.5</v>
      </c>
      <c r="J165" s="22">
        <f t="shared" si="31"/>
        <v>1.0444678791543485</v>
      </c>
      <c r="K165" s="21"/>
      <c r="L165" s="22"/>
      <c r="M165" s="22">
        <v>40</v>
      </c>
      <c r="N165" s="22">
        <f t="shared" si="25"/>
        <v>1.9448384359311259</v>
      </c>
      <c r="O165" s="21">
        <v>130</v>
      </c>
      <c r="P165" s="22">
        <f t="shared" si="26"/>
        <v>1.6810855440730341</v>
      </c>
      <c r="Q165" s="22">
        <v>7.2</v>
      </c>
      <c r="R165" s="22">
        <f t="shared" si="27"/>
        <v>0.26518845298058491</v>
      </c>
      <c r="S165" s="21">
        <v>4.42</v>
      </c>
      <c r="T165" s="22">
        <f t="shared" si="28"/>
        <v>3.8354010436645908E-2</v>
      </c>
      <c r="V165" s="21">
        <f t="shared" si="29"/>
        <v>5.2208239352090251</v>
      </c>
      <c r="X165" s="21">
        <f t="shared" si="30"/>
        <v>0.74583199074414641</v>
      </c>
    </row>
    <row r="166" spans="1:24" x14ac:dyDescent="0.25">
      <c r="A166" s="23" t="s">
        <v>640</v>
      </c>
      <c r="B166" s="24" t="s">
        <v>633</v>
      </c>
      <c r="C166" s="25">
        <v>78</v>
      </c>
      <c r="D166" s="24">
        <v>244</v>
      </c>
      <c r="E166" s="25">
        <v>33.125</v>
      </c>
      <c r="F166" s="22">
        <f t="shared" si="32"/>
        <v>0.39803773855532609</v>
      </c>
      <c r="G166" s="24">
        <v>10.125</v>
      </c>
      <c r="H166" s="22">
        <f t="shared" si="23"/>
        <v>0.66256186593374378</v>
      </c>
      <c r="I166" s="25">
        <v>4.5999999999999996</v>
      </c>
      <c r="J166" s="22">
        <f t="shared" si="31"/>
        <v>0.70635812680928378</v>
      </c>
      <c r="K166" s="24"/>
      <c r="L166" s="22"/>
      <c r="M166" s="25">
        <v>39.5</v>
      </c>
      <c r="N166" s="22">
        <f t="shared" si="25"/>
        <v>1.8068062266475702</v>
      </c>
      <c r="O166" s="24">
        <v>127</v>
      </c>
      <c r="P166" s="22">
        <f t="shared" si="26"/>
        <v>1.3453732657521429</v>
      </c>
      <c r="Q166" s="25"/>
      <c r="R166" s="22"/>
      <c r="S166" s="24"/>
      <c r="T166" s="22"/>
      <c r="V166" s="21">
        <f t="shared" si="29"/>
        <v>4.9191372236980673</v>
      </c>
      <c r="X166" s="21">
        <f t="shared" si="30"/>
        <v>0.98382744473961348</v>
      </c>
    </row>
    <row r="167" spans="1:24" x14ac:dyDescent="0.25">
      <c r="A167" s="20" t="s">
        <v>641</v>
      </c>
      <c r="B167" s="21" t="s">
        <v>633</v>
      </c>
      <c r="C167" s="22">
        <v>74</v>
      </c>
      <c r="D167" s="21">
        <v>240</v>
      </c>
      <c r="E167" s="22">
        <v>32.5</v>
      </c>
      <c r="F167" s="22">
        <f t="shared" ref="F167:F183" si="33">STANDARDIZE(E167,$E$322,$E$323)</f>
        <v>-5.703589546372035E-2</v>
      </c>
      <c r="G167" s="21">
        <v>10.5</v>
      </c>
      <c r="H167" s="22">
        <f t="shared" si="23"/>
        <v>1.2600055332117852</v>
      </c>
      <c r="I167" s="22">
        <v>4.97</v>
      </c>
      <c r="J167" s="22">
        <f t="shared" si="31"/>
        <v>-0.54464795686746059</v>
      </c>
      <c r="K167" s="21"/>
      <c r="L167" s="22"/>
      <c r="M167" s="22">
        <v>29</v>
      </c>
      <c r="N167" s="22">
        <f t="shared" si="25"/>
        <v>-1.0918701683071013</v>
      </c>
      <c r="O167" s="21">
        <v>113</v>
      </c>
      <c r="P167" s="22">
        <f t="shared" si="26"/>
        <v>-0.22128403307868283</v>
      </c>
      <c r="Q167" s="22"/>
      <c r="R167" s="22"/>
      <c r="S167" s="21"/>
      <c r="T167" s="22"/>
      <c r="V167" s="21">
        <f t="shared" si="29"/>
        <v>-0.65483252050517993</v>
      </c>
      <c r="X167" s="21">
        <f t="shared" si="30"/>
        <v>-0.130966504101036</v>
      </c>
    </row>
    <row r="168" spans="1:24" x14ac:dyDescent="0.25">
      <c r="A168" s="23" t="s">
        <v>642</v>
      </c>
      <c r="B168" s="24" t="s">
        <v>633</v>
      </c>
      <c r="C168" s="25">
        <v>73</v>
      </c>
      <c r="D168" s="24">
        <v>242</v>
      </c>
      <c r="E168" s="25">
        <v>33.25</v>
      </c>
      <c r="F168" s="22">
        <f t="shared" si="33"/>
        <v>0.48905246535913544</v>
      </c>
      <c r="G168" s="24">
        <v>10</v>
      </c>
      <c r="H168" s="22">
        <f t="shared" si="23"/>
        <v>0.46341397684106334</v>
      </c>
      <c r="I168" s="25">
        <v>4.6900000000000004</v>
      </c>
      <c r="J168" s="22">
        <f t="shared" si="31"/>
        <v>0.40205934969872192</v>
      </c>
      <c r="K168" s="24">
        <v>30</v>
      </c>
      <c r="L168" s="22">
        <f t="shared" si="24"/>
        <v>1.7448975819578896</v>
      </c>
      <c r="M168" s="25">
        <v>34.5</v>
      </c>
      <c r="N168" s="22">
        <f t="shared" si="25"/>
        <v>0.42648413381201228</v>
      </c>
      <c r="O168" s="24">
        <v>118</v>
      </c>
      <c r="P168" s="22">
        <f t="shared" si="26"/>
        <v>0.33823643078946919</v>
      </c>
      <c r="Q168" s="25">
        <v>7.05</v>
      </c>
      <c r="R168" s="22">
        <f t="shared" si="27"/>
        <v>0.6143287681531524</v>
      </c>
      <c r="S168" s="24">
        <v>4.51</v>
      </c>
      <c r="T168" s="22">
        <f t="shared" si="28"/>
        <v>-0.29902244335886258</v>
      </c>
      <c r="V168" s="21">
        <f t="shared" si="29"/>
        <v>4.1794502632525816</v>
      </c>
      <c r="X168" s="21">
        <f t="shared" si="30"/>
        <v>0.5224312829065727</v>
      </c>
    </row>
    <row r="169" spans="1:24" x14ac:dyDescent="0.25">
      <c r="A169" s="20" t="s">
        <v>643</v>
      </c>
      <c r="B169" s="21" t="s">
        <v>633</v>
      </c>
      <c r="C169" s="22">
        <v>73</v>
      </c>
      <c r="D169" s="21">
        <v>245</v>
      </c>
      <c r="E169" s="22">
        <v>33.625</v>
      </c>
      <c r="F169" s="22">
        <f t="shared" si="33"/>
        <v>0.76209664577056324</v>
      </c>
      <c r="G169" s="21">
        <v>10.25</v>
      </c>
      <c r="H169" s="22">
        <f t="shared" si="23"/>
        <v>0.86170975502642433</v>
      </c>
      <c r="I169" s="22"/>
      <c r="J169" s="22"/>
      <c r="K169" s="21">
        <v>19</v>
      </c>
      <c r="L169" s="22">
        <f t="shared" si="24"/>
        <v>-0.109142445744001</v>
      </c>
      <c r="M169" s="22"/>
      <c r="N169" s="22"/>
      <c r="O169" s="21"/>
      <c r="P169" s="22"/>
      <c r="Q169" s="22"/>
      <c r="R169" s="22"/>
      <c r="S169" s="21"/>
      <c r="T169" s="22"/>
      <c r="V169" s="21">
        <f t="shared" si="29"/>
        <v>1.5146639550529866</v>
      </c>
      <c r="X169" s="21">
        <f t="shared" si="30"/>
        <v>0.50488798501766219</v>
      </c>
    </row>
    <row r="170" spans="1:24" x14ac:dyDescent="0.25">
      <c r="A170" s="23" t="s">
        <v>644</v>
      </c>
      <c r="B170" s="24" t="s">
        <v>633</v>
      </c>
      <c r="C170" s="25">
        <v>75</v>
      </c>
      <c r="D170" s="24">
        <v>259</v>
      </c>
      <c r="E170" s="25">
        <v>34.25</v>
      </c>
      <c r="F170" s="22">
        <f t="shared" si="33"/>
        <v>1.2171702797896098</v>
      </c>
      <c r="G170" s="24">
        <v>11.25</v>
      </c>
      <c r="H170" s="22">
        <f t="shared" si="23"/>
        <v>2.4548928677678683</v>
      </c>
      <c r="I170" s="25">
        <v>4.8</v>
      </c>
      <c r="J170" s="22">
        <f t="shared" si="31"/>
        <v>3.0138622119151293E-2</v>
      </c>
      <c r="K170" s="24">
        <v>16</v>
      </c>
      <c r="L170" s="22">
        <f t="shared" si="24"/>
        <v>-0.61478972602633486</v>
      </c>
      <c r="M170" s="25">
        <v>36.5</v>
      </c>
      <c r="N170" s="22">
        <f t="shared" si="25"/>
        <v>0.97861297094623545</v>
      </c>
      <c r="O170" s="24">
        <v>121</v>
      </c>
      <c r="P170" s="22">
        <f t="shared" si="26"/>
        <v>0.67394870911036042</v>
      </c>
      <c r="Q170" s="25"/>
      <c r="R170" s="22"/>
      <c r="S170" s="24"/>
      <c r="T170" s="22"/>
      <c r="V170" s="21">
        <f t="shared" si="29"/>
        <v>4.7399737237068909</v>
      </c>
      <c r="X170" s="21">
        <f t="shared" si="30"/>
        <v>0.78999562061781514</v>
      </c>
    </row>
    <row r="171" spans="1:24" x14ac:dyDescent="0.25">
      <c r="A171" s="20" t="s">
        <v>645</v>
      </c>
      <c r="B171" s="21" t="s">
        <v>633</v>
      </c>
      <c r="C171" s="22">
        <v>73</v>
      </c>
      <c r="D171" s="21">
        <v>222</v>
      </c>
      <c r="E171" s="22">
        <v>32.375</v>
      </c>
      <c r="F171" s="22">
        <f t="shared" si="33"/>
        <v>-0.14805062226752966</v>
      </c>
      <c r="G171" s="21">
        <v>9.25</v>
      </c>
      <c r="H171" s="22">
        <f t="shared" si="23"/>
        <v>-0.73147335771501965</v>
      </c>
      <c r="I171" s="22">
        <v>4.59</v>
      </c>
      <c r="J171" s="22">
        <f t="shared" si="31"/>
        <v>0.74016910204378972</v>
      </c>
      <c r="K171" s="21"/>
      <c r="L171" s="22"/>
      <c r="M171" s="22">
        <v>33</v>
      </c>
      <c r="N171" s="22">
        <f t="shared" si="25"/>
        <v>1.238750596134495E-2</v>
      </c>
      <c r="O171" s="21">
        <v>120</v>
      </c>
      <c r="P171" s="22">
        <f t="shared" si="26"/>
        <v>0.56204461633672997</v>
      </c>
      <c r="Q171" s="22"/>
      <c r="R171" s="22"/>
      <c r="S171" s="21"/>
      <c r="T171" s="22"/>
      <c r="V171" s="21">
        <f t="shared" si="29"/>
        <v>0.43507724435931538</v>
      </c>
      <c r="X171" s="21">
        <f t="shared" si="30"/>
        <v>8.7015448871863077E-2</v>
      </c>
    </row>
    <row r="172" spans="1:24" x14ac:dyDescent="0.25">
      <c r="A172" s="23" t="s">
        <v>646</v>
      </c>
      <c r="B172" s="24" t="s">
        <v>633</v>
      </c>
      <c r="C172" s="25">
        <v>73</v>
      </c>
      <c r="D172" s="24">
        <v>232</v>
      </c>
      <c r="E172" s="25">
        <v>33.25</v>
      </c>
      <c r="F172" s="22">
        <f t="shared" si="33"/>
        <v>0.48905246535913544</v>
      </c>
      <c r="G172" s="24">
        <v>9.75</v>
      </c>
      <c r="H172" s="22">
        <f t="shared" si="23"/>
        <v>6.5118198655702356E-2</v>
      </c>
      <c r="I172" s="25">
        <v>4.47</v>
      </c>
      <c r="J172" s="22">
        <f t="shared" si="31"/>
        <v>1.1459008048578692</v>
      </c>
      <c r="K172" s="24">
        <v>17</v>
      </c>
      <c r="L172" s="22">
        <f t="shared" si="24"/>
        <v>-0.44624063259889024</v>
      </c>
      <c r="M172" s="25">
        <v>35.5</v>
      </c>
      <c r="N172" s="22">
        <f t="shared" si="25"/>
        <v>0.70254855237912384</v>
      </c>
      <c r="O172" s="24">
        <v>133</v>
      </c>
      <c r="P172" s="22">
        <f t="shared" si="26"/>
        <v>2.0167978223939254</v>
      </c>
      <c r="Q172" s="25">
        <v>7.12</v>
      </c>
      <c r="R172" s="22">
        <f t="shared" si="27"/>
        <v>0.45139662107262063</v>
      </c>
      <c r="S172" s="24">
        <v>4.2</v>
      </c>
      <c r="T172" s="22">
        <f t="shared" si="28"/>
        <v>0.86305200860344489</v>
      </c>
      <c r="V172" s="21">
        <f t="shared" si="29"/>
        <v>5.2876258407229315</v>
      </c>
      <c r="X172" s="21">
        <f t="shared" si="30"/>
        <v>0.66095323009036644</v>
      </c>
    </row>
    <row r="173" spans="1:24" x14ac:dyDescent="0.25">
      <c r="A173" s="20" t="s">
        <v>647</v>
      </c>
      <c r="B173" s="21" t="s">
        <v>633</v>
      </c>
      <c r="C173" s="22">
        <v>75</v>
      </c>
      <c r="D173" s="21">
        <v>238</v>
      </c>
      <c r="E173" s="22">
        <v>33.375</v>
      </c>
      <c r="F173" s="22">
        <f t="shared" si="33"/>
        <v>0.58006719216294467</v>
      </c>
      <c r="G173" s="21">
        <v>10.125</v>
      </c>
      <c r="H173" s="22">
        <f t="shared" si="23"/>
        <v>0.66256186593374378</v>
      </c>
      <c r="I173" s="22">
        <v>4.7300000000000004</v>
      </c>
      <c r="J173" s="22">
        <f t="shared" si="31"/>
        <v>0.26681544876069541</v>
      </c>
      <c r="K173" s="21"/>
      <c r="L173" s="22"/>
      <c r="M173" s="22">
        <v>29.5</v>
      </c>
      <c r="N173" s="22">
        <f t="shared" si="25"/>
        <v>-0.95383795902354551</v>
      </c>
      <c r="O173" s="21">
        <v>114</v>
      </c>
      <c r="P173" s="22">
        <f t="shared" si="26"/>
        <v>-0.10937994030505244</v>
      </c>
      <c r="Q173" s="22">
        <v>7.11</v>
      </c>
      <c r="R173" s="22">
        <f t="shared" si="27"/>
        <v>0.47467264208412457</v>
      </c>
      <c r="S173" s="21">
        <v>4.32</v>
      </c>
      <c r="T173" s="22">
        <f t="shared" si="28"/>
        <v>0.41321673687609906</v>
      </c>
      <c r="V173" s="21">
        <f t="shared" si="29"/>
        <v>1.3341159864890095</v>
      </c>
      <c r="X173" s="21">
        <f t="shared" si="30"/>
        <v>0.19058799806985852</v>
      </c>
    </row>
    <row r="174" spans="1:24" x14ac:dyDescent="0.25">
      <c r="A174" s="23" t="s">
        <v>648</v>
      </c>
      <c r="B174" s="24" t="s">
        <v>633</v>
      </c>
      <c r="C174" s="25">
        <v>73</v>
      </c>
      <c r="D174" s="24">
        <v>241</v>
      </c>
      <c r="E174" s="25">
        <v>32</v>
      </c>
      <c r="F174" s="22">
        <f t="shared" si="33"/>
        <v>-0.42109480267895755</v>
      </c>
      <c r="G174" s="24">
        <v>9.75</v>
      </c>
      <c r="H174" s="22">
        <f t="shared" si="23"/>
        <v>6.5118198655702356E-2</v>
      </c>
      <c r="I174" s="25">
        <v>4.78</v>
      </c>
      <c r="J174" s="22">
        <f t="shared" si="31"/>
        <v>9.7760572588163036E-2</v>
      </c>
      <c r="K174" s="24">
        <v>19</v>
      </c>
      <c r="L174" s="22">
        <f t="shared" si="24"/>
        <v>-0.109142445744001</v>
      </c>
      <c r="M174" s="25">
        <v>32</v>
      </c>
      <c r="N174" s="22">
        <f t="shared" si="25"/>
        <v>-0.26367691260576659</v>
      </c>
      <c r="O174" s="24">
        <v>116</v>
      </c>
      <c r="P174" s="22">
        <f t="shared" si="26"/>
        <v>0.11442824524220838</v>
      </c>
      <c r="Q174" s="25">
        <v>7.5</v>
      </c>
      <c r="R174" s="22">
        <f t="shared" si="27"/>
        <v>-0.43309217736454814</v>
      </c>
      <c r="S174" s="24">
        <v>4.5599999999999996</v>
      </c>
      <c r="T174" s="22">
        <f t="shared" si="28"/>
        <v>-0.48645380657858917</v>
      </c>
      <c r="V174" s="21">
        <f t="shared" si="29"/>
        <v>-1.4361531284857887</v>
      </c>
      <c r="X174" s="21">
        <f t="shared" si="30"/>
        <v>-0.17951914106072359</v>
      </c>
    </row>
    <row r="175" spans="1:24" x14ac:dyDescent="0.25">
      <c r="A175" s="20" t="s">
        <v>649</v>
      </c>
      <c r="B175" s="21" t="s">
        <v>633</v>
      </c>
      <c r="C175" s="22">
        <v>75</v>
      </c>
      <c r="D175" s="21">
        <v>247</v>
      </c>
      <c r="E175" s="22">
        <v>33</v>
      </c>
      <c r="F175" s="22">
        <f t="shared" si="33"/>
        <v>0.30702301175151681</v>
      </c>
      <c r="G175" s="21">
        <v>10.125</v>
      </c>
      <c r="H175" s="22">
        <f t="shared" si="23"/>
        <v>0.66256186593374378</v>
      </c>
      <c r="I175" s="22"/>
      <c r="J175" s="22"/>
      <c r="K175" s="21"/>
      <c r="L175" s="22"/>
      <c r="M175" s="22"/>
      <c r="N175" s="22"/>
      <c r="O175" s="21"/>
      <c r="P175" s="22"/>
      <c r="Q175" s="22"/>
      <c r="R175" s="22"/>
      <c r="S175" s="21"/>
      <c r="T175" s="22"/>
      <c r="V175" s="21">
        <f t="shared" si="29"/>
        <v>0.96958487768526058</v>
      </c>
      <c r="X175" s="21">
        <f t="shared" si="30"/>
        <v>0.48479243884263029</v>
      </c>
    </row>
    <row r="176" spans="1:24" x14ac:dyDescent="0.25">
      <c r="A176" s="23" t="s">
        <v>650</v>
      </c>
      <c r="B176" s="24" t="s">
        <v>633</v>
      </c>
      <c r="C176" s="25">
        <v>72</v>
      </c>
      <c r="D176" s="24">
        <v>238</v>
      </c>
      <c r="E176" s="25">
        <v>31.25</v>
      </c>
      <c r="F176" s="22">
        <f t="shared" si="33"/>
        <v>-0.96718316350181333</v>
      </c>
      <c r="G176" s="24">
        <v>9.5</v>
      </c>
      <c r="H176" s="22">
        <f t="shared" si="23"/>
        <v>-0.33317757952965865</v>
      </c>
      <c r="I176" s="25">
        <v>4.8099999999999996</v>
      </c>
      <c r="J176" s="22">
        <f t="shared" si="31"/>
        <v>-3.672353115354582E-3</v>
      </c>
      <c r="K176" s="24">
        <v>22</v>
      </c>
      <c r="L176" s="22">
        <f t="shared" si="24"/>
        <v>0.3965048345383328</v>
      </c>
      <c r="M176" s="25">
        <v>31</v>
      </c>
      <c r="N176" s="22">
        <f t="shared" si="25"/>
        <v>-0.53974133117287815</v>
      </c>
      <c r="O176" s="24">
        <v>112</v>
      </c>
      <c r="P176" s="22">
        <f t="shared" si="26"/>
        <v>-0.33318812585231322</v>
      </c>
      <c r="Q176" s="25">
        <v>7.19</v>
      </c>
      <c r="R176" s="22">
        <f t="shared" si="27"/>
        <v>0.28846447399208885</v>
      </c>
      <c r="S176" s="24">
        <v>4.5</v>
      </c>
      <c r="T176" s="22">
        <f t="shared" si="28"/>
        <v>-0.26153617071491797</v>
      </c>
      <c r="V176" s="21">
        <f t="shared" si="29"/>
        <v>-1.7535294153565142</v>
      </c>
      <c r="X176" s="21">
        <f t="shared" si="30"/>
        <v>-0.21919117691956427</v>
      </c>
    </row>
    <row r="177" spans="1:24" x14ac:dyDescent="0.25">
      <c r="A177" s="20" t="s">
        <v>651</v>
      </c>
      <c r="B177" s="21" t="s">
        <v>633</v>
      </c>
      <c r="C177" s="22">
        <v>74</v>
      </c>
      <c r="D177" s="21">
        <v>223</v>
      </c>
      <c r="E177" s="22">
        <v>32.75</v>
      </c>
      <c r="F177" s="22">
        <f t="shared" si="33"/>
        <v>0.12499355814389823</v>
      </c>
      <c r="G177" s="21">
        <v>9.5</v>
      </c>
      <c r="H177" s="22">
        <f t="shared" si="23"/>
        <v>-0.33317757952965865</v>
      </c>
      <c r="I177" s="22">
        <v>4.6100000000000003</v>
      </c>
      <c r="J177" s="22">
        <f t="shared" si="31"/>
        <v>0.67254715157477496</v>
      </c>
      <c r="K177" s="21">
        <v>18</v>
      </c>
      <c r="L177" s="22">
        <f t="shared" si="24"/>
        <v>-0.27769153917144562</v>
      </c>
      <c r="M177" s="22">
        <v>34</v>
      </c>
      <c r="N177" s="22">
        <f t="shared" si="25"/>
        <v>0.28845192452845653</v>
      </c>
      <c r="O177" s="21">
        <v>123</v>
      </c>
      <c r="P177" s="22">
        <f t="shared" si="26"/>
        <v>0.89775689465762121</v>
      </c>
      <c r="Q177" s="22">
        <v>7.15</v>
      </c>
      <c r="R177" s="22">
        <f t="shared" si="27"/>
        <v>0.38156855803810669</v>
      </c>
      <c r="S177" s="21">
        <v>4.47</v>
      </c>
      <c r="T177" s="22">
        <f t="shared" si="28"/>
        <v>-0.14907735278308068</v>
      </c>
      <c r="V177" s="21">
        <f t="shared" si="29"/>
        <v>1.6053716154586728</v>
      </c>
      <c r="X177" s="21">
        <f t="shared" si="30"/>
        <v>0.2006714519323341</v>
      </c>
    </row>
    <row r="178" spans="1:24" x14ac:dyDescent="0.25">
      <c r="A178" s="23" t="s">
        <v>652</v>
      </c>
      <c r="B178" s="24" t="s">
        <v>633</v>
      </c>
      <c r="C178" s="25">
        <v>70</v>
      </c>
      <c r="D178" s="24">
        <v>231</v>
      </c>
      <c r="E178" s="25">
        <v>31</v>
      </c>
      <c r="F178" s="22">
        <f t="shared" si="33"/>
        <v>-1.1492126171094319</v>
      </c>
      <c r="G178" s="24">
        <v>8.125</v>
      </c>
      <c r="H178" s="22">
        <f t="shared" si="23"/>
        <v>-2.5238043595491439</v>
      </c>
      <c r="I178" s="25">
        <v>5.05</v>
      </c>
      <c r="J178" s="22">
        <f t="shared" si="31"/>
        <v>-0.81513575874351363</v>
      </c>
      <c r="K178" s="24">
        <v>22</v>
      </c>
      <c r="L178" s="22">
        <f t="shared" si="24"/>
        <v>0.3965048345383328</v>
      </c>
      <c r="M178" s="25">
        <v>31</v>
      </c>
      <c r="N178" s="22">
        <f t="shared" si="25"/>
        <v>-0.53974133117287815</v>
      </c>
      <c r="O178" s="24">
        <v>113</v>
      </c>
      <c r="P178" s="22">
        <f t="shared" si="26"/>
        <v>-0.22128403307868283</v>
      </c>
      <c r="Q178" s="25"/>
      <c r="R178" s="22"/>
      <c r="S178" s="24"/>
      <c r="T178" s="22"/>
      <c r="V178" s="21">
        <f t="shared" si="29"/>
        <v>-4.8526732651153175</v>
      </c>
      <c r="X178" s="21">
        <f t="shared" si="30"/>
        <v>-0.80877887751921962</v>
      </c>
    </row>
    <row r="179" spans="1:24" x14ac:dyDescent="0.25">
      <c r="A179" s="20" t="s">
        <v>653</v>
      </c>
      <c r="B179" s="21" t="s">
        <v>633</v>
      </c>
      <c r="C179" s="22">
        <v>73</v>
      </c>
      <c r="D179" s="21">
        <v>244</v>
      </c>
      <c r="E179" s="22">
        <v>31.5</v>
      </c>
      <c r="F179" s="22">
        <f t="shared" si="33"/>
        <v>-0.78515370989419475</v>
      </c>
      <c r="G179" s="21">
        <v>9.75</v>
      </c>
      <c r="H179" s="22">
        <f t="shared" si="23"/>
        <v>6.5118198655702356E-2</v>
      </c>
      <c r="I179" s="22">
        <v>4.76</v>
      </c>
      <c r="J179" s="22">
        <f t="shared" si="31"/>
        <v>0.16538252305717779</v>
      </c>
      <c r="K179" s="21">
        <v>22</v>
      </c>
      <c r="L179" s="22">
        <f t="shared" si="24"/>
        <v>0.3965048345383328</v>
      </c>
      <c r="M179" s="22">
        <v>33.5</v>
      </c>
      <c r="N179" s="22">
        <f t="shared" si="25"/>
        <v>0.15041971524490072</v>
      </c>
      <c r="O179" s="21">
        <v>111</v>
      </c>
      <c r="P179" s="22">
        <f t="shared" si="26"/>
        <v>-0.44509221862594367</v>
      </c>
      <c r="Q179" s="22">
        <v>7.11</v>
      </c>
      <c r="R179" s="22">
        <f t="shared" si="27"/>
        <v>0.47467264208412457</v>
      </c>
      <c r="S179" s="21">
        <v>4.3</v>
      </c>
      <c r="T179" s="22">
        <f t="shared" si="28"/>
        <v>0.48818928216399171</v>
      </c>
      <c r="V179" s="21">
        <f t="shared" si="29"/>
        <v>0.51004126722409149</v>
      </c>
      <c r="X179" s="21">
        <f t="shared" si="30"/>
        <v>6.3755158403011436E-2</v>
      </c>
    </row>
    <row r="180" spans="1:24" x14ac:dyDescent="0.25">
      <c r="A180" s="23" t="s">
        <v>654</v>
      </c>
      <c r="B180" s="24" t="s">
        <v>633</v>
      </c>
      <c r="C180" s="25">
        <v>74</v>
      </c>
      <c r="D180" s="24">
        <v>223</v>
      </c>
      <c r="E180" s="25">
        <v>33</v>
      </c>
      <c r="F180" s="22">
        <f t="shared" si="33"/>
        <v>0.30702301175151681</v>
      </c>
      <c r="G180" s="24">
        <v>9.5</v>
      </c>
      <c r="H180" s="22">
        <f t="shared" si="23"/>
        <v>-0.33317757952965865</v>
      </c>
      <c r="I180" s="25"/>
      <c r="J180" s="22"/>
      <c r="K180" s="24"/>
      <c r="L180" s="22"/>
      <c r="M180" s="25"/>
      <c r="N180" s="22"/>
      <c r="O180" s="24"/>
      <c r="P180" s="22"/>
      <c r="Q180" s="25"/>
      <c r="R180" s="22"/>
      <c r="S180" s="24"/>
      <c r="T180" s="22"/>
      <c r="V180" s="21">
        <f t="shared" si="29"/>
        <v>-2.6154567778141846E-2</v>
      </c>
      <c r="X180" s="21">
        <f t="shared" si="30"/>
        <v>-1.3077283889070923E-2</v>
      </c>
    </row>
    <row r="181" spans="1:24" x14ac:dyDescent="0.25">
      <c r="A181" s="20" t="s">
        <v>655</v>
      </c>
      <c r="B181" s="21" t="s">
        <v>633</v>
      </c>
      <c r="C181" s="22">
        <v>71</v>
      </c>
      <c r="D181" s="21">
        <v>227</v>
      </c>
      <c r="E181" s="22">
        <v>31.25</v>
      </c>
      <c r="F181" s="22">
        <f t="shared" si="33"/>
        <v>-0.96718316350181333</v>
      </c>
      <c r="G181" s="21">
        <v>10.125</v>
      </c>
      <c r="H181" s="22">
        <f t="shared" si="23"/>
        <v>0.66256186593374378</v>
      </c>
      <c r="I181" s="22">
        <v>4.8</v>
      </c>
      <c r="J181" s="22">
        <f t="shared" si="31"/>
        <v>3.0138622119151293E-2</v>
      </c>
      <c r="K181" s="21">
        <v>23</v>
      </c>
      <c r="L181" s="22">
        <f t="shared" si="24"/>
        <v>0.56505392796577747</v>
      </c>
      <c r="M181" s="22">
        <v>30</v>
      </c>
      <c r="N181" s="22">
        <f t="shared" si="25"/>
        <v>-0.81580574973998976</v>
      </c>
      <c r="O181" s="21">
        <v>116</v>
      </c>
      <c r="P181" s="22">
        <f t="shared" si="26"/>
        <v>0.11442824524220838</v>
      </c>
      <c r="Q181" s="22">
        <v>7.3</v>
      </c>
      <c r="R181" s="22">
        <f t="shared" si="27"/>
        <v>3.2428242865541232E-2</v>
      </c>
      <c r="S181" s="21">
        <v>4.46</v>
      </c>
      <c r="T181" s="22">
        <f t="shared" si="28"/>
        <v>-0.11159108013913602</v>
      </c>
      <c r="V181" s="21">
        <f t="shared" si="29"/>
        <v>-0.48996908925451688</v>
      </c>
      <c r="X181" s="21">
        <f t="shared" si="30"/>
        <v>-6.124613615681461E-2</v>
      </c>
    </row>
    <row r="182" spans="1:24" x14ac:dyDescent="0.25">
      <c r="A182" s="23" t="s">
        <v>656</v>
      </c>
      <c r="B182" s="24" t="s">
        <v>633</v>
      </c>
      <c r="C182" s="25">
        <v>76</v>
      </c>
      <c r="D182" s="24">
        <v>267</v>
      </c>
      <c r="E182" s="25">
        <v>34.5</v>
      </c>
      <c r="F182" s="22">
        <f t="shared" si="33"/>
        <v>1.3991997333972284</v>
      </c>
      <c r="G182" s="24">
        <v>10.25</v>
      </c>
      <c r="H182" s="22">
        <f t="shared" si="23"/>
        <v>0.86170975502642433</v>
      </c>
      <c r="I182" s="25">
        <v>4.6100000000000003</v>
      </c>
      <c r="J182" s="22">
        <f t="shared" si="31"/>
        <v>0.67254715157477496</v>
      </c>
      <c r="K182" s="24">
        <v>23</v>
      </c>
      <c r="L182" s="22">
        <f t="shared" si="24"/>
        <v>0.56505392796577747</v>
      </c>
      <c r="M182" s="25">
        <v>31</v>
      </c>
      <c r="N182" s="22">
        <f t="shared" si="25"/>
        <v>-0.53974133117287815</v>
      </c>
      <c r="O182" s="24">
        <v>117</v>
      </c>
      <c r="P182" s="22">
        <f t="shared" si="26"/>
        <v>0.22633233801583877</v>
      </c>
      <c r="Q182" s="25"/>
      <c r="R182" s="22"/>
      <c r="S182" s="24"/>
      <c r="T182" s="22"/>
      <c r="V182" s="21">
        <f t="shared" si="29"/>
        <v>3.1851015748071649</v>
      </c>
      <c r="X182" s="21">
        <f t="shared" si="30"/>
        <v>0.53085026246786082</v>
      </c>
    </row>
    <row r="183" spans="1:24" x14ac:dyDescent="0.25">
      <c r="A183" s="20" t="s">
        <v>657</v>
      </c>
      <c r="B183" s="21" t="s">
        <v>658</v>
      </c>
      <c r="C183" s="22">
        <v>76</v>
      </c>
      <c r="D183" s="21">
        <v>324</v>
      </c>
      <c r="E183" s="22">
        <v>33.5</v>
      </c>
      <c r="F183" s="22">
        <f t="shared" si="33"/>
        <v>0.67108191896675395</v>
      </c>
      <c r="G183" s="21">
        <v>9.5</v>
      </c>
      <c r="H183" s="22">
        <f t="shared" si="23"/>
        <v>-0.33317757952965865</v>
      </c>
      <c r="I183" s="22">
        <v>5.28</v>
      </c>
      <c r="J183" s="22">
        <f t="shared" si="31"/>
        <v>-1.5927881891371667</v>
      </c>
      <c r="K183" s="21">
        <v>20</v>
      </c>
      <c r="L183" s="22">
        <f t="shared" si="24"/>
        <v>5.94066476834436E-2</v>
      </c>
      <c r="M183" s="22"/>
      <c r="N183" s="22"/>
      <c r="O183" s="21">
        <v>103</v>
      </c>
      <c r="P183" s="22">
        <f t="shared" si="26"/>
        <v>-1.340324960814987</v>
      </c>
      <c r="Q183" s="22">
        <v>7.96</v>
      </c>
      <c r="R183" s="22">
        <f t="shared" si="27"/>
        <v>-1.5037891438937527</v>
      </c>
      <c r="S183" s="21">
        <v>4.71</v>
      </c>
      <c r="T183" s="22">
        <f t="shared" si="28"/>
        <v>-1.0487478962377723</v>
      </c>
      <c r="V183" s="21">
        <f t="shared" si="29"/>
        <v>-5.08833920296314</v>
      </c>
      <c r="X183" s="21">
        <f t="shared" si="30"/>
        <v>-0.72690560042330576</v>
      </c>
    </row>
    <row r="184" spans="1:24" x14ac:dyDescent="0.25">
      <c r="A184" s="23" t="s">
        <v>659</v>
      </c>
      <c r="B184" s="24" t="s">
        <v>658</v>
      </c>
      <c r="C184" s="25">
        <v>77</v>
      </c>
      <c r="D184" s="24">
        <v>305</v>
      </c>
      <c r="E184" s="25"/>
      <c r="F184" s="22"/>
      <c r="G184" s="24"/>
      <c r="H184" s="22"/>
      <c r="I184" s="25">
        <v>4.9800000000000004</v>
      </c>
      <c r="J184" s="22">
        <f t="shared" si="31"/>
        <v>-0.57845893210196941</v>
      </c>
      <c r="K184" s="24"/>
      <c r="L184" s="22"/>
      <c r="M184" s="25"/>
      <c r="N184" s="22"/>
      <c r="O184" s="24">
        <v>104</v>
      </c>
      <c r="P184" s="22">
        <f t="shared" si="26"/>
        <v>-1.2284208680413564</v>
      </c>
      <c r="Q184" s="25">
        <v>8.15</v>
      </c>
      <c r="R184" s="22">
        <f t="shared" si="27"/>
        <v>-1.9460335431123381</v>
      </c>
      <c r="S184" s="24">
        <v>5.1100000000000003</v>
      </c>
      <c r="T184" s="22">
        <f t="shared" si="28"/>
        <v>-2.5481988019955915</v>
      </c>
      <c r="V184" s="21">
        <f t="shared" si="29"/>
        <v>-6.3011121452512553</v>
      </c>
      <c r="X184" s="21">
        <f t="shared" si="30"/>
        <v>-1.5752780363128138</v>
      </c>
    </row>
    <row r="185" spans="1:24" x14ac:dyDescent="0.25">
      <c r="A185" s="20" t="s">
        <v>660</v>
      </c>
      <c r="B185" s="21" t="s">
        <v>658</v>
      </c>
      <c r="C185" s="22">
        <v>77</v>
      </c>
      <c r="D185" s="21">
        <v>316</v>
      </c>
      <c r="E185" s="22">
        <v>36.125</v>
      </c>
      <c r="F185" s="22">
        <f t="shared" ref="F185:F199" si="34">STANDARDIZE(E185,$E$322,$E$323)</f>
        <v>2.5823911818467491</v>
      </c>
      <c r="G185" s="21">
        <v>11.875</v>
      </c>
      <c r="H185" s="22">
        <f t="shared" si="23"/>
        <v>3.4506323132312708</v>
      </c>
      <c r="I185" s="22">
        <v>5.16</v>
      </c>
      <c r="J185" s="22">
        <f t="shared" si="31"/>
        <v>-1.1870564863230872</v>
      </c>
      <c r="K185" s="21">
        <v>18</v>
      </c>
      <c r="L185" s="22">
        <f t="shared" si="24"/>
        <v>-0.27769153917144562</v>
      </c>
      <c r="M185" s="22"/>
      <c r="N185" s="22"/>
      <c r="O185" s="21"/>
      <c r="P185" s="22"/>
      <c r="Q185" s="22"/>
      <c r="R185" s="22"/>
      <c r="S185" s="21"/>
      <c r="T185" s="22"/>
      <c r="V185" s="21">
        <f t="shared" si="29"/>
        <v>4.5682754695834866</v>
      </c>
      <c r="X185" s="21">
        <f t="shared" si="30"/>
        <v>1.1420688673958717</v>
      </c>
    </row>
    <row r="186" spans="1:24" x14ac:dyDescent="0.25">
      <c r="A186" s="23" t="s">
        <v>661</v>
      </c>
      <c r="B186" s="24" t="s">
        <v>658</v>
      </c>
      <c r="C186" s="25">
        <v>77</v>
      </c>
      <c r="D186" s="24">
        <v>307</v>
      </c>
      <c r="E186" s="25">
        <v>35.125</v>
      </c>
      <c r="F186" s="22">
        <f t="shared" si="34"/>
        <v>1.8542733674162748</v>
      </c>
      <c r="G186" s="24">
        <v>10.625</v>
      </c>
      <c r="H186" s="22">
        <f t="shared" si="23"/>
        <v>1.4591534223044658</v>
      </c>
      <c r="I186" s="25"/>
      <c r="J186" s="22"/>
      <c r="K186" s="24">
        <v>22</v>
      </c>
      <c r="L186" s="22">
        <f t="shared" si="24"/>
        <v>0.3965048345383328</v>
      </c>
      <c r="M186" s="25"/>
      <c r="N186" s="22"/>
      <c r="O186" s="24"/>
      <c r="P186" s="22"/>
      <c r="Q186" s="25"/>
      <c r="R186" s="22"/>
      <c r="S186" s="24"/>
      <c r="T186" s="22"/>
      <c r="V186" s="21">
        <f t="shared" si="29"/>
        <v>3.7099316242590734</v>
      </c>
      <c r="X186" s="21">
        <f t="shared" si="30"/>
        <v>1.2366438747530244</v>
      </c>
    </row>
    <row r="187" spans="1:24" x14ac:dyDescent="0.25">
      <c r="A187" s="20" t="s">
        <v>662</v>
      </c>
      <c r="B187" s="21" t="s">
        <v>658</v>
      </c>
      <c r="C187" s="22">
        <v>78</v>
      </c>
      <c r="D187" s="21">
        <v>308</v>
      </c>
      <c r="E187" s="22">
        <v>35</v>
      </c>
      <c r="F187" s="22">
        <f t="shared" si="34"/>
        <v>1.7632586406124655</v>
      </c>
      <c r="G187" s="21">
        <v>10.375</v>
      </c>
      <c r="H187" s="22">
        <f t="shared" si="23"/>
        <v>1.0608576441191049</v>
      </c>
      <c r="I187" s="22">
        <v>5</v>
      </c>
      <c r="J187" s="22">
        <f t="shared" si="31"/>
        <v>-0.64608088257098117</v>
      </c>
      <c r="K187" s="21">
        <v>25</v>
      </c>
      <c r="L187" s="22">
        <f t="shared" si="24"/>
        <v>0.9021521148206666</v>
      </c>
      <c r="M187" s="22"/>
      <c r="N187" s="22"/>
      <c r="O187" s="21">
        <v>103</v>
      </c>
      <c r="P187" s="22">
        <f t="shared" si="26"/>
        <v>-1.340324960814987</v>
      </c>
      <c r="Q187" s="22">
        <v>7.63</v>
      </c>
      <c r="R187" s="22">
        <f t="shared" si="27"/>
        <v>-0.73568045051410569</v>
      </c>
      <c r="S187" s="21">
        <v>4.57</v>
      </c>
      <c r="T187" s="22">
        <f t="shared" si="28"/>
        <v>-0.52394007922253716</v>
      </c>
      <c r="V187" s="21">
        <f t="shared" si="29"/>
        <v>0.48024202642962577</v>
      </c>
      <c r="X187" s="21">
        <f t="shared" si="30"/>
        <v>6.8606003775660826E-2</v>
      </c>
    </row>
    <row r="188" spans="1:24" x14ac:dyDescent="0.25">
      <c r="A188" s="23" t="s">
        <v>663</v>
      </c>
      <c r="B188" s="24" t="s">
        <v>658</v>
      </c>
      <c r="C188" s="25">
        <v>76</v>
      </c>
      <c r="D188" s="24">
        <v>303</v>
      </c>
      <c r="E188" s="25">
        <v>34.75</v>
      </c>
      <c r="F188" s="22">
        <f t="shared" si="34"/>
        <v>1.5812291870048469</v>
      </c>
      <c r="G188" s="24">
        <v>10</v>
      </c>
      <c r="H188" s="22">
        <f t="shared" si="23"/>
        <v>0.46341397684106334</v>
      </c>
      <c r="I188" s="25">
        <v>5.17</v>
      </c>
      <c r="J188" s="22">
        <f t="shared" si="31"/>
        <v>-1.2208674615575932</v>
      </c>
      <c r="K188" s="24">
        <v>19</v>
      </c>
      <c r="L188" s="22">
        <f t="shared" si="24"/>
        <v>-0.109142445744001</v>
      </c>
      <c r="M188" s="25"/>
      <c r="N188" s="22"/>
      <c r="O188" s="24">
        <v>102</v>
      </c>
      <c r="P188" s="22">
        <f t="shared" si="26"/>
        <v>-1.4522290535886173</v>
      </c>
      <c r="Q188" s="25">
        <v>7.85</v>
      </c>
      <c r="R188" s="22">
        <f t="shared" si="27"/>
        <v>-1.2477529127672029</v>
      </c>
      <c r="S188" s="24">
        <v>4.8899999999999997</v>
      </c>
      <c r="T188" s="22">
        <f t="shared" si="28"/>
        <v>-1.7235008038287893</v>
      </c>
      <c r="V188" s="21">
        <f t="shared" si="29"/>
        <v>-3.7088495136402932</v>
      </c>
      <c r="X188" s="21">
        <f t="shared" si="30"/>
        <v>-0.52983564480575618</v>
      </c>
    </row>
    <row r="189" spans="1:24" x14ac:dyDescent="0.25">
      <c r="A189" s="20" t="s">
        <v>664</v>
      </c>
      <c r="B189" s="21" t="s">
        <v>658</v>
      </c>
      <c r="C189" s="22">
        <v>79</v>
      </c>
      <c r="D189" s="21">
        <v>310</v>
      </c>
      <c r="E189" s="22">
        <v>33.75</v>
      </c>
      <c r="F189" s="22">
        <f t="shared" si="34"/>
        <v>0.85311137257437253</v>
      </c>
      <c r="G189" s="21">
        <v>10</v>
      </c>
      <c r="H189" s="22">
        <f t="shared" si="23"/>
        <v>0.46341397684106334</v>
      </c>
      <c r="I189" s="22">
        <v>5.23</v>
      </c>
      <c r="J189" s="22">
        <f t="shared" si="31"/>
        <v>-1.4237333129646343</v>
      </c>
      <c r="K189" s="21">
        <v>20</v>
      </c>
      <c r="L189" s="22">
        <f t="shared" si="24"/>
        <v>5.94066476834436E-2</v>
      </c>
      <c r="M189" s="22"/>
      <c r="N189" s="22"/>
      <c r="O189" s="21">
        <v>101</v>
      </c>
      <c r="P189" s="22">
        <f t="shared" si="26"/>
        <v>-1.5641331463622477</v>
      </c>
      <c r="Q189" s="22">
        <v>7.7</v>
      </c>
      <c r="R189" s="22">
        <f t="shared" si="27"/>
        <v>-0.89861259759463752</v>
      </c>
      <c r="S189" s="21">
        <v>4.76</v>
      </c>
      <c r="T189" s="22">
        <f t="shared" si="28"/>
        <v>-1.2361792594574987</v>
      </c>
      <c r="V189" s="21">
        <f t="shared" si="29"/>
        <v>-3.746726319280139</v>
      </c>
      <c r="X189" s="21">
        <f t="shared" si="30"/>
        <v>-0.53524661704001986</v>
      </c>
    </row>
    <row r="190" spans="1:24" x14ac:dyDescent="0.25">
      <c r="A190" s="23" t="s">
        <v>665</v>
      </c>
      <c r="B190" s="24" t="s">
        <v>658</v>
      </c>
      <c r="C190" s="25">
        <v>78</v>
      </c>
      <c r="D190" s="24">
        <v>304</v>
      </c>
      <c r="E190" s="25">
        <v>33.75</v>
      </c>
      <c r="F190" s="22">
        <f t="shared" si="34"/>
        <v>0.85311137257437253</v>
      </c>
      <c r="G190" s="24">
        <v>9.625</v>
      </c>
      <c r="H190" s="22">
        <f t="shared" si="23"/>
        <v>-0.13402969043697813</v>
      </c>
      <c r="I190" s="25">
        <v>5.16</v>
      </c>
      <c r="J190" s="22">
        <f t="shared" si="31"/>
        <v>-1.1870564863230872</v>
      </c>
      <c r="K190" s="24"/>
      <c r="L190" s="22"/>
      <c r="M190" s="25"/>
      <c r="N190" s="22"/>
      <c r="O190" s="24">
        <v>111</v>
      </c>
      <c r="P190" s="22">
        <f t="shared" si="26"/>
        <v>-0.44509221862594367</v>
      </c>
      <c r="Q190" s="25">
        <v>7.47</v>
      </c>
      <c r="R190" s="22">
        <f t="shared" si="27"/>
        <v>-0.36326411433003419</v>
      </c>
      <c r="S190" s="24">
        <v>4.47</v>
      </c>
      <c r="T190" s="22">
        <f t="shared" si="28"/>
        <v>-0.14907735278308068</v>
      </c>
      <c r="V190" s="21">
        <f t="shared" si="29"/>
        <v>-1.4254084899247512</v>
      </c>
      <c r="X190" s="21">
        <f t="shared" si="30"/>
        <v>-0.23756808165412521</v>
      </c>
    </row>
    <row r="191" spans="1:24" x14ac:dyDescent="0.25">
      <c r="A191" s="20" t="s">
        <v>666</v>
      </c>
      <c r="B191" s="21" t="s">
        <v>658</v>
      </c>
      <c r="C191" s="22">
        <v>78</v>
      </c>
      <c r="D191" s="21">
        <v>305</v>
      </c>
      <c r="E191" s="22">
        <v>34.25</v>
      </c>
      <c r="F191" s="22">
        <f t="shared" si="34"/>
        <v>1.2171702797896098</v>
      </c>
      <c r="G191" s="21">
        <v>9.625</v>
      </c>
      <c r="H191" s="22">
        <f t="shared" si="23"/>
        <v>-0.13402969043697813</v>
      </c>
      <c r="I191" s="22">
        <v>5.23</v>
      </c>
      <c r="J191" s="22">
        <f t="shared" si="31"/>
        <v>-1.4237333129646343</v>
      </c>
      <c r="K191" s="21">
        <v>23</v>
      </c>
      <c r="L191" s="22">
        <f t="shared" si="24"/>
        <v>0.56505392796577747</v>
      </c>
      <c r="M191" s="22"/>
      <c r="N191" s="22"/>
      <c r="O191" s="21">
        <v>100</v>
      </c>
      <c r="P191" s="22">
        <f t="shared" si="26"/>
        <v>-1.676037239135878</v>
      </c>
      <c r="Q191" s="22">
        <v>8.19</v>
      </c>
      <c r="R191" s="22">
        <f t="shared" si="27"/>
        <v>-2.0391376271583539</v>
      </c>
      <c r="S191" s="21">
        <v>4.8899999999999997</v>
      </c>
      <c r="T191" s="22">
        <f t="shared" si="28"/>
        <v>-1.7235008038287893</v>
      </c>
      <c r="V191" s="21">
        <f t="shared" si="29"/>
        <v>-5.2142144657692464</v>
      </c>
      <c r="X191" s="21">
        <f t="shared" si="30"/>
        <v>-0.74488778082417806</v>
      </c>
    </row>
    <row r="192" spans="1:24" x14ac:dyDescent="0.25">
      <c r="A192" s="23" t="s">
        <v>667</v>
      </c>
      <c r="B192" s="24" t="s">
        <v>658</v>
      </c>
      <c r="C192" s="25">
        <v>77</v>
      </c>
      <c r="D192" s="24">
        <v>301</v>
      </c>
      <c r="E192" s="25">
        <v>34</v>
      </c>
      <c r="F192" s="22">
        <f t="shared" si="34"/>
        <v>1.0351408261819912</v>
      </c>
      <c r="G192" s="24">
        <v>10.375</v>
      </c>
      <c r="H192" s="22">
        <f t="shared" si="23"/>
        <v>1.0608576441191049</v>
      </c>
      <c r="I192" s="25">
        <v>5.21</v>
      </c>
      <c r="J192" s="22">
        <f t="shared" si="31"/>
        <v>-1.3561113624956196</v>
      </c>
      <c r="K192" s="24">
        <v>24</v>
      </c>
      <c r="L192" s="22">
        <f t="shared" si="24"/>
        <v>0.73360302139322198</v>
      </c>
      <c r="M192" s="25"/>
      <c r="N192" s="22"/>
      <c r="O192" s="24">
        <v>104</v>
      </c>
      <c r="P192" s="22">
        <f t="shared" si="26"/>
        <v>-1.2284208680413564</v>
      </c>
      <c r="Q192" s="25">
        <v>7.31</v>
      </c>
      <c r="R192" s="22">
        <f t="shared" si="27"/>
        <v>9.1522218540372787E-3</v>
      </c>
      <c r="S192" s="24">
        <v>4.5999999999999996</v>
      </c>
      <c r="T192" s="22">
        <f t="shared" si="28"/>
        <v>-0.63639889715437115</v>
      </c>
      <c r="V192" s="21">
        <f t="shared" si="29"/>
        <v>-0.38217741414299189</v>
      </c>
      <c r="X192" s="21">
        <f t="shared" si="30"/>
        <v>-5.4596773448998839E-2</v>
      </c>
    </row>
    <row r="193" spans="1:24" x14ac:dyDescent="0.25">
      <c r="A193" s="20" t="s">
        <v>668</v>
      </c>
      <c r="B193" s="21" t="s">
        <v>658</v>
      </c>
      <c r="C193" s="22">
        <v>76</v>
      </c>
      <c r="D193" s="21">
        <v>335</v>
      </c>
      <c r="E193" s="22">
        <v>34.625</v>
      </c>
      <c r="F193" s="22">
        <f t="shared" si="34"/>
        <v>1.4902144602010376</v>
      </c>
      <c r="G193" s="21">
        <v>9.625</v>
      </c>
      <c r="H193" s="22">
        <f t="shared" si="23"/>
        <v>-0.13402969043697813</v>
      </c>
      <c r="I193" s="22">
        <v>5.55</v>
      </c>
      <c r="J193" s="22">
        <f t="shared" si="31"/>
        <v>-2.5056845204688432</v>
      </c>
      <c r="K193" s="21">
        <v>19</v>
      </c>
      <c r="L193" s="22">
        <f t="shared" si="24"/>
        <v>-0.109142445744001</v>
      </c>
      <c r="M193" s="22"/>
      <c r="N193" s="22"/>
      <c r="O193" s="21">
        <v>94</v>
      </c>
      <c r="P193" s="22">
        <f t="shared" si="26"/>
        <v>-2.3474617957776607</v>
      </c>
      <c r="Q193" s="22">
        <v>8.7200000000000006</v>
      </c>
      <c r="R193" s="22">
        <f t="shared" si="27"/>
        <v>-3.2727667407680925</v>
      </c>
      <c r="S193" s="21">
        <v>5.0599999999999996</v>
      </c>
      <c r="T193" s="22">
        <f t="shared" si="28"/>
        <v>-2.3607674387758615</v>
      </c>
      <c r="V193" s="21">
        <f t="shared" si="29"/>
        <v>-9.2396381717703999</v>
      </c>
      <c r="X193" s="21">
        <f t="shared" si="30"/>
        <v>-1.3199483102529144</v>
      </c>
    </row>
    <row r="194" spans="1:24" x14ac:dyDescent="0.25">
      <c r="A194" s="23" t="s">
        <v>669</v>
      </c>
      <c r="B194" s="24" t="s">
        <v>658</v>
      </c>
      <c r="C194" s="25">
        <v>78</v>
      </c>
      <c r="D194" s="24">
        <v>312</v>
      </c>
      <c r="E194" s="25">
        <v>34</v>
      </c>
      <c r="F194" s="22">
        <f t="shared" si="34"/>
        <v>1.0351408261819912</v>
      </c>
      <c r="G194" s="24">
        <v>10</v>
      </c>
      <c r="H194" s="22">
        <f t="shared" si="23"/>
        <v>0.46341397684106334</v>
      </c>
      <c r="I194" s="25">
        <v>5.22</v>
      </c>
      <c r="J194" s="22">
        <f t="shared" si="31"/>
        <v>-1.3899223377301255</v>
      </c>
      <c r="K194" s="24">
        <v>27</v>
      </c>
      <c r="L194" s="22">
        <f t="shared" si="24"/>
        <v>1.2392503016755558</v>
      </c>
      <c r="M194" s="25"/>
      <c r="N194" s="22"/>
      <c r="O194" s="24">
        <v>100</v>
      </c>
      <c r="P194" s="22">
        <f t="shared" si="26"/>
        <v>-1.676037239135878</v>
      </c>
      <c r="Q194" s="25">
        <v>7.94</v>
      </c>
      <c r="R194" s="22">
        <f t="shared" si="27"/>
        <v>-1.4572371018707448</v>
      </c>
      <c r="S194" s="24">
        <v>4.72</v>
      </c>
      <c r="T194" s="22">
        <f t="shared" si="28"/>
        <v>-1.086234168881717</v>
      </c>
      <c r="V194" s="21">
        <f t="shared" si="29"/>
        <v>-2.8716257429198548</v>
      </c>
      <c r="X194" s="21">
        <f t="shared" si="30"/>
        <v>-0.41023224898855071</v>
      </c>
    </row>
    <row r="195" spans="1:24" x14ac:dyDescent="0.25">
      <c r="A195" s="20" t="s">
        <v>670</v>
      </c>
      <c r="B195" s="21" t="s">
        <v>658</v>
      </c>
      <c r="C195" s="22">
        <v>79</v>
      </c>
      <c r="D195" s="21">
        <v>316</v>
      </c>
      <c r="E195" s="22">
        <v>33.5</v>
      </c>
      <c r="F195" s="22">
        <f t="shared" si="34"/>
        <v>0.67108191896675395</v>
      </c>
      <c r="G195" s="21">
        <v>10</v>
      </c>
      <c r="H195" s="22">
        <f t="shared" si="23"/>
        <v>0.46341397684106334</v>
      </c>
      <c r="I195" s="22">
        <v>5.54</v>
      </c>
      <c r="J195" s="22">
        <f t="shared" si="31"/>
        <v>-2.4718735452343377</v>
      </c>
      <c r="K195" s="21">
        <v>19</v>
      </c>
      <c r="L195" s="22">
        <f t="shared" si="24"/>
        <v>-0.109142445744001</v>
      </c>
      <c r="M195" s="22"/>
      <c r="N195" s="22"/>
      <c r="O195" s="21">
        <v>99</v>
      </c>
      <c r="P195" s="22">
        <f t="shared" si="26"/>
        <v>-1.7879413319095085</v>
      </c>
      <c r="Q195" s="22">
        <v>8.3800000000000008</v>
      </c>
      <c r="R195" s="22">
        <f t="shared" si="27"/>
        <v>-2.4813820263769415</v>
      </c>
      <c r="S195" s="21">
        <v>4.97</v>
      </c>
      <c r="T195" s="22">
        <f t="shared" si="28"/>
        <v>-2.0233909849803533</v>
      </c>
      <c r="V195" s="21">
        <f t="shared" si="29"/>
        <v>-7.7392344384373244</v>
      </c>
      <c r="X195" s="21">
        <f t="shared" si="30"/>
        <v>-1.1056049197767606</v>
      </c>
    </row>
    <row r="196" spans="1:24" x14ac:dyDescent="0.25">
      <c r="A196" s="23" t="s">
        <v>671</v>
      </c>
      <c r="B196" s="24" t="s">
        <v>658</v>
      </c>
      <c r="C196" s="25">
        <v>78</v>
      </c>
      <c r="D196" s="24">
        <v>305</v>
      </c>
      <c r="E196" s="25">
        <v>33.5</v>
      </c>
      <c r="F196" s="22">
        <f t="shared" si="34"/>
        <v>0.67108191896675395</v>
      </c>
      <c r="G196" s="24">
        <v>9.75</v>
      </c>
      <c r="H196" s="22">
        <f t="shared" ref="H196:H259" si="35">STANDARDIZE(G196,$G$322,$G$323)</f>
        <v>6.5118198655702356E-2</v>
      </c>
      <c r="I196" s="25"/>
      <c r="J196" s="22"/>
      <c r="K196" s="24">
        <v>23</v>
      </c>
      <c r="L196" s="22">
        <f t="shared" ref="L196:L258" si="36">STANDARDIZE(K196,$K$322,$K$323)</f>
        <v>0.56505392796577747</v>
      </c>
      <c r="M196" s="25"/>
      <c r="N196" s="22"/>
      <c r="O196" s="24"/>
      <c r="P196" s="22"/>
      <c r="Q196" s="25"/>
      <c r="R196" s="22"/>
      <c r="S196" s="24"/>
      <c r="T196" s="22"/>
      <c r="V196" s="21">
        <f t="shared" ref="V196:V259" si="37">F196+H196+J196+L196+N196+P196+R196+T196</f>
        <v>1.3012540455882338</v>
      </c>
      <c r="X196" s="21">
        <f t="shared" ref="X196:X259" si="38">AVERAGE(F196,H196,J196,L196,N196,P196,R196,T196)</f>
        <v>0.43375134852941127</v>
      </c>
    </row>
    <row r="197" spans="1:24" x14ac:dyDescent="0.25">
      <c r="A197" s="20" t="s">
        <v>672</v>
      </c>
      <c r="B197" s="21" t="s">
        <v>658</v>
      </c>
      <c r="C197" s="22">
        <v>78</v>
      </c>
      <c r="D197" s="21">
        <v>322</v>
      </c>
      <c r="E197" s="22">
        <v>34.625</v>
      </c>
      <c r="F197" s="22">
        <f t="shared" si="34"/>
        <v>1.4902144602010376</v>
      </c>
      <c r="G197" s="21">
        <v>10.75</v>
      </c>
      <c r="H197" s="22">
        <f t="shared" si="35"/>
        <v>1.6583013113971463</v>
      </c>
      <c r="I197" s="22">
        <v>5.39</v>
      </c>
      <c r="J197" s="22">
        <f t="shared" ref="J197:J260" si="39">(STANDARDIZE(I197,$I$322,$I$323))*-1</f>
        <v>-1.9647089167167373</v>
      </c>
      <c r="K197" s="21">
        <v>32</v>
      </c>
      <c r="L197" s="22">
        <f t="shared" si="36"/>
        <v>2.0819957688127788</v>
      </c>
      <c r="M197" s="22"/>
      <c r="N197" s="22"/>
      <c r="O197" s="21">
        <v>103</v>
      </c>
      <c r="P197" s="22">
        <f t="shared" ref="P197:P258" si="40">STANDARDIZE(O197,$O$322,$O$323)</f>
        <v>-1.340324960814987</v>
      </c>
      <c r="Q197" s="22">
        <v>8.5500000000000007</v>
      </c>
      <c r="R197" s="22">
        <f t="shared" ref="R197:R258" si="41">(STANDARDIZE(Q197,$Q$322,$Q$323))*-1</f>
        <v>-2.8770743835725168</v>
      </c>
      <c r="S197" s="21">
        <v>5.15</v>
      </c>
      <c r="T197" s="22">
        <f t="shared" ref="T197:T258" si="42">(STANDARDIZE(S197,$S$322,$S$323))*-1</f>
        <v>-2.6981438925713737</v>
      </c>
      <c r="V197" s="21">
        <f t="shared" si="37"/>
        <v>-3.6497406132646515</v>
      </c>
      <c r="X197" s="21">
        <f t="shared" si="38"/>
        <v>-0.52139151618066448</v>
      </c>
    </row>
    <row r="198" spans="1:24" x14ac:dyDescent="0.25">
      <c r="A198" s="23" t="s">
        <v>673</v>
      </c>
      <c r="B198" s="24" t="s">
        <v>658</v>
      </c>
      <c r="C198" s="25">
        <v>77</v>
      </c>
      <c r="D198" s="24">
        <v>324</v>
      </c>
      <c r="E198" s="25">
        <v>36</v>
      </c>
      <c r="F198" s="22">
        <f t="shared" si="34"/>
        <v>2.49137645504294</v>
      </c>
      <c r="G198" s="24">
        <v>10.375</v>
      </c>
      <c r="H198" s="22">
        <f t="shared" si="35"/>
        <v>1.0608576441191049</v>
      </c>
      <c r="I198" s="25">
        <v>5.36</v>
      </c>
      <c r="J198" s="22">
        <f t="shared" si="39"/>
        <v>-1.8632759910132197</v>
      </c>
      <c r="K198" s="24">
        <v>30</v>
      </c>
      <c r="L198" s="22">
        <f t="shared" si="36"/>
        <v>1.7448975819578896</v>
      </c>
      <c r="M198" s="25"/>
      <c r="N198" s="22"/>
      <c r="O198" s="24">
        <v>100</v>
      </c>
      <c r="P198" s="22">
        <f t="shared" si="40"/>
        <v>-1.676037239135878</v>
      </c>
      <c r="Q198" s="25">
        <v>8.42</v>
      </c>
      <c r="R198" s="22">
        <f t="shared" si="41"/>
        <v>-2.5744861104229573</v>
      </c>
      <c r="S198" s="24">
        <v>4.83</v>
      </c>
      <c r="T198" s="22">
        <f t="shared" si="42"/>
        <v>-1.498583167965118</v>
      </c>
      <c r="V198" s="21">
        <f t="shared" si="37"/>
        <v>-2.3152508274172381</v>
      </c>
      <c r="X198" s="21">
        <f t="shared" si="38"/>
        <v>-0.33075011820246258</v>
      </c>
    </row>
    <row r="199" spans="1:24" x14ac:dyDescent="0.25">
      <c r="A199" s="20" t="s">
        <v>674</v>
      </c>
      <c r="B199" s="21" t="s">
        <v>658</v>
      </c>
      <c r="C199" s="22">
        <v>77</v>
      </c>
      <c r="D199" s="21">
        <v>324</v>
      </c>
      <c r="E199" s="22">
        <v>34.75</v>
      </c>
      <c r="F199" s="22">
        <f t="shared" si="34"/>
        <v>1.5812291870048469</v>
      </c>
      <c r="G199" s="21">
        <v>10.75</v>
      </c>
      <c r="H199" s="22">
        <f t="shared" si="35"/>
        <v>1.6583013113971463</v>
      </c>
      <c r="I199" s="22">
        <v>5.22</v>
      </c>
      <c r="J199" s="22">
        <f t="shared" si="39"/>
        <v>-1.3899223377301255</v>
      </c>
      <c r="K199" s="21">
        <v>22</v>
      </c>
      <c r="L199" s="22">
        <f t="shared" si="36"/>
        <v>0.3965048345383328</v>
      </c>
      <c r="M199" s="22"/>
      <c r="N199" s="22"/>
      <c r="O199" s="21">
        <v>112</v>
      </c>
      <c r="P199" s="22">
        <f t="shared" si="40"/>
        <v>-0.33318812585231322</v>
      </c>
      <c r="Q199" s="22"/>
      <c r="R199" s="22"/>
      <c r="S199" s="21"/>
      <c r="T199" s="22"/>
      <c r="V199" s="21">
        <f t="shared" si="37"/>
        <v>1.9129248693578873</v>
      </c>
      <c r="X199" s="21">
        <f t="shared" si="38"/>
        <v>0.38258497387157747</v>
      </c>
    </row>
    <row r="200" spans="1:24" x14ac:dyDescent="0.25">
      <c r="A200" s="23" t="s">
        <v>675</v>
      </c>
      <c r="B200" s="24" t="s">
        <v>658</v>
      </c>
      <c r="C200" s="25">
        <v>79</v>
      </c>
      <c r="D200" s="24">
        <v>333</v>
      </c>
      <c r="E200" s="25"/>
      <c r="F200" s="22"/>
      <c r="G200" s="24"/>
      <c r="H200" s="22"/>
      <c r="I200" s="25">
        <v>5.42</v>
      </c>
      <c r="J200" s="22">
        <f t="shared" si="39"/>
        <v>-2.066141842420258</v>
      </c>
      <c r="K200" s="24">
        <v>17</v>
      </c>
      <c r="L200" s="22">
        <f t="shared" si="36"/>
        <v>-0.44624063259889024</v>
      </c>
      <c r="M200" s="25"/>
      <c r="N200" s="22"/>
      <c r="O200" s="24">
        <v>92</v>
      </c>
      <c r="P200" s="22">
        <f t="shared" si="40"/>
        <v>-2.5712699813249213</v>
      </c>
      <c r="Q200" s="25">
        <v>8.36</v>
      </c>
      <c r="R200" s="22">
        <f t="shared" si="41"/>
        <v>-2.4348299843539292</v>
      </c>
      <c r="S200" s="24">
        <v>5.12</v>
      </c>
      <c r="T200" s="22">
        <f t="shared" si="42"/>
        <v>-2.5856850746395361</v>
      </c>
      <c r="V200" s="21">
        <f t="shared" si="37"/>
        <v>-10.104167515337533</v>
      </c>
      <c r="X200" s="21">
        <f t="shared" si="38"/>
        <v>-2.0208335030675064</v>
      </c>
    </row>
    <row r="201" spans="1:24" x14ac:dyDescent="0.25">
      <c r="A201" s="20" t="s">
        <v>676</v>
      </c>
      <c r="B201" s="21" t="s">
        <v>658</v>
      </c>
      <c r="C201" s="22">
        <v>78</v>
      </c>
      <c r="D201" s="21">
        <v>301</v>
      </c>
      <c r="E201" s="22">
        <v>34.125</v>
      </c>
      <c r="F201" s="22">
        <f t="shared" ref="F201:F232" si="43">STANDARDIZE(E201,$E$322,$E$323)</f>
        <v>1.1261555529858005</v>
      </c>
      <c r="G201" s="21">
        <v>10.125</v>
      </c>
      <c r="H201" s="22">
        <f t="shared" si="35"/>
        <v>0.66256186593374378</v>
      </c>
      <c r="I201" s="22">
        <v>4.9400000000000004</v>
      </c>
      <c r="J201" s="22">
        <f t="shared" si="39"/>
        <v>-0.44321503116394295</v>
      </c>
      <c r="K201" s="21">
        <v>31</v>
      </c>
      <c r="L201" s="22">
        <f t="shared" si="36"/>
        <v>1.9134466753853343</v>
      </c>
      <c r="M201" s="22"/>
      <c r="N201" s="22"/>
      <c r="O201" s="21">
        <v>115</v>
      </c>
      <c r="P201" s="22">
        <f t="shared" si="40"/>
        <v>2.5241524685779742E-3</v>
      </c>
      <c r="Q201" s="22">
        <v>7.7</v>
      </c>
      <c r="R201" s="22">
        <f t="shared" si="41"/>
        <v>-0.89861259759463752</v>
      </c>
      <c r="S201" s="21">
        <v>4.4400000000000004</v>
      </c>
      <c r="T201" s="22">
        <f t="shared" si="42"/>
        <v>-3.661853485124672E-2</v>
      </c>
      <c r="V201" s="21">
        <f t="shared" si="37"/>
        <v>2.3262420831636295</v>
      </c>
      <c r="X201" s="21">
        <f t="shared" si="38"/>
        <v>0.33232029759480419</v>
      </c>
    </row>
    <row r="202" spans="1:24" x14ac:dyDescent="0.25">
      <c r="A202" s="23" t="s">
        <v>677</v>
      </c>
      <c r="B202" s="24" t="s">
        <v>658</v>
      </c>
      <c r="C202" s="25">
        <v>78</v>
      </c>
      <c r="D202" s="24">
        <v>312</v>
      </c>
      <c r="E202" s="25">
        <v>35.625</v>
      </c>
      <c r="F202" s="22">
        <f t="shared" si="43"/>
        <v>2.2183322746315119</v>
      </c>
      <c r="G202" s="24">
        <v>10.625</v>
      </c>
      <c r="H202" s="22">
        <f t="shared" si="35"/>
        <v>1.4591534223044658</v>
      </c>
      <c r="I202" s="25">
        <v>5.2</v>
      </c>
      <c r="J202" s="22">
        <f t="shared" si="39"/>
        <v>-1.3223003872611137</v>
      </c>
      <c r="K202" s="24"/>
      <c r="L202" s="22"/>
      <c r="M202" s="25"/>
      <c r="N202" s="22"/>
      <c r="O202" s="24"/>
      <c r="P202" s="22"/>
      <c r="Q202" s="25">
        <v>8.0299999999999994</v>
      </c>
      <c r="R202" s="22">
        <f t="shared" si="41"/>
        <v>-1.6667212909742823</v>
      </c>
      <c r="S202" s="24">
        <v>4.9000000000000004</v>
      </c>
      <c r="T202" s="22">
        <f t="shared" si="42"/>
        <v>-1.7609870764727373</v>
      </c>
      <c r="V202" s="21">
        <f t="shared" si="37"/>
        <v>-1.0725230577721556</v>
      </c>
      <c r="X202" s="21">
        <f t="shared" si="38"/>
        <v>-0.21450461155443112</v>
      </c>
    </row>
    <row r="203" spans="1:24" x14ac:dyDescent="0.25">
      <c r="A203" s="20" t="s">
        <v>678</v>
      </c>
      <c r="B203" s="21" t="s">
        <v>658</v>
      </c>
      <c r="C203" s="22">
        <v>78</v>
      </c>
      <c r="D203" s="21">
        <v>313</v>
      </c>
      <c r="E203" s="22">
        <v>34.25</v>
      </c>
      <c r="F203" s="22">
        <f t="shared" si="43"/>
        <v>1.2171702797896098</v>
      </c>
      <c r="G203" s="21">
        <v>10.125</v>
      </c>
      <c r="H203" s="22">
        <f t="shared" si="35"/>
        <v>0.66256186593374378</v>
      </c>
      <c r="I203" s="22">
        <v>5.22</v>
      </c>
      <c r="J203" s="22">
        <f t="shared" si="39"/>
        <v>-1.3899223377301255</v>
      </c>
      <c r="K203" s="21"/>
      <c r="L203" s="22"/>
      <c r="M203" s="22"/>
      <c r="N203" s="22"/>
      <c r="O203" s="21">
        <v>103</v>
      </c>
      <c r="P203" s="22">
        <f t="shared" si="40"/>
        <v>-1.340324960814987</v>
      </c>
      <c r="Q203" s="22">
        <v>7.9</v>
      </c>
      <c r="R203" s="22">
        <f t="shared" si="41"/>
        <v>-1.3641330178247268</v>
      </c>
      <c r="S203" s="21">
        <v>4.78</v>
      </c>
      <c r="T203" s="22">
        <f t="shared" si="42"/>
        <v>-1.3111518047453914</v>
      </c>
      <c r="V203" s="21">
        <f t="shared" si="37"/>
        <v>-3.5257999753918772</v>
      </c>
      <c r="X203" s="21">
        <f t="shared" si="38"/>
        <v>-0.58763332923197953</v>
      </c>
    </row>
    <row r="204" spans="1:24" x14ac:dyDescent="0.25">
      <c r="A204" s="23" t="s">
        <v>679</v>
      </c>
      <c r="B204" s="24" t="s">
        <v>658</v>
      </c>
      <c r="C204" s="25">
        <v>77</v>
      </c>
      <c r="D204" s="24">
        <v>306</v>
      </c>
      <c r="E204" s="25">
        <v>33.125</v>
      </c>
      <c r="F204" s="22">
        <f t="shared" si="43"/>
        <v>0.39803773855532609</v>
      </c>
      <c r="G204" s="24">
        <v>9.75</v>
      </c>
      <c r="H204" s="22">
        <f t="shared" si="35"/>
        <v>6.5118198655702356E-2</v>
      </c>
      <c r="I204" s="25">
        <v>5.32</v>
      </c>
      <c r="J204" s="22">
        <f t="shared" si="39"/>
        <v>-1.7280320900751931</v>
      </c>
      <c r="K204" s="24">
        <v>22</v>
      </c>
      <c r="L204" s="22">
        <f t="shared" si="36"/>
        <v>0.3965048345383328</v>
      </c>
      <c r="M204" s="25"/>
      <c r="N204" s="22"/>
      <c r="O204" s="24">
        <v>103</v>
      </c>
      <c r="P204" s="22">
        <f t="shared" si="40"/>
        <v>-1.340324960814987</v>
      </c>
      <c r="Q204" s="25">
        <v>7.88</v>
      </c>
      <c r="R204" s="22">
        <f t="shared" si="41"/>
        <v>-1.317580975801717</v>
      </c>
      <c r="S204" s="24">
        <v>4.59</v>
      </c>
      <c r="T204" s="22">
        <f t="shared" si="42"/>
        <v>-0.59891262451042648</v>
      </c>
      <c r="V204" s="21">
        <f t="shared" si="37"/>
        <v>-4.1251898794529627</v>
      </c>
      <c r="X204" s="21">
        <f t="shared" si="38"/>
        <v>-0.58931283992185179</v>
      </c>
    </row>
    <row r="205" spans="1:24" x14ac:dyDescent="0.25">
      <c r="A205" s="20" t="s">
        <v>680</v>
      </c>
      <c r="B205" s="21" t="s">
        <v>658</v>
      </c>
      <c r="C205" s="22">
        <v>77</v>
      </c>
      <c r="D205" s="21">
        <v>310</v>
      </c>
      <c r="E205" s="22">
        <v>34.25</v>
      </c>
      <c r="F205" s="22">
        <f t="shared" si="43"/>
        <v>1.2171702797896098</v>
      </c>
      <c r="G205" s="21">
        <v>10</v>
      </c>
      <c r="H205" s="22">
        <f t="shared" si="35"/>
        <v>0.46341397684106334</v>
      </c>
      <c r="I205" s="22"/>
      <c r="J205" s="22"/>
      <c r="K205" s="21"/>
      <c r="L205" s="22"/>
      <c r="M205" s="22"/>
      <c r="N205" s="22"/>
      <c r="O205" s="21"/>
      <c r="P205" s="22"/>
      <c r="Q205" s="22"/>
      <c r="R205" s="22"/>
      <c r="S205" s="21"/>
      <c r="T205" s="22"/>
      <c r="V205" s="21">
        <f t="shared" si="37"/>
        <v>1.6805842566306732</v>
      </c>
      <c r="X205" s="21">
        <f t="shared" si="38"/>
        <v>0.84029212831533662</v>
      </c>
    </row>
    <row r="206" spans="1:24" x14ac:dyDescent="0.25">
      <c r="A206" s="23" t="s">
        <v>681</v>
      </c>
      <c r="B206" s="24" t="s">
        <v>658</v>
      </c>
      <c r="C206" s="25">
        <v>78</v>
      </c>
      <c r="D206" s="24">
        <v>320</v>
      </c>
      <c r="E206" s="25">
        <v>34.25</v>
      </c>
      <c r="F206" s="22">
        <f t="shared" si="43"/>
        <v>1.2171702797896098</v>
      </c>
      <c r="G206" s="24">
        <v>10.625</v>
      </c>
      <c r="H206" s="22">
        <f t="shared" si="35"/>
        <v>1.4591534223044658</v>
      </c>
      <c r="I206" s="25">
        <v>5.26</v>
      </c>
      <c r="J206" s="22">
        <f t="shared" si="39"/>
        <v>-1.5251662386681519</v>
      </c>
      <c r="K206" s="24">
        <v>23</v>
      </c>
      <c r="L206" s="22">
        <f t="shared" si="36"/>
        <v>0.56505392796577747</v>
      </c>
      <c r="M206" s="25"/>
      <c r="N206" s="22"/>
      <c r="O206" s="24">
        <v>113</v>
      </c>
      <c r="P206" s="22">
        <f t="shared" si="40"/>
        <v>-0.22128403307868283</v>
      </c>
      <c r="Q206" s="25">
        <v>8.26</v>
      </c>
      <c r="R206" s="22">
        <f t="shared" si="41"/>
        <v>-2.2020697742388857</v>
      </c>
      <c r="S206" s="24">
        <v>5</v>
      </c>
      <c r="T206" s="22">
        <f t="shared" si="42"/>
        <v>-2.1358498029121904</v>
      </c>
      <c r="V206" s="21">
        <f t="shared" si="37"/>
        <v>-2.8429922188380581</v>
      </c>
      <c r="X206" s="21">
        <f t="shared" si="38"/>
        <v>-0.40614174554829402</v>
      </c>
    </row>
    <row r="207" spans="1:24" x14ac:dyDescent="0.25">
      <c r="A207" s="20" t="s">
        <v>682</v>
      </c>
      <c r="B207" s="21" t="s">
        <v>658</v>
      </c>
      <c r="C207" s="22">
        <v>77</v>
      </c>
      <c r="D207" s="21">
        <v>328</v>
      </c>
      <c r="E207" s="22">
        <v>33.75</v>
      </c>
      <c r="F207" s="22">
        <f t="shared" si="43"/>
        <v>0.85311137257437253</v>
      </c>
      <c r="G207" s="21">
        <v>10.5</v>
      </c>
      <c r="H207" s="22">
        <f t="shared" si="35"/>
        <v>1.2600055332117852</v>
      </c>
      <c r="I207" s="22">
        <v>5.39</v>
      </c>
      <c r="J207" s="22">
        <f t="shared" si="39"/>
        <v>-1.9647089167167373</v>
      </c>
      <c r="K207" s="21"/>
      <c r="L207" s="22"/>
      <c r="M207" s="22"/>
      <c r="N207" s="22"/>
      <c r="O207" s="21"/>
      <c r="P207" s="22"/>
      <c r="Q207" s="22">
        <v>8.2200000000000006</v>
      </c>
      <c r="R207" s="22">
        <f t="shared" si="41"/>
        <v>-2.1089656901928699</v>
      </c>
      <c r="S207" s="21">
        <v>4.91</v>
      </c>
      <c r="T207" s="22">
        <f t="shared" si="42"/>
        <v>-1.798473349116682</v>
      </c>
      <c r="V207" s="21">
        <f t="shared" si="37"/>
        <v>-3.7590310502401314</v>
      </c>
      <c r="X207" s="21">
        <f t="shared" si="38"/>
        <v>-0.75180621004802628</v>
      </c>
    </row>
    <row r="208" spans="1:24" x14ac:dyDescent="0.25">
      <c r="A208" s="23" t="s">
        <v>683</v>
      </c>
      <c r="B208" s="24" t="s">
        <v>125</v>
      </c>
      <c r="C208" s="25">
        <v>71</v>
      </c>
      <c r="D208" s="24">
        <v>200</v>
      </c>
      <c r="E208" s="25">
        <v>30.25</v>
      </c>
      <c r="F208" s="22">
        <f t="shared" si="43"/>
        <v>-1.6953009779322876</v>
      </c>
      <c r="G208" s="24">
        <v>9.125</v>
      </c>
      <c r="H208" s="22">
        <f t="shared" si="35"/>
        <v>-0.93062124680770009</v>
      </c>
      <c r="I208" s="25">
        <v>4.83</v>
      </c>
      <c r="J208" s="22">
        <f t="shared" si="39"/>
        <v>-7.1294303584369334E-2</v>
      </c>
      <c r="K208" s="24"/>
      <c r="L208" s="22"/>
      <c r="M208" s="25">
        <v>29.5</v>
      </c>
      <c r="N208" s="22">
        <f t="shared" ref="N208:N258" si="44">STANDARDIZE(M208,$M$322,$M$323)</f>
        <v>-0.95383795902354551</v>
      </c>
      <c r="O208" s="24">
        <v>114</v>
      </c>
      <c r="P208" s="22">
        <f t="shared" si="40"/>
        <v>-0.10937994030505244</v>
      </c>
      <c r="Q208" s="25">
        <v>6.82</v>
      </c>
      <c r="R208" s="22">
        <f t="shared" si="41"/>
        <v>1.1496772514177536</v>
      </c>
      <c r="S208" s="24">
        <v>4.2</v>
      </c>
      <c r="T208" s="22">
        <f t="shared" si="42"/>
        <v>0.86305200860344489</v>
      </c>
      <c r="V208" s="21">
        <f t="shared" si="37"/>
        <v>-1.7477051676317563</v>
      </c>
      <c r="X208" s="21">
        <f t="shared" si="38"/>
        <v>-0.2496721668045366</v>
      </c>
    </row>
    <row r="209" spans="1:24" x14ac:dyDescent="0.25">
      <c r="A209" s="20" t="s">
        <v>684</v>
      </c>
      <c r="B209" s="21" t="s">
        <v>125</v>
      </c>
      <c r="C209" s="22">
        <v>73</v>
      </c>
      <c r="D209" s="21">
        <v>217</v>
      </c>
      <c r="E209" s="22">
        <v>31.25</v>
      </c>
      <c r="F209" s="22">
        <f t="shared" si="43"/>
        <v>-0.96718316350181333</v>
      </c>
      <c r="G209" s="21">
        <v>8.875</v>
      </c>
      <c r="H209" s="22">
        <f t="shared" si="35"/>
        <v>-1.3289170249930611</v>
      </c>
      <c r="I209" s="22">
        <v>4.84</v>
      </c>
      <c r="J209" s="22">
        <f t="shared" si="39"/>
        <v>-0.10510527881887521</v>
      </c>
      <c r="K209" s="21"/>
      <c r="L209" s="22"/>
      <c r="M209" s="22">
        <v>28</v>
      </c>
      <c r="N209" s="22">
        <f t="shared" si="44"/>
        <v>-1.3679345868742128</v>
      </c>
      <c r="O209" s="21">
        <v>110</v>
      </c>
      <c r="P209" s="22">
        <f t="shared" si="40"/>
        <v>-0.55699631139957406</v>
      </c>
      <c r="Q209" s="22">
        <v>7.06</v>
      </c>
      <c r="R209" s="22">
        <f t="shared" si="41"/>
        <v>0.59105274714164846</v>
      </c>
      <c r="S209" s="21">
        <v>4.33</v>
      </c>
      <c r="T209" s="22">
        <f t="shared" si="42"/>
        <v>0.37573046423215445</v>
      </c>
      <c r="V209" s="21">
        <f t="shared" si="37"/>
        <v>-3.3593531542137334</v>
      </c>
      <c r="X209" s="21">
        <f t="shared" si="38"/>
        <v>-0.47990759345910478</v>
      </c>
    </row>
    <row r="210" spans="1:24" x14ac:dyDescent="0.25">
      <c r="A210" s="23" t="s">
        <v>685</v>
      </c>
      <c r="B210" s="24" t="s">
        <v>125</v>
      </c>
      <c r="C210" s="25">
        <v>72</v>
      </c>
      <c r="D210" s="24">
        <v>212</v>
      </c>
      <c r="E210" s="25">
        <v>31.625</v>
      </c>
      <c r="F210" s="22">
        <f t="shared" si="43"/>
        <v>-0.69413898309038535</v>
      </c>
      <c r="G210" s="24">
        <v>9.375</v>
      </c>
      <c r="H210" s="22">
        <f t="shared" si="35"/>
        <v>-0.53232546862233909</v>
      </c>
      <c r="I210" s="25">
        <v>4.7699999999999996</v>
      </c>
      <c r="J210" s="22">
        <f t="shared" si="39"/>
        <v>0.13157154782267191</v>
      </c>
      <c r="K210" s="24"/>
      <c r="L210" s="22"/>
      <c r="M210" s="25">
        <v>32</v>
      </c>
      <c r="N210" s="22">
        <f t="shared" si="44"/>
        <v>-0.26367691260576659</v>
      </c>
      <c r="O210" s="24">
        <v>110</v>
      </c>
      <c r="P210" s="22">
        <f t="shared" si="40"/>
        <v>-0.55699631139957406</v>
      </c>
      <c r="Q210" s="25"/>
      <c r="R210" s="22"/>
      <c r="S210" s="24">
        <v>4.4000000000000004</v>
      </c>
      <c r="T210" s="22">
        <f t="shared" si="42"/>
        <v>0.11332655572453521</v>
      </c>
      <c r="V210" s="21">
        <f t="shared" si="37"/>
        <v>-1.802239572170858</v>
      </c>
      <c r="X210" s="21">
        <f t="shared" si="38"/>
        <v>-0.30037326202847631</v>
      </c>
    </row>
    <row r="211" spans="1:24" x14ac:dyDescent="0.25">
      <c r="A211" s="20" t="s">
        <v>686</v>
      </c>
      <c r="B211" s="21" t="s">
        <v>125</v>
      </c>
      <c r="C211" s="22">
        <v>76</v>
      </c>
      <c r="D211" s="21">
        <v>231</v>
      </c>
      <c r="E211" s="22">
        <v>32.25</v>
      </c>
      <c r="F211" s="22">
        <f t="shared" si="43"/>
        <v>-0.23906534907133895</v>
      </c>
      <c r="G211" s="21">
        <v>9.75</v>
      </c>
      <c r="H211" s="22">
        <f t="shared" si="35"/>
        <v>6.5118198655702356E-2</v>
      </c>
      <c r="I211" s="22">
        <v>4.9400000000000004</v>
      </c>
      <c r="J211" s="22">
        <f t="shared" si="39"/>
        <v>-0.44321503116394295</v>
      </c>
      <c r="K211" s="21"/>
      <c r="L211" s="22"/>
      <c r="M211" s="22">
        <v>31</v>
      </c>
      <c r="N211" s="22">
        <f t="shared" si="44"/>
        <v>-0.53974133117287815</v>
      </c>
      <c r="O211" s="21">
        <v>113</v>
      </c>
      <c r="P211" s="22">
        <f t="shared" si="40"/>
        <v>-0.22128403307868283</v>
      </c>
      <c r="Q211" s="22">
        <v>7.17</v>
      </c>
      <c r="R211" s="22">
        <f t="shared" si="41"/>
        <v>0.3350165160150988</v>
      </c>
      <c r="S211" s="21">
        <v>4.53</v>
      </c>
      <c r="T211" s="22">
        <f t="shared" si="42"/>
        <v>-0.37399498864675523</v>
      </c>
      <c r="V211" s="21">
        <f t="shared" si="37"/>
        <v>-1.4171660184627968</v>
      </c>
      <c r="X211" s="21">
        <f t="shared" si="38"/>
        <v>-0.2024522883518281</v>
      </c>
    </row>
    <row r="212" spans="1:24" x14ac:dyDescent="0.25">
      <c r="A212" s="23" t="s">
        <v>687</v>
      </c>
      <c r="B212" s="24" t="s">
        <v>125</v>
      </c>
      <c r="C212" s="25">
        <v>76</v>
      </c>
      <c r="D212" s="24">
        <v>217</v>
      </c>
      <c r="E212" s="25">
        <v>33</v>
      </c>
      <c r="F212" s="22">
        <f t="shared" si="43"/>
        <v>0.30702301175151681</v>
      </c>
      <c r="G212" s="24">
        <v>9.75</v>
      </c>
      <c r="H212" s="22">
        <f t="shared" si="35"/>
        <v>6.5118198655702356E-2</v>
      </c>
      <c r="I212" s="25">
        <v>4.79</v>
      </c>
      <c r="J212" s="22">
        <f t="shared" si="39"/>
        <v>6.394959735365717E-2</v>
      </c>
      <c r="K212" s="24"/>
      <c r="L212" s="22"/>
      <c r="M212" s="25">
        <v>33</v>
      </c>
      <c r="N212" s="22">
        <f t="shared" si="44"/>
        <v>1.238750596134495E-2</v>
      </c>
      <c r="O212" s="24">
        <v>113</v>
      </c>
      <c r="P212" s="22">
        <f t="shared" si="40"/>
        <v>-0.22128403307868283</v>
      </c>
      <c r="Q212" s="25">
        <v>7.21</v>
      </c>
      <c r="R212" s="22">
        <f t="shared" si="41"/>
        <v>0.24191243196908094</v>
      </c>
      <c r="S212" s="24">
        <v>4.28</v>
      </c>
      <c r="T212" s="22">
        <f t="shared" si="42"/>
        <v>0.56316182745188104</v>
      </c>
      <c r="V212" s="21">
        <f t="shared" si="37"/>
        <v>1.0322685400645004</v>
      </c>
      <c r="X212" s="21">
        <f t="shared" si="38"/>
        <v>0.14746693429492863</v>
      </c>
    </row>
    <row r="213" spans="1:24" x14ac:dyDescent="0.25">
      <c r="A213" s="20" t="s">
        <v>688</v>
      </c>
      <c r="B213" s="21" t="s">
        <v>125</v>
      </c>
      <c r="C213" s="22">
        <v>75</v>
      </c>
      <c r="D213" s="21">
        <v>213</v>
      </c>
      <c r="E213" s="22">
        <v>32</v>
      </c>
      <c r="F213" s="22">
        <f t="shared" si="43"/>
        <v>-0.42109480267895755</v>
      </c>
      <c r="G213" s="21">
        <v>9.125</v>
      </c>
      <c r="H213" s="22">
        <f t="shared" si="35"/>
        <v>-0.93062124680770009</v>
      </c>
      <c r="I213" s="22">
        <v>5.22</v>
      </c>
      <c r="J213" s="22">
        <f t="shared" si="39"/>
        <v>-1.3899223377301255</v>
      </c>
      <c r="K213" s="21"/>
      <c r="L213" s="22"/>
      <c r="M213" s="22">
        <v>27</v>
      </c>
      <c r="N213" s="22">
        <f t="shared" si="44"/>
        <v>-1.6439990054413245</v>
      </c>
      <c r="O213" s="21">
        <v>103</v>
      </c>
      <c r="P213" s="22">
        <f t="shared" si="40"/>
        <v>-1.340324960814987</v>
      </c>
      <c r="Q213" s="22">
        <v>7.49</v>
      </c>
      <c r="R213" s="22">
        <f t="shared" si="41"/>
        <v>-0.40981615635304419</v>
      </c>
      <c r="S213" s="21">
        <v>4.5199999999999996</v>
      </c>
      <c r="T213" s="22">
        <f t="shared" si="42"/>
        <v>-0.33650871600280724</v>
      </c>
      <c r="V213" s="21">
        <f t="shared" si="37"/>
        <v>-6.4722872258289472</v>
      </c>
      <c r="X213" s="21">
        <f t="shared" si="38"/>
        <v>-0.92461246083270676</v>
      </c>
    </row>
    <row r="214" spans="1:24" x14ac:dyDescent="0.25">
      <c r="A214" s="23" t="s">
        <v>689</v>
      </c>
      <c r="B214" s="24" t="s">
        <v>125</v>
      </c>
      <c r="C214" s="25">
        <v>76</v>
      </c>
      <c r="D214" s="24">
        <v>234</v>
      </c>
      <c r="E214" s="25">
        <v>33.5</v>
      </c>
      <c r="F214" s="22">
        <f t="shared" si="43"/>
        <v>0.67108191896675395</v>
      </c>
      <c r="G214" s="24">
        <v>9.75</v>
      </c>
      <c r="H214" s="22">
        <f t="shared" si="35"/>
        <v>6.5118198655702356E-2</v>
      </c>
      <c r="I214" s="25">
        <v>4.5599999999999996</v>
      </c>
      <c r="J214" s="22">
        <f t="shared" si="39"/>
        <v>0.8416020277473103</v>
      </c>
      <c r="K214" s="24"/>
      <c r="L214" s="22"/>
      <c r="M214" s="25">
        <v>32</v>
      </c>
      <c r="N214" s="22">
        <f t="shared" si="44"/>
        <v>-0.26367691260576659</v>
      </c>
      <c r="O214" s="24">
        <v>122</v>
      </c>
      <c r="P214" s="22">
        <f t="shared" si="40"/>
        <v>0.78585280188399076</v>
      </c>
      <c r="Q214" s="25">
        <v>7.19</v>
      </c>
      <c r="R214" s="22">
        <f t="shared" si="41"/>
        <v>0.28846447399208885</v>
      </c>
      <c r="S214" s="24">
        <v>4.25</v>
      </c>
      <c r="T214" s="22">
        <f t="shared" si="42"/>
        <v>0.67562064538371824</v>
      </c>
      <c r="V214" s="21">
        <f t="shared" si="37"/>
        <v>3.0640631540237981</v>
      </c>
      <c r="X214" s="21">
        <f t="shared" si="38"/>
        <v>0.43772330771768547</v>
      </c>
    </row>
    <row r="215" spans="1:24" x14ac:dyDescent="0.25">
      <c r="A215" s="20" t="s">
        <v>690</v>
      </c>
      <c r="B215" s="21" t="s">
        <v>125</v>
      </c>
      <c r="C215" s="22">
        <v>76</v>
      </c>
      <c r="D215" s="21">
        <v>215</v>
      </c>
      <c r="E215" s="22">
        <v>32.75</v>
      </c>
      <c r="F215" s="22">
        <f t="shared" si="43"/>
        <v>0.12499355814389823</v>
      </c>
      <c r="G215" s="21">
        <v>9</v>
      </c>
      <c r="H215" s="22">
        <f t="shared" si="35"/>
        <v>-1.1297691359003805</v>
      </c>
      <c r="I215" s="22">
        <v>4.82</v>
      </c>
      <c r="J215" s="22">
        <f t="shared" si="39"/>
        <v>-3.7483328349863461E-2</v>
      </c>
      <c r="K215" s="21"/>
      <c r="L215" s="22"/>
      <c r="M215" s="22">
        <v>27</v>
      </c>
      <c r="N215" s="22">
        <f t="shared" si="44"/>
        <v>-1.6439990054413245</v>
      </c>
      <c r="O215" s="21">
        <v>110</v>
      </c>
      <c r="P215" s="22">
        <f t="shared" si="40"/>
        <v>-0.55699631139957406</v>
      </c>
      <c r="Q215" s="22">
        <v>7.17</v>
      </c>
      <c r="R215" s="22">
        <f t="shared" si="41"/>
        <v>0.3350165160150988</v>
      </c>
      <c r="S215" s="21">
        <v>4.47</v>
      </c>
      <c r="T215" s="22">
        <f t="shared" si="42"/>
        <v>-0.14907735278308068</v>
      </c>
      <c r="V215" s="21">
        <f t="shared" si="37"/>
        <v>-3.0573150597152261</v>
      </c>
      <c r="X215" s="21">
        <f t="shared" si="38"/>
        <v>-0.43675929424503229</v>
      </c>
    </row>
    <row r="216" spans="1:24" x14ac:dyDescent="0.25">
      <c r="A216" s="23" t="s">
        <v>691</v>
      </c>
      <c r="B216" s="24" t="s">
        <v>125</v>
      </c>
      <c r="C216" s="25">
        <v>76</v>
      </c>
      <c r="D216" s="24">
        <v>223</v>
      </c>
      <c r="E216" s="25">
        <v>32</v>
      </c>
      <c r="F216" s="22">
        <f t="shared" si="43"/>
        <v>-0.42109480267895755</v>
      </c>
      <c r="G216" s="24">
        <v>9</v>
      </c>
      <c r="H216" s="22">
        <f t="shared" si="35"/>
        <v>-1.1297691359003805</v>
      </c>
      <c r="I216" s="25">
        <v>4.78</v>
      </c>
      <c r="J216" s="22">
        <f t="shared" si="39"/>
        <v>9.7760572588163036E-2</v>
      </c>
      <c r="K216" s="24"/>
      <c r="L216" s="22"/>
      <c r="M216" s="25">
        <v>31</v>
      </c>
      <c r="N216" s="22">
        <f t="shared" si="44"/>
        <v>-0.53974133117287815</v>
      </c>
      <c r="O216" s="24">
        <v>114</v>
      </c>
      <c r="P216" s="22">
        <f t="shared" si="40"/>
        <v>-0.10937994030505244</v>
      </c>
      <c r="Q216" s="25">
        <v>7.04</v>
      </c>
      <c r="R216" s="22">
        <f t="shared" si="41"/>
        <v>0.63760478916465635</v>
      </c>
      <c r="S216" s="24">
        <v>4.33</v>
      </c>
      <c r="T216" s="22">
        <f t="shared" si="42"/>
        <v>0.37573046423215445</v>
      </c>
      <c r="V216" s="21">
        <f t="shared" si="37"/>
        <v>-1.0888893840722953</v>
      </c>
      <c r="X216" s="21">
        <f t="shared" si="38"/>
        <v>-0.15555562629604219</v>
      </c>
    </row>
    <row r="217" spans="1:24" x14ac:dyDescent="0.25">
      <c r="A217" s="20" t="s">
        <v>692</v>
      </c>
      <c r="B217" s="21" t="s">
        <v>125</v>
      </c>
      <c r="C217" s="22">
        <v>75</v>
      </c>
      <c r="D217" s="21">
        <v>218</v>
      </c>
      <c r="E217" s="22">
        <v>32.625</v>
      </c>
      <c r="F217" s="22">
        <f t="shared" si="43"/>
        <v>3.3978831340088944E-2</v>
      </c>
      <c r="G217" s="21">
        <v>10.25</v>
      </c>
      <c r="H217" s="22">
        <f t="shared" si="35"/>
        <v>0.86170975502642433</v>
      </c>
      <c r="I217" s="22">
        <v>4.78</v>
      </c>
      <c r="J217" s="22">
        <f t="shared" si="39"/>
        <v>9.7760572588163036E-2</v>
      </c>
      <c r="K217" s="21"/>
      <c r="L217" s="22"/>
      <c r="M217" s="22">
        <v>32.5</v>
      </c>
      <c r="N217" s="22">
        <f t="shared" si="44"/>
        <v>-0.12564470332221084</v>
      </c>
      <c r="O217" s="21">
        <v>113</v>
      </c>
      <c r="P217" s="22">
        <f t="shared" si="40"/>
        <v>-0.22128403307868283</v>
      </c>
      <c r="Q217" s="22">
        <v>6.9</v>
      </c>
      <c r="R217" s="22">
        <f t="shared" si="41"/>
        <v>0.9634690833257179</v>
      </c>
      <c r="S217" s="21">
        <v>4.3099999999999996</v>
      </c>
      <c r="T217" s="22">
        <f t="shared" si="42"/>
        <v>0.45070300952004705</v>
      </c>
      <c r="V217" s="21">
        <f t="shared" si="37"/>
        <v>2.0606925153995475</v>
      </c>
      <c r="X217" s="21">
        <f t="shared" si="38"/>
        <v>0.29438464505707823</v>
      </c>
    </row>
    <row r="218" spans="1:24" x14ac:dyDescent="0.25">
      <c r="A218" s="23" t="s">
        <v>693</v>
      </c>
      <c r="B218" s="24" t="s">
        <v>125</v>
      </c>
      <c r="C218" s="25">
        <v>77</v>
      </c>
      <c r="D218" s="24">
        <v>253</v>
      </c>
      <c r="E218" s="25">
        <v>33.75</v>
      </c>
      <c r="F218" s="22">
        <f t="shared" si="43"/>
        <v>0.85311137257437253</v>
      </c>
      <c r="G218" s="24">
        <v>9.75</v>
      </c>
      <c r="H218" s="22">
        <f t="shared" si="35"/>
        <v>6.5118198655702356E-2</v>
      </c>
      <c r="I218" s="25">
        <v>4.8099999999999996</v>
      </c>
      <c r="J218" s="22">
        <f t="shared" si="39"/>
        <v>-3.672353115354582E-3</v>
      </c>
      <c r="K218" s="24"/>
      <c r="L218" s="22"/>
      <c r="M218" s="25">
        <v>36</v>
      </c>
      <c r="N218" s="22">
        <f t="shared" si="44"/>
        <v>0.84058076166267959</v>
      </c>
      <c r="O218" s="24"/>
      <c r="P218" s="22"/>
      <c r="Q218" s="25"/>
      <c r="R218" s="22"/>
      <c r="S218" s="24"/>
      <c r="T218" s="22"/>
      <c r="V218" s="21">
        <f t="shared" si="37"/>
        <v>1.7551379797773998</v>
      </c>
      <c r="X218" s="21">
        <f t="shared" si="38"/>
        <v>0.43878449494434996</v>
      </c>
    </row>
    <row r="219" spans="1:24" x14ac:dyDescent="0.25">
      <c r="A219" s="20" t="s">
        <v>694</v>
      </c>
      <c r="B219" s="21" t="s">
        <v>125</v>
      </c>
      <c r="C219" s="22">
        <v>73</v>
      </c>
      <c r="D219" s="21">
        <v>220</v>
      </c>
      <c r="E219" s="22">
        <v>32.625</v>
      </c>
      <c r="F219" s="22">
        <f t="shared" si="43"/>
        <v>3.3978831340088944E-2</v>
      </c>
      <c r="G219" s="21">
        <v>10.875</v>
      </c>
      <c r="H219" s="22">
        <f t="shared" si="35"/>
        <v>1.8574492004898266</v>
      </c>
      <c r="I219" s="22">
        <v>4.8899999999999997</v>
      </c>
      <c r="J219" s="22">
        <f t="shared" si="39"/>
        <v>-0.27416015499140756</v>
      </c>
      <c r="K219" s="21"/>
      <c r="L219" s="22"/>
      <c r="M219" s="22">
        <v>29.5</v>
      </c>
      <c r="N219" s="22">
        <f t="shared" si="44"/>
        <v>-0.95383795902354551</v>
      </c>
      <c r="O219" s="21">
        <v>104</v>
      </c>
      <c r="P219" s="22">
        <f t="shared" si="40"/>
        <v>-1.2284208680413564</v>
      </c>
      <c r="Q219" s="22">
        <v>7.32</v>
      </c>
      <c r="R219" s="22">
        <f t="shared" si="41"/>
        <v>-1.4123799157468741E-2</v>
      </c>
      <c r="S219" s="21">
        <v>4</v>
      </c>
      <c r="T219" s="22">
        <f t="shared" si="42"/>
        <v>1.6127774614823545</v>
      </c>
      <c r="V219" s="21">
        <f t="shared" si="37"/>
        <v>1.0336627120984918</v>
      </c>
      <c r="X219" s="21">
        <f t="shared" si="38"/>
        <v>0.14766610172835598</v>
      </c>
    </row>
    <row r="220" spans="1:24" x14ac:dyDescent="0.25">
      <c r="A220" s="23" t="s">
        <v>695</v>
      </c>
      <c r="B220" s="24" t="s">
        <v>125</v>
      </c>
      <c r="C220" s="25">
        <v>79</v>
      </c>
      <c r="D220" s="24">
        <v>244</v>
      </c>
      <c r="E220" s="25">
        <v>34.25</v>
      </c>
      <c r="F220" s="22">
        <f t="shared" si="43"/>
        <v>1.2171702797896098</v>
      </c>
      <c r="G220" s="24">
        <v>10.25</v>
      </c>
      <c r="H220" s="22">
        <f t="shared" si="35"/>
        <v>0.86170975502642433</v>
      </c>
      <c r="I220" s="25">
        <v>4.8600000000000003</v>
      </c>
      <c r="J220" s="22">
        <f t="shared" si="39"/>
        <v>-0.17272722928788997</v>
      </c>
      <c r="K220" s="24"/>
      <c r="L220" s="22"/>
      <c r="M220" s="25">
        <v>36</v>
      </c>
      <c r="N220" s="22">
        <f t="shared" si="44"/>
        <v>0.84058076166267959</v>
      </c>
      <c r="O220" s="24">
        <v>118</v>
      </c>
      <c r="P220" s="22">
        <f t="shared" si="40"/>
        <v>0.33823643078946919</v>
      </c>
      <c r="Q220" s="25">
        <v>7.14</v>
      </c>
      <c r="R220" s="22">
        <f t="shared" si="41"/>
        <v>0.40484457904961274</v>
      </c>
      <c r="S220" s="24">
        <v>4.26</v>
      </c>
      <c r="T220" s="22">
        <f t="shared" si="42"/>
        <v>0.63813437273977358</v>
      </c>
      <c r="V220" s="21">
        <f t="shared" si="37"/>
        <v>4.1279489497696797</v>
      </c>
      <c r="X220" s="21">
        <f t="shared" si="38"/>
        <v>0.58970699282423999</v>
      </c>
    </row>
    <row r="221" spans="1:24" x14ac:dyDescent="0.25">
      <c r="A221" s="20" t="s">
        <v>696</v>
      </c>
      <c r="B221" s="21" t="s">
        <v>125</v>
      </c>
      <c r="C221" s="22">
        <v>74</v>
      </c>
      <c r="D221" s="21">
        <v>226</v>
      </c>
      <c r="E221" s="22">
        <v>32.25</v>
      </c>
      <c r="F221" s="22">
        <f t="shared" si="43"/>
        <v>-0.23906534907133895</v>
      </c>
      <c r="G221" s="21">
        <v>10.875</v>
      </c>
      <c r="H221" s="22">
        <f t="shared" si="35"/>
        <v>1.8574492004898266</v>
      </c>
      <c r="I221" s="22">
        <v>4.79</v>
      </c>
      <c r="J221" s="22">
        <f t="shared" si="39"/>
        <v>6.394959735365717E-2</v>
      </c>
      <c r="K221" s="21"/>
      <c r="L221" s="22"/>
      <c r="M221" s="22">
        <v>32.5</v>
      </c>
      <c r="N221" s="22">
        <f t="shared" si="44"/>
        <v>-0.12564470332221084</v>
      </c>
      <c r="O221" s="21">
        <v>116</v>
      </c>
      <c r="P221" s="22">
        <f t="shared" si="40"/>
        <v>0.11442824524220838</v>
      </c>
      <c r="Q221" s="22">
        <v>7.11</v>
      </c>
      <c r="R221" s="22">
        <f t="shared" si="41"/>
        <v>0.47467264208412457</v>
      </c>
      <c r="S221" s="21">
        <v>4.32</v>
      </c>
      <c r="T221" s="22">
        <f t="shared" si="42"/>
        <v>0.41321673687609906</v>
      </c>
      <c r="V221" s="21">
        <f t="shared" si="37"/>
        <v>2.5590063696523662</v>
      </c>
      <c r="X221" s="21">
        <f t="shared" si="38"/>
        <v>0.36557233852176657</v>
      </c>
    </row>
    <row r="222" spans="1:24" x14ac:dyDescent="0.25">
      <c r="A222" s="23" t="s">
        <v>697</v>
      </c>
      <c r="B222" s="24" t="s">
        <v>125</v>
      </c>
      <c r="C222" s="25">
        <v>77</v>
      </c>
      <c r="D222" s="24">
        <v>236</v>
      </c>
      <c r="E222" s="25">
        <v>33.25</v>
      </c>
      <c r="F222" s="22">
        <f t="shared" si="43"/>
        <v>0.48905246535913544</v>
      </c>
      <c r="G222" s="24">
        <v>10.75</v>
      </c>
      <c r="H222" s="22">
        <f t="shared" si="35"/>
        <v>1.6583013113971463</v>
      </c>
      <c r="I222" s="25">
        <v>4.8</v>
      </c>
      <c r="J222" s="22">
        <f t="shared" si="39"/>
        <v>3.0138622119151293E-2</v>
      </c>
      <c r="K222" s="24"/>
      <c r="L222" s="22"/>
      <c r="M222" s="25">
        <v>33.5</v>
      </c>
      <c r="N222" s="22">
        <f t="shared" si="44"/>
        <v>0.15041971524490072</v>
      </c>
      <c r="O222" s="24">
        <v>115</v>
      </c>
      <c r="P222" s="22">
        <f t="shared" si="40"/>
        <v>2.5241524685779742E-3</v>
      </c>
      <c r="Q222" s="25">
        <v>7.29</v>
      </c>
      <c r="R222" s="22">
        <f t="shared" si="41"/>
        <v>5.5704263877045183E-2</v>
      </c>
      <c r="S222" s="24">
        <v>4.33</v>
      </c>
      <c r="T222" s="22">
        <f t="shared" si="42"/>
        <v>0.37573046423215445</v>
      </c>
      <c r="V222" s="21">
        <f t="shared" si="37"/>
        <v>2.7618709946981115</v>
      </c>
      <c r="X222" s="21">
        <f t="shared" si="38"/>
        <v>0.39455299924258735</v>
      </c>
    </row>
    <row r="223" spans="1:24" x14ac:dyDescent="0.25">
      <c r="A223" s="20" t="s">
        <v>698</v>
      </c>
      <c r="B223" s="21" t="s">
        <v>125</v>
      </c>
      <c r="C223" s="22">
        <v>78</v>
      </c>
      <c r="D223" s="21">
        <v>234</v>
      </c>
      <c r="E223" s="22">
        <v>34.25</v>
      </c>
      <c r="F223" s="22">
        <f t="shared" si="43"/>
        <v>1.2171702797896098</v>
      </c>
      <c r="G223" s="21">
        <v>9.875</v>
      </c>
      <c r="H223" s="22">
        <f t="shared" si="35"/>
        <v>0.26426608774838284</v>
      </c>
      <c r="I223" s="22"/>
      <c r="J223" s="22"/>
      <c r="K223" s="21"/>
      <c r="L223" s="22"/>
      <c r="M223" s="22">
        <v>29</v>
      </c>
      <c r="N223" s="22">
        <f t="shared" si="44"/>
        <v>-1.0918701683071013</v>
      </c>
      <c r="O223" s="21">
        <v>105</v>
      </c>
      <c r="P223" s="22">
        <f t="shared" si="40"/>
        <v>-1.1165167752677261</v>
      </c>
      <c r="Q223" s="22"/>
      <c r="R223" s="22"/>
      <c r="S223" s="21"/>
      <c r="T223" s="22"/>
      <c r="V223" s="21">
        <f t="shared" si="37"/>
        <v>-0.72695057603683466</v>
      </c>
      <c r="X223" s="21">
        <f t="shared" si="38"/>
        <v>-0.18173764400920867</v>
      </c>
    </row>
    <row r="224" spans="1:24" x14ac:dyDescent="0.25">
      <c r="A224" s="23" t="s">
        <v>699</v>
      </c>
      <c r="B224" s="24" t="s">
        <v>125</v>
      </c>
      <c r="C224" s="25">
        <v>77</v>
      </c>
      <c r="D224" s="24">
        <v>237</v>
      </c>
      <c r="E224" s="25">
        <v>33.25</v>
      </c>
      <c r="F224" s="22">
        <f t="shared" si="43"/>
        <v>0.48905246535913544</v>
      </c>
      <c r="G224" s="24">
        <v>10</v>
      </c>
      <c r="H224" s="22">
        <f t="shared" si="35"/>
        <v>0.46341397684106334</v>
      </c>
      <c r="I224" s="25">
        <v>4.7699999999999996</v>
      </c>
      <c r="J224" s="22">
        <f t="shared" si="39"/>
        <v>0.13157154782267191</v>
      </c>
      <c r="K224" s="24"/>
      <c r="L224" s="22"/>
      <c r="M224" s="25">
        <v>30.5</v>
      </c>
      <c r="N224" s="22">
        <f t="shared" si="44"/>
        <v>-0.6777735404564339</v>
      </c>
      <c r="O224" s="24">
        <v>118</v>
      </c>
      <c r="P224" s="22">
        <f t="shared" si="40"/>
        <v>0.33823643078946919</v>
      </c>
      <c r="Q224" s="25">
        <v>6.86</v>
      </c>
      <c r="R224" s="22">
        <f t="shared" si="41"/>
        <v>1.0565731673717358</v>
      </c>
      <c r="S224" s="24">
        <v>4.1500000000000004</v>
      </c>
      <c r="T224" s="22">
        <f t="shared" si="42"/>
        <v>1.0504833718231714</v>
      </c>
      <c r="V224" s="21">
        <f t="shared" si="37"/>
        <v>2.8515574195508133</v>
      </c>
      <c r="X224" s="21">
        <f t="shared" si="38"/>
        <v>0.40736534565011617</v>
      </c>
    </row>
    <row r="225" spans="1:24" x14ac:dyDescent="0.25">
      <c r="A225" s="20" t="s">
        <v>700</v>
      </c>
      <c r="B225" s="21" t="s">
        <v>125</v>
      </c>
      <c r="C225" s="22">
        <v>75</v>
      </c>
      <c r="D225" s="21">
        <v>231</v>
      </c>
      <c r="E225" s="22">
        <v>31.875</v>
      </c>
      <c r="F225" s="22">
        <f t="shared" si="43"/>
        <v>-0.51210952948276678</v>
      </c>
      <c r="G225" s="21">
        <v>9.25</v>
      </c>
      <c r="H225" s="22">
        <f t="shared" si="35"/>
        <v>-0.73147335771501965</v>
      </c>
      <c r="I225" s="22">
        <v>4.8</v>
      </c>
      <c r="J225" s="22">
        <f t="shared" si="39"/>
        <v>3.0138622119151293E-2</v>
      </c>
      <c r="K225" s="21"/>
      <c r="L225" s="22"/>
      <c r="M225" s="22">
        <v>31</v>
      </c>
      <c r="N225" s="22">
        <f t="shared" si="44"/>
        <v>-0.53974133117287815</v>
      </c>
      <c r="O225" s="21">
        <v>117</v>
      </c>
      <c r="P225" s="22">
        <f t="shared" si="40"/>
        <v>0.22633233801583877</v>
      </c>
      <c r="Q225" s="22">
        <v>6.74</v>
      </c>
      <c r="R225" s="22">
        <f t="shared" si="41"/>
        <v>1.3358854195097893</v>
      </c>
      <c r="S225" s="21">
        <v>4.3099999999999996</v>
      </c>
      <c r="T225" s="22">
        <f t="shared" si="42"/>
        <v>0.45070300952004705</v>
      </c>
      <c r="V225" s="21">
        <f t="shared" si="37"/>
        <v>0.25973517079416197</v>
      </c>
      <c r="X225" s="21">
        <f t="shared" si="38"/>
        <v>3.7105024399165999E-2</v>
      </c>
    </row>
    <row r="226" spans="1:24" x14ac:dyDescent="0.25">
      <c r="A226" s="23" t="s">
        <v>701</v>
      </c>
      <c r="B226" s="24" t="s">
        <v>95</v>
      </c>
      <c r="C226" s="25">
        <v>70</v>
      </c>
      <c r="D226" s="24">
        <v>228</v>
      </c>
      <c r="E226" s="25">
        <v>30.25</v>
      </c>
      <c r="F226" s="22">
        <f t="shared" si="43"/>
        <v>-1.6953009779322876</v>
      </c>
      <c r="G226" s="24">
        <v>9.375</v>
      </c>
      <c r="H226" s="22">
        <f t="shared" si="35"/>
        <v>-0.53232546862233909</v>
      </c>
      <c r="I226" s="25">
        <v>4.6399999999999997</v>
      </c>
      <c r="J226" s="22">
        <f t="shared" si="39"/>
        <v>0.57111422587125726</v>
      </c>
      <c r="K226" s="24">
        <v>20</v>
      </c>
      <c r="L226" s="22">
        <f t="shared" si="36"/>
        <v>5.94066476834436E-2</v>
      </c>
      <c r="M226" s="25">
        <v>32.5</v>
      </c>
      <c r="N226" s="22">
        <f t="shared" si="44"/>
        <v>-0.12564470332221084</v>
      </c>
      <c r="O226" s="24">
        <v>111</v>
      </c>
      <c r="P226" s="22">
        <f t="shared" si="40"/>
        <v>-0.44509221862594367</v>
      </c>
      <c r="Q226" s="25">
        <v>7</v>
      </c>
      <c r="R226" s="22">
        <f t="shared" si="41"/>
        <v>0.73070887321067424</v>
      </c>
      <c r="S226" s="24">
        <v>4.21</v>
      </c>
      <c r="T226" s="22">
        <f t="shared" si="42"/>
        <v>0.82556573595950022</v>
      </c>
      <c r="V226" s="21">
        <f t="shared" si="37"/>
        <v>-0.611567885777906</v>
      </c>
      <c r="X226" s="21">
        <f t="shared" si="38"/>
        <v>-7.6445985722238249E-2</v>
      </c>
    </row>
    <row r="227" spans="1:24" x14ac:dyDescent="0.25">
      <c r="A227" s="20" t="s">
        <v>702</v>
      </c>
      <c r="B227" s="21" t="s">
        <v>95</v>
      </c>
      <c r="C227" s="22">
        <v>71</v>
      </c>
      <c r="D227" s="21">
        <v>219</v>
      </c>
      <c r="E227" s="22">
        <v>31.625</v>
      </c>
      <c r="F227" s="22">
        <f t="shared" si="43"/>
        <v>-0.69413898309038535</v>
      </c>
      <c r="G227" s="21">
        <v>8.625</v>
      </c>
      <c r="H227" s="22">
        <f t="shared" si="35"/>
        <v>-1.727212803178422</v>
      </c>
      <c r="I227" s="22"/>
      <c r="J227" s="22"/>
      <c r="K227" s="21">
        <v>22</v>
      </c>
      <c r="L227" s="22">
        <f t="shared" si="36"/>
        <v>0.3965048345383328</v>
      </c>
      <c r="M227" s="22"/>
      <c r="N227" s="22"/>
      <c r="O227" s="21"/>
      <c r="P227" s="22"/>
      <c r="Q227" s="22"/>
      <c r="R227" s="22"/>
      <c r="S227" s="21"/>
      <c r="T227" s="22"/>
      <c r="V227" s="21">
        <f t="shared" si="37"/>
        <v>-2.0248469517304746</v>
      </c>
      <c r="X227" s="21">
        <f t="shared" si="38"/>
        <v>-0.67494898391015823</v>
      </c>
    </row>
    <row r="228" spans="1:24" x14ac:dyDescent="0.25">
      <c r="A228" s="23" t="s">
        <v>703</v>
      </c>
      <c r="B228" s="24" t="s">
        <v>95</v>
      </c>
      <c r="C228" s="25">
        <v>71</v>
      </c>
      <c r="D228" s="24">
        <v>227</v>
      </c>
      <c r="E228" s="25">
        <v>31.5</v>
      </c>
      <c r="F228" s="22">
        <f t="shared" si="43"/>
        <v>-0.78515370989419475</v>
      </c>
      <c r="G228" s="24">
        <v>9.25</v>
      </c>
      <c r="H228" s="22">
        <f t="shared" si="35"/>
        <v>-0.73147335771501965</v>
      </c>
      <c r="I228" s="25"/>
      <c r="J228" s="22"/>
      <c r="K228" s="24">
        <v>19</v>
      </c>
      <c r="L228" s="22">
        <f t="shared" si="36"/>
        <v>-0.109142445744001</v>
      </c>
      <c r="M228" s="25"/>
      <c r="N228" s="22"/>
      <c r="O228" s="24"/>
      <c r="P228" s="22"/>
      <c r="Q228" s="25"/>
      <c r="R228" s="22"/>
      <c r="S228" s="24"/>
      <c r="T228" s="22"/>
      <c r="V228" s="21">
        <f t="shared" si="37"/>
        <v>-1.6257695133532155</v>
      </c>
      <c r="X228" s="21">
        <f t="shared" si="38"/>
        <v>-0.54192317111773847</v>
      </c>
    </row>
    <row r="229" spans="1:24" x14ac:dyDescent="0.25">
      <c r="A229" s="20" t="s">
        <v>704</v>
      </c>
      <c r="B229" s="21" t="s">
        <v>95</v>
      </c>
      <c r="C229" s="22">
        <v>70</v>
      </c>
      <c r="D229" s="21">
        <v>217</v>
      </c>
      <c r="E229" s="22">
        <v>30.25</v>
      </c>
      <c r="F229" s="22">
        <f t="shared" si="43"/>
        <v>-1.6953009779322876</v>
      </c>
      <c r="G229" s="21">
        <v>9.25</v>
      </c>
      <c r="H229" s="22">
        <f t="shared" si="35"/>
        <v>-0.73147335771501965</v>
      </c>
      <c r="I229" s="22">
        <v>4.59</v>
      </c>
      <c r="J229" s="22">
        <f t="shared" si="39"/>
        <v>0.74016910204378972</v>
      </c>
      <c r="K229" s="21">
        <v>18</v>
      </c>
      <c r="L229" s="22">
        <f t="shared" si="36"/>
        <v>-0.27769153917144562</v>
      </c>
      <c r="M229" s="22">
        <v>28.5</v>
      </c>
      <c r="N229" s="22">
        <f t="shared" si="44"/>
        <v>-1.229902377590657</v>
      </c>
      <c r="O229" s="21">
        <v>113</v>
      </c>
      <c r="P229" s="22">
        <f t="shared" si="40"/>
        <v>-0.22128403307868283</v>
      </c>
      <c r="Q229" s="22"/>
      <c r="R229" s="22"/>
      <c r="S229" s="21"/>
      <c r="T229" s="22"/>
      <c r="V229" s="21">
        <f t="shared" si="37"/>
        <v>-3.4154831834443029</v>
      </c>
      <c r="X229" s="21">
        <f t="shared" si="38"/>
        <v>-0.56924719724071715</v>
      </c>
    </row>
    <row r="230" spans="1:24" x14ac:dyDescent="0.25">
      <c r="A230" s="23" t="s">
        <v>705</v>
      </c>
      <c r="B230" s="24" t="s">
        <v>95</v>
      </c>
      <c r="C230" s="25">
        <v>68</v>
      </c>
      <c r="D230" s="24">
        <v>207</v>
      </c>
      <c r="E230" s="25">
        <v>29.625</v>
      </c>
      <c r="F230" s="22">
        <f t="shared" si="43"/>
        <v>-2.1503746119513343</v>
      </c>
      <c r="G230" s="24">
        <v>9</v>
      </c>
      <c r="H230" s="22">
        <f t="shared" si="35"/>
        <v>-1.1297691359003805</v>
      </c>
      <c r="I230" s="25">
        <v>4.47</v>
      </c>
      <c r="J230" s="22">
        <f t="shared" si="39"/>
        <v>1.1459008048578692</v>
      </c>
      <c r="K230" s="24">
        <v>17</v>
      </c>
      <c r="L230" s="22">
        <f t="shared" si="36"/>
        <v>-0.44624063259889024</v>
      </c>
      <c r="M230" s="25">
        <v>34</v>
      </c>
      <c r="N230" s="22">
        <f t="shared" si="44"/>
        <v>0.28845192452845653</v>
      </c>
      <c r="O230" s="24">
        <v>112</v>
      </c>
      <c r="P230" s="22">
        <f t="shared" si="40"/>
        <v>-0.33318812585231322</v>
      </c>
      <c r="Q230" s="25">
        <v>7.26</v>
      </c>
      <c r="R230" s="22">
        <f t="shared" si="41"/>
        <v>0.12553232691155911</v>
      </c>
      <c r="S230" s="24">
        <v>4.58</v>
      </c>
      <c r="T230" s="22">
        <f t="shared" si="42"/>
        <v>-0.56142635186648182</v>
      </c>
      <c r="V230" s="21">
        <f t="shared" si="37"/>
        <v>-3.0611138018715147</v>
      </c>
      <c r="X230" s="21">
        <f t="shared" si="38"/>
        <v>-0.38263922523393934</v>
      </c>
    </row>
    <row r="231" spans="1:24" x14ac:dyDescent="0.25">
      <c r="A231" s="20" t="s">
        <v>706</v>
      </c>
      <c r="B231" s="21" t="s">
        <v>95</v>
      </c>
      <c r="C231" s="22">
        <v>70</v>
      </c>
      <c r="D231" s="21">
        <v>215</v>
      </c>
      <c r="E231" s="22">
        <v>31.375</v>
      </c>
      <c r="F231" s="22">
        <f t="shared" si="43"/>
        <v>-0.87616843669800404</v>
      </c>
      <c r="G231" s="21">
        <v>9.5</v>
      </c>
      <c r="H231" s="22">
        <f t="shared" si="35"/>
        <v>-0.33317757952965865</v>
      </c>
      <c r="I231" s="22">
        <v>4.58</v>
      </c>
      <c r="J231" s="22">
        <f t="shared" si="39"/>
        <v>0.77398007727829554</v>
      </c>
      <c r="K231" s="21">
        <v>18</v>
      </c>
      <c r="L231" s="22">
        <f t="shared" si="36"/>
        <v>-0.27769153917144562</v>
      </c>
      <c r="M231" s="22">
        <v>37.5</v>
      </c>
      <c r="N231" s="22">
        <f t="shared" si="44"/>
        <v>1.254677389513347</v>
      </c>
      <c r="O231" s="21">
        <v>121</v>
      </c>
      <c r="P231" s="22">
        <f t="shared" si="40"/>
        <v>0.67394870911036042</v>
      </c>
      <c r="Q231" s="22">
        <v>6.97</v>
      </c>
      <c r="R231" s="22">
        <f t="shared" si="41"/>
        <v>0.80053693624518818</v>
      </c>
      <c r="S231" s="21">
        <v>4.28</v>
      </c>
      <c r="T231" s="22">
        <f t="shared" si="42"/>
        <v>0.56316182745188104</v>
      </c>
      <c r="V231" s="21">
        <f t="shared" si="37"/>
        <v>2.579267384199964</v>
      </c>
      <c r="X231" s="21">
        <f t="shared" si="38"/>
        <v>0.32240842302499551</v>
      </c>
    </row>
    <row r="232" spans="1:24" x14ac:dyDescent="0.25">
      <c r="A232" s="23" t="s">
        <v>707</v>
      </c>
      <c r="B232" s="24" t="s">
        <v>95</v>
      </c>
      <c r="C232" s="25">
        <v>73</v>
      </c>
      <c r="D232" s="24">
        <v>210</v>
      </c>
      <c r="E232" s="25">
        <v>31.75</v>
      </c>
      <c r="F232" s="22">
        <f t="shared" si="43"/>
        <v>-0.60312425628657607</v>
      </c>
      <c r="G232" s="24">
        <v>9.75</v>
      </c>
      <c r="H232" s="22">
        <f t="shared" si="35"/>
        <v>6.5118198655702356E-2</v>
      </c>
      <c r="I232" s="25">
        <v>4.45</v>
      </c>
      <c r="J232" s="22">
        <f t="shared" si="39"/>
        <v>1.2135227553268808</v>
      </c>
      <c r="K232" s="24">
        <v>10</v>
      </c>
      <c r="L232" s="22">
        <f t="shared" si="36"/>
        <v>-1.6260842865910026</v>
      </c>
      <c r="M232" s="25">
        <v>34.5</v>
      </c>
      <c r="N232" s="22">
        <f t="shared" si="44"/>
        <v>0.42648413381201228</v>
      </c>
      <c r="O232" s="24">
        <v>123</v>
      </c>
      <c r="P232" s="22">
        <f t="shared" si="40"/>
        <v>0.89775689465762121</v>
      </c>
      <c r="Q232" s="25">
        <v>7.04</v>
      </c>
      <c r="R232" s="22">
        <f t="shared" si="41"/>
        <v>0.63760478916465635</v>
      </c>
      <c r="S232" s="24">
        <v>4.21</v>
      </c>
      <c r="T232" s="22">
        <f t="shared" si="42"/>
        <v>0.82556573595950022</v>
      </c>
      <c r="V232" s="21">
        <f t="shared" si="37"/>
        <v>1.8368439646987946</v>
      </c>
      <c r="X232" s="21">
        <f t="shared" si="38"/>
        <v>0.22960549558734933</v>
      </c>
    </row>
    <row r="233" spans="1:24" x14ac:dyDescent="0.25">
      <c r="A233" s="20" t="s">
        <v>708</v>
      </c>
      <c r="B233" s="21" t="s">
        <v>95</v>
      </c>
      <c r="C233" s="22">
        <v>72</v>
      </c>
      <c r="D233" s="21">
        <v>225</v>
      </c>
      <c r="E233" s="22">
        <v>31.25</v>
      </c>
      <c r="F233" s="22">
        <f t="shared" ref="F233:F264" si="45">STANDARDIZE(E233,$E$322,$E$323)</f>
        <v>-0.96718316350181333</v>
      </c>
      <c r="G233" s="21">
        <v>10.25</v>
      </c>
      <c r="H233" s="22">
        <f t="shared" si="35"/>
        <v>0.86170975502642433</v>
      </c>
      <c r="I233" s="22">
        <v>4.47</v>
      </c>
      <c r="J233" s="22">
        <f t="shared" si="39"/>
        <v>1.1459008048578692</v>
      </c>
      <c r="K233" s="21"/>
      <c r="L233" s="22"/>
      <c r="M233" s="22">
        <v>32.5</v>
      </c>
      <c r="N233" s="22">
        <f t="shared" si="44"/>
        <v>-0.12564470332221084</v>
      </c>
      <c r="O233" s="21">
        <v>118</v>
      </c>
      <c r="P233" s="22">
        <f t="shared" si="40"/>
        <v>0.33823643078946919</v>
      </c>
      <c r="Q233" s="22"/>
      <c r="R233" s="22"/>
      <c r="S233" s="21"/>
      <c r="T233" s="22"/>
      <c r="V233" s="21">
        <f t="shared" si="37"/>
        <v>1.2530191238497386</v>
      </c>
      <c r="X233" s="21">
        <f t="shared" si="38"/>
        <v>0.25060382476994769</v>
      </c>
    </row>
    <row r="234" spans="1:24" x14ac:dyDescent="0.25">
      <c r="A234" s="23" t="s">
        <v>709</v>
      </c>
      <c r="B234" s="24" t="s">
        <v>95</v>
      </c>
      <c r="C234" s="25">
        <v>70</v>
      </c>
      <c r="D234" s="24">
        <v>192</v>
      </c>
      <c r="E234" s="25">
        <v>29.75</v>
      </c>
      <c r="F234" s="22">
        <f t="shared" si="45"/>
        <v>-2.0593598851475248</v>
      </c>
      <c r="G234" s="24">
        <v>9.125</v>
      </c>
      <c r="H234" s="22">
        <f t="shared" si="35"/>
        <v>-0.93062124680770009</v>
      </c>
      <c r="I234" s="25">
        <v>4.41</v>
      </c>
      <c r="J234" s="22">
        <f t="shared" si="39"/>
        <v>1.3487666562649074</v>
      </c>
      <c r="K234" s="24">
        <v>17</v>
      </c>
      <c r="L234" s="22">
        <f t="shared" si="36"/>
        <v>-0.44624063259889024</v>
      </c>
      <c r="M234" s="25">
        <v>39</v>
      </c>
      <c r="N234" s="22">
        <f t="shared" si="44"/>
        <v>1.6687740173640142</v>
      </c>
      <c r="O234" s="24">
        <v>130</v>
      </c>
      <c r="P234" s="22">
        <f t="shared" si="40"/>
        <v>1.6810855440730341</v>
      </c>
      <c r="Q234" s="25"/>
      <c r="R234" s="22"/>
      <c r="S234" s="24"/>
      <c r="T234" s="22"/>
      <c r="V234" s="21">
        <f t="shared" si="37"/>
        <v>1.2624044531478407</v>
      </c>
      <c r="X234" s="21">
        <f t="shared" si="38"/>
        <v>0.21040074219130678</v>
      </c>
    </row>
    <row r="235" spans="1:24" x14ac:dyDescent="0.25">
      <c r="A235" s="20" t="s">
        <v>710</v>
      </c>
      <c r="B235" s="21" t="s">
        <v>95</v>
      </c>
      <c r="C235" s="22">
        <v>69</v>
      </c>
      <c r="D235" s="21">
        <v>198</v>
      </c>
      <c r="E235" s="22">
        <v>30</v>
      </c>
      <c r="F235" s="22">
        <f t="shared" si="45"/>
        <v>-1.8773304315399062</v>
      </c>
      <c r="G235" s="21">
        <v>9</v>
      </c>
      <c r="H235" s="22">
        <f t="shared" si="35"/>
        <v>-1.1297691359003805</v>
      </c>
      <c r="I235" s="22">
        <v>4.4800000000000004</v>
      </c>
      <c r="J235" s="22">
        <f t="shared" si="39"/>
        <v>1.1120898296233603</v>
      </c>
      <c r="K235" s="21">
        <v>21</v>
      </c>
      <c r="L235" s="22">
        <f t="shared" si="36"/>
        <v>0.2279557411108882</v>
      </c>
      <c r="M235" s="22">
        <v>34.5</v>
      </c>
      <c r="N235" s="22">
        <f t="shared" si="44"/>
        <v>0.42648413381201228</v>
      </c>
      <c r="O235" s="21">
        <v>120</v>
      </c>
      <c r="P235" s="22">
        <f t="shared" si="40"/>
        <v>0.56204461633672997</v>
      </c>
      <c r="Q235" s="22"/>
      <c r="R235" s="22"/>
      <c r="S235" s="21"/>
      <c r="T235" s="22"/>
      <c r="V235" s="21">
        <f t="shared" si="37"/>
        <v>-0.67852524655729629</v>
      </c>
      <c r="X235" s="21">
        <f t="shared" si="38"/>
        <v>-0.11308754109288272</v>
      </c>
    </row>
    <row r="236" spans="1:24" x14ac:dyDescent="0.25">
      <c r="A236" s="23" t="s">
        <v>711</v>
      </c>
      <c r="B236" s="24" t="s">
        <v>95</v>
      </c>
      <c r="C236" s="25">
        <v>75</v>
      </c>
      <c r="D236" s="24">
        <v>247</v>
      </c>
      <c r="E236" s="25">
        <v>33</v>
      </c>
      <c r="F236" s="22">
        <f t="shared" si="45"/>
        <v>0.30702301175151681</v>
      </c>
      <c r="G236" s="24">
        <v>8.75</v>
      </c>
      <c r="H236" s="22">
        <f t="shared" si="35"/>
        <v>-1.5280649140857416</v>
      </c>
      <c r="I236" s="25">
        <v>4.54</v>
      </c>
      <c r="J236" s="22">
        <f t="shared" si="39"/>
        <v>0.90922397821632206</v>
      </c>
      <c r="K236" s="24">
        <v>22</v>
      </c>
      <c r="L236" s="22">
        <f t="shared" si="36"/>
        <v>0.3965048345383328</v>
      </c>
      <c r="M236" s="25">
        <v>37</v>
      </c>
      <c r="N236" s="22">
        <f t="shared" si="44"/>
        <v>1.1166451802297912</v>
      </c>
      <c r="O236" s="24">
        <v>130</v>
      </c>
      <c r="P236" s="22">
        <f t="shared" si="40"/>
        <v>1.6810855440730341</v>
      </c>
      <c r="Q236" s="25">
        <v>7.2</v>
      </c>
      <c r="R236" s="22">
        <f t="shared" si="41"/>
        <v>0.26518845298058491</v>
      </c>
      <c r="S236" s="24">
        <v>4.38</v>
      </c>
      <c r="T236" s="22">
        <f t="shared" si="42"/>
        <v>0.18829910101242783</v>
      </c>
      <c r="V236" s="21">
        <f t="shared" si="37"/>
        <v>3.3359051887162683</v>
      </c>
      <c r="X236" s="21">
        <f t="shared" si="38"/>
        <v>0.41698814858953354</v>
      </c>
    </row>
    <row r="237" spans="1:24" x14ac:dyDescent="0.25">
      <c r="A237" s="20" t="s">
        <v>712</v>
      </c>
      <c r="B237" s="21" t="s">
        <v>95</v>
      </c>
      <c r="C237" s="22">
        <v>72</v>
      </c>
      <c r="D237" s="21">
        <v>230</v>
      </c>
      <c r="E237" s="22">
        <v>32.25</v>
      </c>
      <c r="F237" s="22">
        <f t="shared" si="45"/>
        <v>-0.23906534907133895</v>
      </c>
      <c r="G237" s="21">
        <v>9</v>
      </c>
      <c r="H237" s="22">
        <f t="shared" si="35"/>
        <v>-1.1297691359003805</v>
      </c>
      <c r="I237" s="22"/>
      <c r="J237" s="22"/>
      <c r="K237" s="21">
        <v>16</v>
      </c>
      <c r="L237" s="22">
        <f t="shared" si="36"/>
        <v>-0.61478972602633486</v>
      </c>
      <c r="M237" s="22">
        <v>34</v>
      </c>
      <c r="N237" s="22">
        <f t="shared" si="44"/>
        <v>0.28845192452845653</v>
      </c>
      <c r="O237" s="21">
        <v>122</v>
      </c>
      <c r="P237" s="22">
        <f t="shared" si="40"/>
        <v>0.78585280188399076</v>
      </c>
      <c r="Q237" s="22"/>
      <c r="R237" s="22"/>
      <c r="S237" s="21"/>
      <c r="T237" s="22"/>
      <c r="V237" s="21">
        <f t="shared" si="37"/>
        <v>-0.90931948458560719</v>
      </c>
      <c r="X237" s="21">
        <f t="shared" si="38"/>
        <v>-0.18186389691712143</v>
      </c>
    </row>
    <row r="238" spans="1:24" x14ac:dyDescent="0.25">
      <c r="A238" s="23" t="s">
        <v>713</v>
      </c>
      <c r="B238" s="24" t="s">
        <v>95</v>
      </c>
      <c r="C238" s="25">
        <v>72</v>
      </c>
      <c r="D238" s="24">
        <v>238</v>
      </c>
      <c r="E238" s="25">
        <v>31.25</v>
      </c>
      <c r="F238" s="22">
        <f t="shared" si="45"/>
        <v>-0.96718316350181333</v>
      </c>
      <c r="G238" s="24">
        <v>9.25</v>
      </c>
      <c r="H238" s="22">
        <f t="shared" si="35"/>
        <v>-0.73147335771501965</v>
      </c>
      <c r="I238" s="25"/>
      <c r="J238" s="22"/>
      <c r="K238" s="24"/>
      <c r="L238" s="22"/>
      <c r="M238" s="25"/>
      <c r="N238" s="22"/>
      <c r="O238" s="24"/>
      <c r="P238" s="22"/>
      <c r="Q238" s="25"/>
      <c r="R238" s="22"/>
      <c r="S238" s="24"/>
      <c r="T238" s="22"/>
      <c r="V238" s="21">
        <f t="shared" si="37"/>
        <v>-1.698656521216833</v>
      </c>
      <c r="X238" s="21">
        <f t="shared" si="38"/>
        <v>-0.84932826060841649</v>
      </c>
    </row>
    <row r="239" spans="1:24" x14ac:dyDescent="0.25">
      <c r="A239" s="20" t="s">
        <v>714</v>
      </c>
      <c r="B239" s="21" t="s">
        <v>95</v>
      </c>
      <c r="C239" s="22">
        <v>72</v>
      </c>
      <c r="D239" s="21">
        <v>209</v>
      </c>
      <c r="E239" s="22">
        <v>32</v>
      </c>
      <c r="F239" s="22">
        <f t="shared" si="45"/>
        <v>-0.42109480267895755</v>
      </c>
      <c r="G239" s="21">
        <v>9.125</v>
      </c>
      <c r="H239" s="22">
        <f t="shared" si="35"/>
        <v>-0.93062124680770009</v>
      </c>
      <c r="I239" s="22">
        <v>4.46</v>
      </c>
      <c r="J239" s="22">
        <f t="shared" si="39"/>
        <v>1.1797117800923751</v>
      </c>
      <c r="K239" s="21">
        <v>23</v>
      </c>
      <c r="L239" s="22">
        <f t="shared" si="36"/>
        <v>0.56505392796577747</v>
      </c>
      <c r="M239" s="22">
        <v>41.5</v>
      </c>
      <c r="N239" s="22">
        <f t="shared" si="44"/>
        <v>2.3589350637817934</v>
      </c>
      <c r="O239" s="21">
        <v>135</v>
      </c>
      <c r="P239" s="22">
        <f t="shared" si="40"/>
        <v>2.240606007941186</v>
      </c>
      <c r="Q239" s="22">
        <v>7.22</v>
      </c>
      <c r="R239" s="22">
        <f t="shared" si="41"/>
        <v>0.21863641095757699</v>
      </c>
      <c r="S239" s="21">
        <v>4.26</v>
      </c>
      <c r="T239" s="22">
        <f t="shared" si="42"/>
        <v>0.63813437273977358</v>
      </c>
      <c r="V239" s="21">
        <f t="shared" si="37"/>
        <v>5.8493615139918251</v>
      </c>
      <c r="X239" s="21">
        <f t="shared" si="38"/>
        <v>0.73117018924897814</v>
      </c>
    </row>
    <row r="240" spans="1:24" x14ac:dyDescent="0.25">
      <c r="A240" s="23" t="s">
        <v>715</v>
      </c>
      <c r="B240" s="24" t="s">
        <v>95</v>
      </c>
      <c r="C240" s="25">
        <v>72</v>
      </c>
      <c r="D240" s="24">
        <v>223</v>
      </c>
      <c r="E240" s="25">
        <v>29.75</v>
      </c>
      <c r="F240" s="22">
        <f t="shared" si="45"/>
        <v>-2.0593598851475248</v>
      </c>
      <c r="G240" s="24">
        <v>9.375</v>
      </c>
      <c r="H240" s="22">
        <f t="shared" si="35"/>
        <v>-0.53232546862233909</v>
      </c>
      <c r="I240" s="25"/>
      <c r="J240" s="22"/>
      <c r="K240" s="24">
        <v>24</v>
      </c>
      <c r="L240" s="22">
        <f t="shared" si="36"/>
        <v>0.73360302139322198</v>
      </c>
      <c r="M240" s="25"/>
      <c r="N240" s="22"/>
      <c r="O240" s="24"/>
      <c r="P240" s="22"/>
      <c r="Q240" s="25"/>
      <c r="R240" s="22"/>
      <c r="S240" s="24"/>
      <c r="T240" s="22"/>
      <c r="V240" s="21">
        <f t="shared" si="37"/>
        <v>-1.8580823323766422</v>
      </c>
      <c r="X240" s="21">
        <f t="shared" si="38"/>
        <v>-0.61936077745888074</v>
      </c>
    </row>
    <row r="241" spans="1:24" x14ac:dyDescent="0.25">
      <c r="A241" s="20" t="s">
        <v>716</v>
      </c>
      <c r="B241" s="21" t="s">
        <v>95</v>
      </c>
      <c r="C241" s="22">
        <v>71</v>
      </c>
      <c r="D241" s="21">
        <v>219</v>
      </c>
      <c r="E241" s="22">
        <v>31.625</v>
      </c>
      <c r="F241" s="22">
        <f t="shared" si="45"/>
        <v>-0.69413898309038535</v>
      </c>
      <c r="G241" s="21">
        <v>9.375</v>
      </c>
      <c r="H241" s="22">
        <f t="shared" si="35"/>
        <v>-0.53232546862233909</v>
      </c>
      <c r="I241" s="22">
        <v>4.3099999999999996</v>
      </c>
      <c r="J241" s="22">
        <f t="shared" si="39"/>
        <v>1.6868764086099752</v>
      </c>
      <c r="K241" s="21">
        <v>25</v>
      </c>
      <c r="L241" s="22">
        <f t="shared" si="36"/>
        <v>0.9021521148206666</v>
      </c>
      <c r="M241" s="22">
        <v>30.5</v>
      </c>
      <c r="N241" s="22">
        <f t="shared" si="44"/>
        <v>-0.6777735404564339</v>
      </c>
      <c r="O241" s="21"/>
      <c r="P241" s="22"/>
      <c r="Q241" s="22"/>
      <c r="R241" s="22"/>
      <c r="S241" s="21"/>
      <c r="T241" s="22"/>
      <c r="V241" s="21">
        <f t="shared" si="37"/>
        <v>0.68479053126148337</v>
      </c>
      <c r="X241" s="21">
        <f t="shared" si="38"/>
        <v>0.13695810625229668</v>
      </c>
    </row>
    <row r="242" spans="1:24" x14ac:dyDescent="0.25">
      <c r="A242" s="23" t="s">
        <v>717</v>
      </c>
      <c r="B242" s="24" t="s">
        <v>95</v>
      </c>
      <c r="C242" s="25">
        <v>70</v>
      </c>
      <c r="D242" s="24">
        <v>208</v>
      </c>
      <c r="E242" s="25">
        <v>31.625</v>
      </c>
      <c r="F242" s="22">
        <f t="shared" si="45"/>
        <v>-0.69413898309038535</v>
      </c>
      <c r="G242" s="24">
        <v>9</v>
      </c>
      <c r="H242" s="22">
        <f t="shared" si="35"/>
        <v>-1.1297691359003805</v>
      </c>
      <c r="I242" s="25">
        <v>4.54</v>
      </c>
      <c r="J242" s="22">
        <f t="shared" si="39"/>
        <v>0.90922397821632206</v>
      </c>
      <c r="K242" s="24">
        <v>19</v>
      </c>
      <c r="L242" s="22">
        <f t="shared" si="36"/>
        <v>-0.109142445744001</v>
      </c>
      <c r="M242" s="25">
        <v>32</v>
      </c>
      <c r="N242" s="22">
        <f t="shared" si="44"/>
        <v>-0.26367691260576659</v>
      </c>
      <c r="O242" s="24">
        <v>124</v>
      </c>
      <c r="P242" s="22">
        <f t="shared" si="40"/>
        <v>1.0096609874312517</v>
      </c>
      <c r="Q242" s="25"/>
      <c r="R242" s="22"/>
      <c r="S242" s="24"/>
      <c r="T242" s="22"/>
      <c r="V242" s="21">
        <f t="shared" si="37"/>
        <v>-0.27784251169295993</v>
      </c>
      <c r="X242" s="21">
        <f t="shared" si="38"/>
        <v>-4.6307085282159988E-2</v>
      </c>
    </row>
    <row r="243" spans="1:24" x14ac:dyDescent="0.25">
      <c r="A243" s="20" t="s">
        <v>718</v>
      </c>
      <c r="B243" s="21" t="s">
        <v>95</v>
      </c>
      <c r="C243" s="22">
        <v>72</v>
      </c>
      <c r="D243" s="21">
        <v>220</v>
      </c>
      <c r="E243" s="22">
        <v>32.125</v>
      </c>
      <c r="F243" s="22">
        <f t="shared" si="45"/>
        <v>-0.33008007587514826</v>
      </c>
      <c r="G243" s="21">
        <v>8.5</v>
      </c>
      <c r="H243" s="22">
        <f t="shared" si="35"/>
        <v>-1.9263606922711025</v>
      </c>
      <c r="I243" s="22">
        <v>4.4800000000000004</v>
      </c>
      <c r="J243" s="22">
        <f t="shared" si="39"/>
        <v>1.1120898296233603</v>
      </c>
      <c r="K243" s="21"/>
      <c r="L243" s="22"/>
      <c r="M243" s="22">
        <v>35.5</v>
      </c>
      <c r="N243" s="22">
        <f t="shared" si="44"/>
        <v>0.70254855237912384</v>
      </c>
      <c r="O243" s="21">
        <v>121</v>
      </c>
      <c r="P243" s="22">
        <f t="shared" si="40"/>
        <v>0.67394870911036042</v>
      </c>
      <c r="Q243" s="22"/>
      <c r="R243" s="22"/>
      <c r="S243" s="21"/>
      <c r="T243" s="22"/>
      <c r="V243" s="21">
        <f t="shared" si="37"/>
        <v>0.23214632296659399</v>
      </c>
      <c r="X243" s="21">
        <f t="shared" si="38"/>
        <v>4.6429264593318795E-2</v>
      </c>
    </row>
    <row r="244" spans="1:24" x14ac:dyDescent="0.25">
      <c r="A244" s="23" t="s">
        <v>719</v>
      </c>
      <c r="B244" s="24" t="s">
        <v>95</v>
      </c>
      <c r="C244" s="25">
        <v>70</v>
      </c>
      <c r="D244" s="24">
        <v>208</v>
      </c>
      <c r="E244" s="25">
        <v>30.5</v>
      </c>
      <c r="F244" s="22">
        <f t="shared" si="45"/>
        <v>-1.513271524324669</v>
      </c>
      <c r="G244" s="24">
        <v>9.25</v>
      </c>
      <c r="H244" s="22">
        <f t="shared" si="35"/>
        <v>-0.73147335771501965</v>
      </c>
      <c r="I244" s="25">
        <v>4.47</v>
      </c>
      <c r="J244" s="22">
        <f t="shared" si="39"/>
        <v>1.1459008048578692</v>
      </c>
      <c r="K244" s="24">
        <v>14</v>
      </c>
      <c r="L244" s="22">
        <f t="shared" si="36"/>
        <v>-0.9518879128812241</v>
      </c>
      <c r="M244" s="25">
        <v>33.5</v>
      </c>
      <c r="N244" s="22">
        <f t="shared" si="44"/>
        <v>0.15041971524490072</v>
      </c>
      <c r="O244" s="24">
        <v>120</v>
      </c>
      <c r="P244" s="22">
        <f t="shared" si="40"/>
        <v>0.56204461633672997</v>
      </c>
      <c r="Q244" s="25">
        <v>6.83</v>
      </c>
      <c r="R244" s="22">
        <f t="shared" si="41"/>
        <v>1.1264012304062496</v>
      </c>
      <c r="S244" s="24">
        <v>4.28</v>
      </c>
      <c r="T244" s="22">
        <f t="shared" si="42"/>
        <v>0.56316182745188104</v>
      </c>
      <c r="V244" s="21">
        <f t="shared" si="37"/>
        <v>0.35129539937671761</v>
      </c>
      <c r="X244" s="21">
        <f t="shared" si="38"/>
        <v>4.3911924922089701E-2</v>
      </c>
    </row>
    <row r="245" spans="1:24" x14ac:dyDescent="0.25">
      <c r="A245" s="20" t="s">
        <v>720</v>
      </c>
      <c r="B245" s="21" t="s">
        <v>95</v>
      </c>
      <c r="C245" s="22">
        <v>70</v>
      </c>
      <c r="D245" s="21">
        <v>207</v>
      </c>
      <c r="E245" s="22">
        <v>29.25</v>
      </c>
      <c r="F245" s="22">
        <f t="shared" si="45"/>
        <v>-2.4234187923627619</v>
      </c>
      <c r="G245" s="21">
        <v>8.25</v>
      </c>
      <c r="H245" s="22">
        <f t="shared" si="35"/>
        <v>-2.3246564704564636</v>
      </c>
      <c r="I245" s="22">
        <v>4.5999999999999996</v>
      </c>
      <c r="J245" s="22">
        <f t="shared" si="39"/>
        <v>0.70635812680928378</v>
      </c>
      <c r="K245" s="21">
        <v>15</v>
      </c>
      <c r="L245" s="22">
        <f t="shared" si="36"/>
        <v>-0.78333881945377948</v>
      </c>
      <c r="M245" s="22">
        <v>32</v>
      </c>
      <c r="N245" s="22">
        <f t="shared" si="44"/>
        <v>-0.26367691260576659</v>
      </c>
      <c r="O245" s="21">
        <v>113</v>
      </c>
      <c r="P245" s="22">
        <f t="shared" si="40"/>
        <v>-0.22128403307868283</v>
      </c>
      <c r="Q245" s="22"/>
      <c r="R245" s="22"/>
      <c r="S245" s="21"/>
      <c r="T245" s="22"/>
      <c r="V245" s="21">
        <f t="shared" si="37"/>
        <v>-5.3100169011481704</v>
      </c>
      <c r="X245" s="21">
        <f t="shared" si="38"/>
        <v>-0.8850028168580284</v>
      </c>
    </row>
    <row r="246" spans="1:24" x14ac:dyDescent="0.25">
      <c r="A246" s="23" t="s">
        <v>721</v>
      </c>
      <c r="B246" s="24" t="s">
        <v>95</v>
      </c>
      <c r="C246" s="25">
        <v>72</v>
      </c>
      <c r="D246" s="24">
        <v>217</v>
      </c>
      <c r="E246" s="25">
        <v>30</v>
      </c>
      <c r="F246" s="22">
        <f t="shared" si="45"/>
        <v>-1.8773304315399062</v>
      </c>
      <c r="G246" s="24">
        <v>9.75</v>
      </c>
      <c r="H246" s="22">
        <f t="shared" si="35"/>
        <v>6.5118198655702356E-2</v>
      </c>
      <c r="I246" s="25">
        <v>4.75</v>
      </c>
      <c r="J246" s="22">
        <f t="shared" si="39"/>
        <v>0.19919349829168367</v>
      </c>
      <c r="K246" s="24">
        <v>12</v>
      </c>
      <c r="L246" s="22">
        <f t="shared" si="36"/>
        <v>-1.2889860997361133</v>
      </c>
      <c r="M246" s="25">
        <v>31</v>
      </c>
      <c r="N246" s="22">
        <f t="shared" si="44"/>
        <v>-0.53974133117287815</v>
      </c>
      <c r="O246" s="24">
        <v>116</v>
      </c>
      <c r="P246" s="22">
        <f t="shared" si="40"/>
        <v>0.11442824524220838</v>
      </c>
      <c r="Q246" s="25">
        <v>6.85</v>
      </c>
      <c r="R246" s="22">
        <f t="shared" si="41"/>
        <v>1.0798491883832417</v>
      </c>
      <c r="S246" s="24">
        <v>4.21</v>
      </c>
      <c r="T246" s="22">
        <f t="shared" si="42"/>
        <v>0.82556573595950022</v>
      </c>
      <c r="V246" s="21">
        <f t="shared" si="37"/>
        <v>-1.4219029959165614</v>
      </c>
      <c r="X246" s="21">
        <f t="shared" si="38"/>
        <v>-0.17773787448957018</v>
      </c>
    </row>
    <row r="247" spans="1:24" x14ac:dyDescent="0.25">
      <c r="A247" s="20" t="s">
        <v>722</v>
      </c>
      <c r="B247" s="21" t="s">
        <v>95</v>
      </c>
      <c r="C247" s="22">
        <v>68</v>
      </c>
      <c r="D247" s="21">
        <v>204</v>
      </c>
      <c r="E247" s="22">
        <v>30</v>
      </c>
      <c r="F247" s="22">
        <f t="shared" si="45"/>
        <v>-1.8773304315399062</v>
      </c>
      <c r="G247" s="21">
        <v>9</v>
      </c>
      <c r="H247" s="22">
        <f t="shared" si="35"/>
        <v>-1.1297691359003805</v>
      </c>
      <c r="I247" s="22">
        <v>4.49</v>
      </c>
      <c r="J247" s="22">
        <f t="shared" si="39"/>
        <v>1.0782788543888544</v>
      </c>
      <c r="K247" s="21">
        <v>24</v>
      </c>
      <c r="L247" s="22">
        <f t="shared" si="36"/>
        <v>0.73360302139322198</v>
      </c>
      <c r="M247" s="22">
        <v>34.5</v>
      </c>
      <c r="N247" s="22">
        <f t="shared" si="44"/>
        <v>0.42648413381201228</v>
      </c>
      <c r="O247" s="21">
        <v>118</v>
      </c>
      <c r="P247" s="22">
        <f t="shared" si="40"/>
        <v>0.33823643078946919</v>
      </c>
      <c r="Q247" s="22">
        <v>7.03</v>
      </c>
      <c r="R247" s="22">
        <f t="shared" si="41"/>
        <v>0.66088081017616029</v>
      </c>
      <c r="S247" s="21">
        <v>4.2</v>
      </c>
      <c r="T247" s="22">
        <f t="shared" si="42"/>
        <v>0.86305200860344489</v>
      </c>
      <c r="V247" s="21">
        <f t="shared" si="37"/>
        <v>1.0934356917228758</v>
      </c>
      <c r="X247" s="21">
        <f t="shared" si="38"/>
        <v>0.13667946146535948</v>
      </c>
    </row>
    <row r="248" spans="1:24" x14ac:dyDescent="0.25">
      <c r="A248" s="23" t="s">
        <v>723</v>
      </c>
      <c r="B248" s="24" t="s">
        <v>95</v>
      </c>
      <c r="C248" s="25">
        <v>73</v>
      </c>
      <c r="D248" s="24">
        <v>220</v>
      </c>
      <c r="E248" s="25">
        <v>32</v>
      </c>
      <c r="F248" s="22">
        <f t="shared" si="45"/>
        <v>-0.42109480267895755</v>
      </c>
      <c r="G248" s="24">
        <v>10.25</v>
      </c>
      <c r="H248" s="22">
        <f t="shared" si="35"/>
        <v>0.86170975502642433</v>
      </c>
      <c r="I248" s="25">
        <v>4.54</v>
      </c>
      <c r="J248" s="22">
        <f t="shared" si="39"/>
        <v>0.90922397821632206</v>
      </c>
      <c r="K248" s="24">
        <v>21</v>
      </c>
      <c r="L248" s="22">
        <f t="shared" si="36"/>
        <v>0.2279557411108882</v>
      </c>
      <c r="M248" s="25">
        <v>36.5</v>
      </c>
      <c r="N248" s="22">
        <f t="shared" si="44"/>
        <v>0.97861297094623545</v>
      </c>
      <c r="O248" s="24">
        <v>118</v>
      </c>
      <c r="P248" s="22">
        <f t="shared" si="40"/>
        <v>0.33823643078946919</v>
      </c>
      <c r="Q248" s="25">
        <v>7.08</v>
      </c>
      <c r="R248" s="22">
        <f t="shared" si="41"/>
        <v>0.54450070511863846</v>
      </c>
      <c r="S248" s="24">
        <v>4.33</v>
      </c>
      <c r="T248" s="22">
        <f t="shared" si="42"/>
        <v>0.37573046423215445</v>
      </c>
      <c r="V248" s="21">
        <f t="shared" si="37"/>
        <v>3.8148752427611741</v>
      </c>
      <c r="X248" s="21">
        <f t="shared" si="38"/>
        <v>0.47685940534514676</v>
      </c>
    </row>
    <row r="249" spans="1:24" x14ac:dyDescent="0.25">
      <c r="A249" s="20" t="s">
        <v>724</v>
      </c>
      <c r="B249" s="21" t="s">
        <v>95</v>
      </c>
      <c r="C249" s="22">
        <v>71</v>
      </c>
      <c r="D249" s="21">
        <v>220</v>
      </c>
      <c r="E249" s="22">
        <v>31.625</v>
      </c>
      <c r="F249" s="22">
        <f t="shared" si="45"/>
        <v>-0.69413898309038535</v>
      </c>
      <c r="G249" s="21">
        <v>10</v>
      </c>
      <c r="H249" s="22">
        <f t="shared" si="35"/>
        <v>0.46341397684106334</v>
      </c>
      <c r="I249" s="22"/>
      <c r="J249" s="22"/>
      <c r="K249" s="21">
        <v>16</v>
      </c>
      <c r="L249" s="22">
        <f t="shared" si="36"/>
        <v>-0.61478972602633486</v>
      </c>
      <c r="M249" s="22"/>
      <c r="N249" s="22"/>
      <c r="O249" s="21"/>
      <c r="P249" s="22"/>
      <c r="Q249" s="22"/>
      <c r="R249" s="22"/>
      <c r="S249" s="21"/>
      <c r="T249" s="22"/>
      <c r="V249" s="21">
        <f t="shared" si="37"/>
        <v>-0.84551473227565688</v>
      </c>
      <c r="X249" s="21">
        <f t="shared" si="38"/>
        <v>-0.28183824409188563</v>
      </c>
    </row>
    <row r="250" spans="1:24" x14ac:dyDescent="0.25">
      <c r="A250" s="23" t="s">
        <v>725</v>
      </c>
      <c r="B250" s="24" t="s">
        <v>726</v>
      </c>
      <c r="C250" s="25">
        <v>72</v>
      </c>
      <c r="D250" s="24">
        <v>206</v>
      </c>
      <c r="E250" s="25">
        <v>31.5</v>
      </c>
      <c r="F250" s="22">
        <f t="shared" si="45"/>
        <v>-0.78515370989419475</v>
      </c>
      <c r="G250" s="24">
        <v>8.75</v>
      </c>
      <c r="H250" s="22">
        <f t="shared" si="35"/>
        <v>-1.5280649140857416</v>
      </c>
      <c r="I250" s="25">
        <v>4.76</v>
      </c>
      <c r="J250" s="22">
        <f t="shared" si="39"/>
        <v>0.16538252305717779</v>
      </c>
      <c r="K250" s="24">
        <v>14</v>
      </c>
      <c r="L250" s="22">
        <f t="shared" si="36"/>
        <v>-0.9518879128812241</v>
      </c>
      <c r="M250" s="25">
        <v>33</v>
      </c>
      <c r="N250" s="22">
        <f t="shared" si="44"/>
        <v>1.238750596134495E-2</v>
      </c>
      <c r="O250" s="24">
        <v>114</v>
      </c>
      <c r="P250" s="22">
        <f t="shared" si="40"/>
        <v>-0.10937994030505244</v>
      </c>
      <c r="Q250" s="25">
        <v>7.08</v>
      </c>
      <c r="R250" s="22">
        <f t="shared" si="41"/>
        <v>0.54450070511863846</v>
      </c>
      <c r="S250" s="24">
        <v>4.33</v>
      </c>
      <c r="T250" s="22">
        <f t="shared" si="42"/>
        <v>0.37573046423215445</v>
      </c>
      <c r="V250" s="21">
        <f t="shared" si="37"/>
        <v>-2.2764852787968977</v>
      </c>
      <c r="X250" s="21">
        <f t="shared" si="38"/>
        <v>-0.28456065984961221</v>
      </c>
    </row>
    <row r="251" spans="1:24" x14ac:dyDescent="0.25">
      <c r="A251" s="20" t="s">
        <v>727</v>
      </c>
      <c r="B251" s="21" t="s">
        <v>726</v>
      </c>
      <c r="C251" s="22">
        <v>72</v>
      </c>
      <c r="D251" s="21">
        <v>199</v>
      </c>
      <c r="E251" s="22">
        <v>30.875</v>
      </c>
      <c r="F251" s="22">
        <f t="shared" si="45"/>
        <v>-1.2402273439132412</v>
      </c>
      <c r="G251" s="21">
        <v>9.25</v>
      </c>
      <c r="H251" s="22">
        <f t="shared" si="35"/>
        <v>-0.73147335771501965</v>
      </c>
      <c r="I251" s="22">
        <v>4.6399999999999997</v>
      </c>
      <c r="J251" s="22">
        <f t="shared" si="39"/>
        <v>0.57111422587125726</v>
      </c>
      <c r="K251" s="21">
        <v>17</v>
      </c>
      <c r="L251" s="22">
        <f t="shared" si="36"/>
        <v>-0.44624063259889024</v>
      </c>
      <c r="M251" s="22">
        <v>36</v>
      </c>
      <c r="N251" s="22">
        <f t="shared" si="44"/>
        <v>0.84058076166267959</v>
      </c>
      <c r="O251" s="21">
        <v>123</v>
      </c>
      <c r="P251" s="22">
        <f t="shared" si="40"/>
        <v>0.89775689465762121</v>
      </c>
      <c r="Q251" s="22"/>
      <c r="R251" s="22"/>
      <c r="S251" s="21"/>
      <c r="T251" s="22"/>
      <c r="V251" s="21">
        <f t="shared" si="37"/>
        <v>-0.1084894520355929</v>
      </c>
      <c r="X251" s="21">
        <f t="shared" si="38"/>
        <v>-1.8081575339265483E-2</v>
      </c>
    </row>
    <row r="252" spans="1:24" x14ac:dyDescent="0.25">
      <c r="A252" s="23" t="s">
        <v>728</v>
      </c>
      <c r="B252" s="24" t="s">
        <v>726</v>
      </c>
      <c r="C252" s="25">
        <v>73</v>
      </c>
      <c r="D252" s="24">
        <v>218</v>
      </c>
      <c r="E252" s="25">
        <v>32</v>
      </c>
      <c r="F252" s="22">
        <f t="shared" si="45"/>
        <v>-0.42109480267895755</v>
      </c>
      <c r="G252" s="24">
        <v>9.25</v>
      </c>
      <c r="H252" s="22">
        <f t="shared" si="35"/>
        <v>-0.73147335771501965</v>
      </c>
      <c r="I252" s="25"/>
      <c r="J252" s="22"/>
      <c r="K252" s="24">
        <v>19</v>
      </c>
      <c r="L252" s="22">
        <f t="shared" si="36"/>
        <v>-0.109142445744001</v>
      </c>
      <c r="M252" s="25"/>
      <c r="N252" s="22"/>
      <c r="O252" s="24"/>
      <c r="P252" s="22"/>
      <c r="Q252" s="25"/>
      <c r="R252" s="22"/>
      <c r="S252" s="24"/>
      <c r="T252" s="22"/>
      <c r="V252" s="21">
        <f t="shared" si="37"/>
        <v>-1.2617106061379784</v>
      </c>
      <c r="X252" s="21">
        <f t="shared" si="38"/>
        <v>-0.42057020204599277</v>
      </c>
    </row>
    <row r="253" spans="1:24" x14ac:dyDescent="0.25">
      <c r="A253" s="20" t="s">
        <v>729</v>
      </c>
      <c r="B253" s="21" t="s">
        <v>726</v>
      </c>
      <c r="C253" s="22">
        <v>72</v>
      </c>
      <c r="D253" s="21">
        <v>212</v>
      </c>
      <c r="E253" s="22">
        <v>32.375</v>
      </c>
      <c r="F253" s="22">
        <f t="shared" si="45"/>
        <v>-0.14805062226752966</v>
      </c>
      <c r="G253" s="21">
        <v>10.5</v>
      </c>
      <c r="H253" s="22">
        <f t="shared" si="35"/>
        <v>1.2600055332117852</v>
      </c>
      <c r="I253" s="22"/>
      <c r="J253" s="22"/>
      <c r="K253" s="21"/>
      <c r="L253" s="22"/>
      <c r="M253" s="22"/>
      <c r="N253" s="22"/>
      <c r="O253" s="21"/>
      <c r="P253" s="22"/>
      <c r="Q253" s="22"/>
      <c r="R253" s="22"/>
      <c r="S253" s="21"/>
      <c r="T253" s="22"/>
      <c r="V253" s="21">
        <f t="shared" si="37"/>
        <v>1.1119549109442555</v>
      </c>
      <c r="X253" s="21">
        <f t="shared" si="38"/>
        <v>0.55597745547212774</v>
      </c>
    </row>
    <row r="254" spans="1:24" x14ac:dyDescent="0.25">
      <c r="A254" s="23" t="s">
        <v>730</v>
      </c>
      <c r="B254" s="24" t="s">
        <v>726</v>
      </c>
      <c r="C254" s="25">
        <v>72</v>
      </c>
      <c r="D254" s="24">
        <v>210</v>
      </c>
      <c r="E254" s="25">
        <v>31.675000000000001</v>
      </c>
      <c r="F254" s="22">
        <f t="shared" si="45"/>
        <v>-0.65773309236886113</v>
      </c>
      <c r="G254" s="24">
        <v>9.625</v>
      </c>
      <c r="H254" s="22">
        <f t="shared" si="35"/>
        <v>-0.13402969043697813</v>
      </c>
      <c r="I254" s="25">
        <v>4.53</v>
      </c>
      <c r="J254" s="22">
        <f t="shared" si="39"/>
        <v>0.94303495345082788</v>
      </c>
      <c r="K254" s="24">
        <v>11</v>
      </c>
      <c r="L254" s="22">
        <f t="shared" si="36"/>
        <v>-1.4575351931635578</v>
      </c>
      <c r="M254" s="25"/>
      <c r="N254" s="22"/>
      <c r="O254" s="24">
        <v>121</v>
      </c>
      <c r="P254" s="22">
        <f t="shared" si="40"/>
        <v>0.67394870911036042</v>
      </c>
      <c r="Q254" s="25"/>
      <c r="R254" s="22"/>
      <c r="S254" s="24"/>
      <c r="T254" s="22"/>
      <c r="V254" s="21">
        <f t="shared" si="37"/>
        <v>-0.63231431340820876</v>
      </c>
      <c r="X254" s="21">
        <f t="shared" si="38"/>
        <v>-0.12646286268164175</v>
      </c>
    </row>
    <row r="255" spans="1:24" x14ac:dyDescent="0.25">
      <c r="A255" s="20" t="s">
        <v>731</v>
      </c>
      <c r="B255" s="21" t="s">
        <v>726</v>
      </c>
      <c r="C255" s="22">
        <v>72</v>
      </c>
      <c r="D255" s="21">
        <v>217</v>
      </c>
      <c r="E255" s="22">
        <v>32.25</v>
      </c>
      <c r="F255" s="22">
        <f t="shared" si="45"/>
        <v>-0.23906534907133895</v>
      </c>
      <c r="G255" s="21">
        <v>9</v>
      </c>
      <c r="H255" s="22">
        <f t="shared" si="35"/>
        <v>-1.1297691359003805</v>
      </c>
      <c r="I255" s="22"/>
      <c r="J255" s="22"/>
      <c r="K255" s="21">
        <v>18</v>
      </c>
      <c r="L255" s="22">
        <f t="shared" si="36"/>
        <v>-0.27769153917144562</v>
      </c>
      <c r="M255" s="22"/>
      <c r="N255" s="22"/>
      <c r="O255" s="21"/>
      <c r="P255" s="22"/>
      <c r="Q255" s="22"/>
      <c r="R255" s="22"/>
      <c r="S255" s="21"/>
      <c r="T255" s="22"/>
      <c r="V255" s="21">
        <f t="shared" si="37"/>
        <v>-1.6465260241431652</v>
      </c>
      <c r="X255" s="21">
        <f t="shared" si="38"/>
        <v>-0.54884200804772176</v>
      </c>
    </row>
    <row r="256" spans="1:24" x14ac:dyDescent="0.25">
      <c r="A256" s="23" t="s">
        <v>732</v>
      </c>
      <c r="B256" s="24" t="s">
        <v>726</v>
      </c>
      <c r="C256" s="25">
        <v>70</v>
      </c>
      <c r="D256" s="24">
        <v>205</v>
      </c>
      <c r="E256" s="25">
        <v>32.125</v>
      </c>
      <c r="F256" s="22">
        <f t="shared" si="45"/>
        <v>-0.33008007587514826</v>
      </c>
      <c r="G256" s="24">
        <v>9.75</v>
      </c>
      <c r="H256" s="22">
        <f t="shared" si="35"/>
        <v>6.5118198655702356E-2</v>
      </c>
      <c r="I256" s="25"/>
      <c r="J256" s="22"/>
      <c r="K256" s="24"/>
      <c r="L256" s="22"/>
      <c r="M256" s="25"/>
      <c r="N256" s="22"/>
      <c r="O256" s="24"/>
      <c r="P256" s="22"/>
      <c r="Q256" s="25"/>
      <c r="R256" s="22"/>
      <c r="S256" s="24"/>
      <c r="T256" s="22"/>
      <c r="V256" s="21">
        <f t="shared" si="37"/>
        <v>-0.26496187721944592</v>
      </c>
      <c r="X256" s="21">
        <f t="shared" si="38"/>
        <v>-0.13248093860972296</v>
      </c>
    </row>
    <row r="257" spans="1:24" x14ac:dyDescent="0.25">
      <c r="A257" s="20" t="s">
        <v>733</v>
      </c>
      <c r="B257" s="21" t="s">
        <v>726</v>
      </c>
      <c r="C257" s="22">
        <v>76</v>
      </c>
      <c r="D257" s="21">
        <v>216</v>
      </c>
      <c r="E257" s="22">
        <v>34.25</v>
      </c>
      <c r="F257" s="22">
        <f t="shared" si="45"/>
        <v>1.2171702797896098</v>
      </c>
      <c r="G257" s="21">
        <v>9.625</v>
      </c>
      <c r="H257" s="22">
        <f t="shared" si="35"/>
        <v>-0.13402969043697813</v>
      </c>
      <c r="I257" s="22">
        <v>4.62</v>
      </c>
      <c r="J257" s="22">
        <f t="shared" si="39"/>
        <v>0.63873617634026902</v>
      </c>
      <c r="K257" s="21">
        <v>16</v>
      </c>
      <c r="L257" s="22">
        <f t="shared" si="36"/>
        <v>-0.61478972602633486</v>
      </c>
      <c r="M257" s="22">
        <v>31.5</v>
      </c>
      <c r="N257" s="22">
        <f t="shared" si="44"/>
        <v>-0.4017091218893224</v>
      </c>
      <c r="O257" s="21">
        <v>124</v>
      </c>
      <c r="P257" s="22">
        <f t="shared" si="40"/>
        <v>1.0096609874312517</v>
      </c>
      <c r="Q257" s="22">
        <v>7.06</v>
      </c>
      <c r="R257" s="22">
        <f t="shared" si="41"/>
        <v>0.59105274714164846</v>
      </c>
      <c r="S257" s="21"/>
      <c r="T257" s="22"/>
      <c r="V257" s="21">
        <f t="shared" si="37"/>
        <v>2.3060916523501436</v>
      </c>
      <c r="X257" s="21">
        <f t="shared" si="38"/>
        <v>0.32944166462144908</v>
      </c>
    </row>
    <row r="258" spans="1:24" x14ac:dyDescent="0.25">
      <c r="A258" s="23" t="s">
        <v>734</v>
      </c>
      <c r="B258" s="24" t="s">
        <v>726</v>
      </c>
      <c r="C258" s="25">
        <v>74</v>
      </c>
      <c r="D258" s="24">
        <v>217</v>
      </c>
      <c r="E258" s="25">
        <v>32.125</v>
      </c>
      <c r="F258" s="22">
        <f t="shared" si="45"/>
        <v>-0.33008007587514826</v>
      </c>
      <c r="G258" s="24">
        <v>9.5</v>
      </c>
      <c r="H258" s="22">
        <f t="shared" si="35"/>
        <v>-0.33317757952965865</v>
      </c>
      <c r="I258" s="25">
        <v>4.6500000000000004</v>
      </c>
      <c r="J258" s="22">
        <f t="shared" si="39"/>
        <v>0.53730325063674844</v>
      </c>
      <c r="K258" s="24">
        <v>22</v>
      </c>
      <c r="L258" s="22">
        <f t="shared" si="36"/>
        <v>0.3965048345383328</v>
      </c>
      <c r="M258" s="25">
        <v>38</v>
      </c>
      <c r="N258" s="22">
        <f t="shared" si="44"/>
        <v>1.3927095987969027</v>
      </c>
      <c r="O258" s="24">
        <v>127</v>
      </c>
      <c r="P258" s="22">
        <f t="shared" si="40"/>
        <v>1.3453732657521429</v>
      </c>
      <c r="Q258" s="25">
        <v>6.93</v>
      </c>
      <c r="R258" s="22">
        <f t="shared" si="41"/>
        <v>0.89364102029120607</v>
      </c>
      <c r="S258" s="24">
        <v>4.18</v>
      </c>
      <c r="T258" s="22">
        <f t="shared" si="42"/>
        <v>0.93802455389133754</v>
      </c>
      <c r="V258" s="21">
        <f t="shared" si="37"/>
        <v>4.8402988685018631</v>
      </c>
      <c r="X258" s="21">
        <f t="shared" si="38"/>
        <v>0.60503735856273289</v>
      </c>
    </row>
    <row r="259" spans="1:24" x14ac:dyDescent="0.25">
      <c r="A259" s="20" t="s">
        <v>735</v>
      </c>
      <c r="B259" s="21" t="s">
        <v>726</v>
      </c>
      <c r="C259" s="22">
        <v>72</v>
      </c>
      <c r="D259" s="21">
        <v>201</v>
      </c>
      <c r="E259" s="22">
        <v>30.125</v>
      </c>
      <c r="F259" s="22">
        <f t="shared" si="45"/>
        <v>-1.7863157047360969</v>
      </c>
      <c r="G259" s="21">
        <v>10</v>
      </c>
      <c r="H259" s="22">
        <f t="shared" si="35"/>
        <v>0.46341397684106334</v>
      </c>
      <c r="I259" s="22"/>
      <c r="J259" s="22"/>
      <c r="K259" s="21"/>
      <c r="L259" s="22"/>
      <c r="M259" s="22"/>
      <c r="N259" s="22"/>
      <c r="O259" s="21"/>
      <c r="P259" s="22"/>
      <c r="Q259" s="22"/>
      <c r="R259" s="22"/>
      <c r="S259" s="21"/>
      <c r="T259" s="22"/>
      <c r="V259" s="21">
        <f t="shared" si="37"/>
        <v>-1.3229017278950335</v>
      </c>
      <c r="X259" s="21">
        <f t="shared" si="38"/>
        <v>-0.66145086394751673</v>
      </c>
    </row>
    <row r="260" spans="1:24" x14ac:dyDescent="0.25">
      <c r="A260" s="23" t="s">
        <v>736</v>
      </c>
      <c r="B260" s="24" t="s">
        <v>726</v>
      </c>
      <c r="C260" s="25">
        <v>72</v>
      </c>
      <c r="D260" s="24">
        <v>211</v>
      </c>
      <c r="E260" s="25">
        <v>32.75</v>
      </c>
      <c r="F260" s="22">
        <f t="shared" si="45"/>
        <v>0.12499355814389823</v>
      </c>
      <c r="G260" s="24">
        <v>10.625</v>
      </c>
      <c r="H260" s="22">
        <f t="shared" ref="H260:H320" si="46">STANDARDIZE(G260,$G$322,$G$323)</f>
        <v>1.4591534223044658</v>
      </c>
      <c r="I260" s="25">
        <v>4.62</v>
      </c>
      <c r="J260" s="22">
        <f t="shared" si="39"/>
        <v>0.63873617634026902</v>
      </c>
      <c r="K260" s="24">
        <v>17</v>
      </c>
      <c r="L260" s="22">
        <f t="shared" ref="L260:L319" si="47">STANDARDIZE(K260,$K$322,$K$323)</f>
        <v>-0.44624063259889024</v>
      </c>
      <c r="M260" s="25">
        <v>38</v>
      </c>
      <c r="N260" s="22">
        <f t="shared" ref="N260:N320" si="48">STANDARDIZE(M260,$M$322,$M$323)</f>
        <v>1.3927095987969027</v>
      </c>
      <c r="O260" s="24">
        <v>132</v>
      </c>
      <c r="P260" s="22">
        <f t="shared" ref="P260:P320" si="49">STANDARDIZE(O260,$O$322,$O$323)</f>
        <v>1.9048937296202948</v>
      </c>
      <c r="Q260" s="25">
        <v>7.09</v>
      </c>
      <c r="R260" s="22">
        <f t="shared" ref="R260:R319" si="50">(STANDARDIZE(Q260,$Q$322,$Q$323))*-1</f>
        <v>0.52122468410713452</v>
      </c>
      <c r="S260" s="24">
        <v>4.38</v>
      </c>
      <c r="T260" s="22">
        <f t="shared" ref="T260:T319" si="51">(STANDARDIZE(S260,$S$322,$S$323))*-1</f>
        <v>0.18829910101242783</v>
      </c>
      <c r="V260" s="21">
        <f t="shared" ref="V260:V320" si="52">F260+H260+J260+L260+N260+P260+R260+T260</f>
        <v>5.7837696377265031</v>
      </c>
      <c r="X260" s="21">
        <f t="shared" ref="X260:X320" si="53">AVERAGE(F260,H260,J260,L260,N260,P260,R260,T260)</f>
        <v>0.72297120471581289</v>
      </c>
    </row>
    <row r="261" spans="1:24" x14ac:dyDescent="0.25">
      <c r="A261" s="20" t="s">
        <v>737</v>
      </c>
      <c r="B261" s="21" t="s">
        <v>726</v>
      </c>
      <c r="C261" s="22">
        <v>72</v>
      </c>
      <c r="D261" s="21">
        <v>216</v>
      </c>
      <c r="E261" s="22">
        <v>31.125</v>
      </c>
      <c r="F261" s="22">
        <f t="shared" si="45"/>
        <v>-1.0581978903056226</v>
      </c>
      <c r="G261" s="21">
        <v>9.75</v>
      </c>
      <c r="H261" s="22">
        <f t="shared" si="46"/>
        <v>6.5118198655702356E-2</v>
      </c>
      <c r="I261" s="22">
        <v>4.58</v>
      </c>
      <c r="J261" s="22">
        <f t="shared" ref="J261:J320" si="54">(STANDARDIZE(I261,$I$322,$I$323))*-1</f>
        <v>0.77398007727829554</v>
      </c>
      <c r="K261" s="21">
        <v>18</v>
      </c>
      <c r="L261" s="22">
        <f t="shared" si="47"/>
        <v>-0.27769153917144562</v>
      </c>
      <c r="M261" s="22">
        <v>33</v>
      </c>
      <c r="N261" s="22">
        <f t="shared" si="48"/>
        <v>1.238750596134495E-2</v>
      </c>
      <c r="O261" s="21">
        <v>119</v>
      </c>
      <c r="P261" s="22">
        <f t="shared" si="49"/>
        <v>0.45014052356309958</v>
      </c>
      <c r="Q261" s="22"/>
      <c r="R261" s="22"/>
      <c r="S261" s="21">
        <v>4.51</v>
      </c>
      <c r="T261" s="22">
        <f t="shared" si="51"/>
        <v>-0.29902244335886258</v>
      </c>
      <c r="V261" s="21">
        <f t="shared" si="52"/>
        <v>-0.33328556737748838</v>
      </c>
      <c r="X261" s="21">
        <f t="shared" si="53"/>
        <v>-4.761222391106977E-2</v>
      </c>
    </row>
    <row r="262" spans="1:24" x14ac:dyDescent="0.25">
      <c r="A262" s="23" t="s">
        <v>738</v>
      </c>
      <c r="B262" s="24" t="s">
        <v>726</v>
      </c>
      <c r="C262" s="25">
        <v>74</v>
      </c>
      <c r="D262" s="24">
        <v>208</v>
      </c>
      <c r="E262" s="25">
        <v>30.375</v>
      </c>
      <c r="F262" s="22">
        <f t="shared" si="45"/>
        <v>-1.6042862511284783</v>
      </c>
      <c r="G262" s="24">
        <v>9.125</v>
      </c>
      <c r="H262" s="22">
        <f t="shared" si="46"/>
        <v>-0.93062124680770009</v>
      </c>
      <c r="I262" s="25">
        <v>4.6900000000000004</v>
      </c>
      <c r="J262" s="22">
        <f t="shared" si="54"/>
        <v>0.40205934969872192</v>
      </c>
      <c r="K262" s="24">
        <v>12</v>
      </c>
      <c r="L262" s="22">
        <f t="shared" si="47"/>
        <v>-1.2889860997361133</v>
      </c>
      <c r="M262" s="25">
        <v>32.5</v>
      </c>
      <c r="N262" s="22">
        <f t="shared" si="48"/>
        <v>-0.12564470332221084</v>
      </c>
      <c r="O262" s="24">
        <v>118</v>
      </c>
      <c r="P262" s="22">
        <f t="shared" si="49"/>
        <v>0.33823643078946919</v>
      </c>
      <c r="Q262" s="25">
        <v>7.26</v>
      </c>
      <c r="R262" s="22">
        <f t="shared" si="50"/>
        <v>0.12553232691155911</v>
      </c>
      <c r="S262" s="24">
        <v>4.33</v>
      </c>
      <c r="T262" s="22">
        <f t="shared" si="51"/>
        <v>0.37573046423215445</v>
      </c>
      <c r="V262" s="21">
        <f t="shared" si="52"/>
        <v>-2.7079797293625987</v>
      </c>
      <c r="X262" s="21">
        <f t="shared" si="53"/>
        <v>-0.33849746617032483</v>
      </c>
    </row>
    <row r="263" spans="1:24" x14ac:dyDescent="0.25">
      <c r="A263" s="20" t="s">
        <v>739</v>
      </c>
      <c r="B263" s="21" t="s">
        <v>150</v>
      </c>
      <c r="C263" s="22">
        <v>77</v>
      </c>
      <c r="D263" s="21">
        <v>247</v>
      </c>
      <c r="E263" s="22">
        <v>34.375</v>
      </c>
      <c r="F263" s="22">
        <f t="shared" si="45"/>
        <v>1.3081850065934191</v>
      </c>
      <c r="G263" s="21">
        <v>9.75</v>
      </c>
      <c r="H263" s="22">
        <f t="shared" si="46"/>
        <v>6.5118198655702356E-2</v>
      </c>
      <c r="I263" s="22">
        <v>4.6399999999999997</v>
      </c>
      <c r="J263" s="22">
        <f t="shared" si="54"/>
        <v>0.57111422587125726</v>
      </c>
      <c r="K263" s="21"/>
      <c r="L263" s="22"/>
      <c r="M263" s="22">
        <v>32.5</v>
      </c>
      <c r="N263" s="22">
        <f t="shared" si="48"/>
        <v>-0.12564470332221084</v>
      </c>
      <c r="O263" s="21">
        <v>117</v>
      </c>
      <c r="P263" s="22">
        <f t="shared" si="49"/>
        <v>0.22633233801583877</v>
      </c>
      <c r="Q263" s="22">
        <v>7.05</v>
      </c>
      <c r="R263" s="22">
        <f t="shared" si="50"/>
        <v>0.6143287681531524</v>
      </c>
      <c r="S263" s="21">
        <v>4.3099999999999996</v>
      </c>
      <c r="T263" s="22">
        <f t="shared" si="51"/>
        <v>0.45070300952004705</v>
      </c>
      <c r="V263" s="21">
        <f t="shared" si="52"/>
        <v>3.1101368434872061</v>
      </c>
      <c r="X263" s="21">
        <f t="shared" si="53"/>
        <v>0.44430526335531517</v>
      </c>
    </row>
    <row r="264" spans="1:24" x14ac:dyDescent="0.25">
      <c r="A264" s="23" t="s">
        <v>740</v>
      </c>
      <c r="B264" s="24" t="s">
        <v>150</v>
      </c>
      <c r="C264" s="25">
        <v>74</v>
      </c>
      <c r="D264" s="24">
        <v>230</v>
      </c>
      <c r="E264" s="25">
        <v>32</v>
      </c>
      <c r="F264" s="22">
        <f t="shared" si="45"/>
        <v>-0.42109480267895755</v>
      </c>
      <c r="G264" s="24">
        <v>9.25</v>
      </c>
      <c r="H264" s="22">
        <f t="shared" si="46"/>
        <v>-0.73147335771501965</v>
      </c>
      <c r="I264" s="25"/>
      <c r="J264" s="22"/>
      <c r="K264" s="24">
        <v>16</v>
      </c>
      <c r="L264" s="22">
        <f t="shared" si="47"/>
        <v>-0.61478972602633486</v>
      </c>
      <c r="M264" s="25">
        <v>38</v>
      </c>
      <c r="N264" s="22">
        <f t="shared" si="48"/>
        <v>1.3927095987969027</v>
      </c>
      <c r="O264" s="24">
        <v>119</v>
      </c>
      <c r="P264" s="22">
        <f t="shared" si="49"/>
        <v>0.45014052356309958</v>
      </c>
      <c r="Q264" s="25"/>
      <c r="R264" s="22"/>
      <c r="S264" s="24"/>
      <c r="T264" s="22"/>
      <c r="V264" s="21">
        <f t="shared" si="52"/>
        <v>7.5492235939690178E-2</v>
      </c>
      <c r="X264" s="21">
        <f t="shared" si="53"/>
        <v>1.5098447187938036E-2</v>
      </c>
    </row>
    <row r="265" spans="1:24" x14ac:dyDescent="0.25">
      <c r="A265" s="20" t="s">
        <v>741</v>
      </c>
      <c r="B265" s="21" t="s">
        <v>150</v>
      </c>
      <c r="C265" s="22">
        <v>75</v>
      </c>
      <c r="D265" s="21">
        <v>250</v>
      </c>
      <c r="E265" s="22">
        <v>32.75</v>
      </c>
      <c r="F265" s="22">
        <f t="shared" ref="F265:F296" si="55">STANDARDIZE(E265,$E$322,$E$323)</f>
        <v>0.12499355814389823</v>
      </c>
      <c r="G265" s="21">
        <v>9.5</v>
      </c>
      <c r="H265" s="22">
        <f t="shared" si="46"/>
        <v>-0.33317757952965865</v>
      </c>
      <c r="I265" s="22">
        <v>4.7300000000000004</v>
      </c>
      <c r="J265" s="22">
        <f t="shared" si="54"/>
        <v>0.26681544876069541</v>
      </c>
      <c r="K265" s="21">
        <v>20</v>
      </c>
      <c r="L265" s="22">
        <f t="shared" si="47"/>
        <v>5.94066476834436E-2</v>
      </c>
      <c r="M265" s="22">
        <v>35.5</v>
      </c>
      <c r="N265" s="22">
        <f t="shared" si="48"/>
        <v>0.70254855237912384</v>
      </c>
      <c r="O265" s="21">
        <v>121</v>
      </c>
      <c r="P265" s="22">
        <f t="shared" si="49"/>
        <v>0.67394870911036042</v>
      </c>
      <c r="Q265" s="22">
        <v>6.9</v>
      </c>
      <c r="R265" s="22">
        <f t="shared" si="50"/>
        <v>0.9634690833257179</v>
      </c>
      <c r="S265" s="21">
        <v>4.2</v>
      </c>
      <c r="T265" s="22">
        <f t="shared" si="51"/>
        <v>0.86305200860344489</v>
      </c>
      <c r="V265" s="21">
        <f t="shared" si="52"/>
        <v>3.3210564284770254</v>
      </c>
      <c r="X265" s="21">
        <f t="shared" si="53"/>
        <v>0.41513205355962818</v>
      </c>
    </row>
    <row r="266" spans="1:24" x14ac:dyDescent="0.25">
      <c r="A266" s="23" t="s">
        <v>742</v>
      </c>
      <c r="B266" s="24" t="s">
        <v>150</v>
      </c>
      <c r="C266" s="25">
        <v>74</v>
      </c>
      <c r="D266" s="24">
        <v>231</v>
      </c>
      <c r="E266" s="25">
        <v>33</v>
      </c>
      <c r="F266" s="22">
        <f t="shared" si="55"/>
        <v>0.30702301175151681</v>
      </c>
      <c r="G266" s="24">
        <v>10</v>
      </c>
      <c r="H266" s="22">
        <f t="shared" si="46"/>
        <v>0.46341397684106334</v>
      </c>
      <c r="I266" s="25">
        <v>4.72</v>
      </c>
      <c r="J266" s="22">
        <f t="shared" si="54"/>
        <v>0.30062642399520428</v>
      </c>
      <c r="K266" s="24">
        <v>12</v>
      </c>
      <c r="L266" s="22">
        <f t="shared" si="47"/>
        <v>-1.2889860997361133</v>
      </c>
      <c r="M266" s="25">
        <v>33.5</v>
      </c>
      <c r="N266" s="22">
        <f t="shared" si="48"/>
        <v>0.15041971524490072</v>
      </c>
      <c r="O266" s="24">
        <v>118</v>
      </c>
      <c r="P266" s="22">
        <f t="shared" si="49"/>
        <v>0.33823643078946919</v>
      </c>
      <c r="Q266" s="25">
        <v>6.97</v>
      </c>
      <c r="R266" s="22">
        <f t="shared" si="50"/>
        <v>0.80053693624518818</v>
      </c>
      <c r="S266" s="24">
        <v>4.24</v>
      </c>
      <c r="T266" s="22">
        <f t="shared" si="51"/>
        <v>0.71310691802766291</v>
      </c>
      <c r="V266" s="21">
        <f t="shared" si="52"/>
        <v>1.7843773131588923</v>
      </c>
      <c r="X266" s="21">
        <f t="shared" si="53"/>
        <v>0.22304716414486153</v>
      </c>
    </row>
    <row r="267" spans="1:24" x14ac:dyDescent="0.25">
      <c r="A267" s="20" t="s">
        <v>743</v>
      </c>
      <c r="B267" s="21" t="s">
        <v>150</v>
      </c>
      <c r="C267" s="22">
        <v>77</v>
      </c>
      <c r="D267" s="21">
        <v>248</v>
      </c>
      <c r="E267" s="22">
        <v>34.5</v>
      </c>
      <c r="F267" s="22">
        <f t="shared" si="55"/>
        <v>1.3991997333972284</v>
      </c>
      <c r="G267" s="21">
        <v>10.125</v>
      </c>
      <c r="H267" s="22">
        <f t="shared" si="46"/>
        <v>0.66256186593374378</v>
      </c>
      <c r="I267" s="22">
        <v>4.9000000000000004</v>
      </c>
      <c r="J267" s="22">
        <f t="shared" si="54"/>
        <v>-0.30797113022591643</v>
      </c>
      <c r="K267" s="21"/>
      <c r="L267" s="22"/>
      <c r="M267" s="22">
        <v>29.5</v>
      </c>
      <c r="N267" s="22">
        <f t="shared" si="48"/>
        <v>-0.95383795902354551</v>
      </c>
      <c r="O267" s="21">
        <v>106</v>
      </c>
      <c r="P267" s="22">
        <f t="shared" si="49"/>
        <v>-1.0046126824940957</v>
      </c>
      <c r="Q267" s="22"/>
      <c r="R267" s="22"/>
      <c r="S267" s="21"/>
      <c r="T267" s="22"/>
      <c r="V267" s="21">
        <f t="shared" si="52"/>
        <v>-0.20466017241258561</v>
      </c>
      <c r="X267" s="21">
        <f t="shared" si="53"/>
        <v>-4.0932034482517123E-2</v>
      </c>
    </row>
    <row r="268" spans="1:24" x14ac:dyDescent="0.25">
      <c r="A268" s="23" t="s">
        <v>744</v>
      </c>
      <c r="B268" s="24" t="s">
        <v>150</v>
      </c>
      <c r="C268" s="25">
        <v>77</v>
      </c>
      <c r="D268" s="24">
        <v>244</v>
      </c>
      <c r="E268" s="25">
        <v>34</v>
      </c>
      <c r="F268" s="22">
        <f t="shared" si="55"/>
        <v>1.0351408261819912</v>
      </c>
      <c r="G268" s="24">
        <v>10</v>
      </c>
      <c r="H268" s="22">
        <f t="shared" si="46"/>
        <v>0.46341397684106334</v>
      </c>
      <c r="I268" s="25">
        <v>4.71</v>
      </c>
      <c r="J268" s="22">
        <f t="shared" si="54"/>
        <v>0.33443739922971016</v>
      </c>
      <c r="K268" s="24">
        <v>18</v>
      </c>
      <c r="L268" s="22">
        <f t="shared" si="47"/>
        <v>-0.27769153917144562</v>
      </c>
      <c r="M268" s="25">
        <v>30.5</v>
      </c>
      <c r="N268" s="22">
        <f t="shared" si="48"/>
        <v>-0.6777735404564339</v>
      </c>
      <c r="O268" s="24">
        <v>115</v>
      </c>
      <c r="P268" s="22">
        <f t="shared" si="49"/>
        <v>2.5241524685779742E-3</v>
      </c>
      <c r="Q268" s="25">
        <v>6.88</v>
      </c>
      <c r="R268" s="22">
        <f t="shared" si="50"/>
        <v>1.0100211253487279</v>
      </c>
      <c r="S268" s="24">
        <v>4.3099999999999996</v>
      </c>
      <c r="T268" s="22">
        <f t="shared" si="51"/>
        <v>0.45070300952004705</v>
      </c>
      <c r="V268" s="21">
        <f t="shared" si="52"/>
        <v>2.3407754099622382</v>
      </c>
      <c r="X268" s="21">
        <f t="shared" si="53"/>
        <v>0.29259692624527978</v>
      </c>
    </row>
    <row r="269" spans="1:24" x14ac:dyDescent="0.25">
      <c r="A269" s="20" t="s">
        <v>745</v>
      </c>
      <c r="B269" s="21" t="s">
        <v>150</v>
      </c>
      <c r="C269" s="22">
        <v>77</v>
      </c>
      <c r="D269" s="21">
        <v>250</v>
      </c>
      <c r="E269" s="22">
        <v>32.75</v>
      </c>
      <c r="F269" s="22">
        <f t="shared" si="55"/>
        <v>0.12499355814389823</v>
      </c>
      <c r="G269" s="21">
        <v>9.25</v>
      </c>
      <c r="H269" s="22">
        <f t="shared" si="46"/>
        <v>-0.73147335771501965</v>
      </c>
      <c r="I269" s="22"/>
      <c r="J269" s="22"/>
      <c r="K269" s="21">
        <v>13</v>
      </c>
      <c r="L269" s="22">
        <f t="shared" si="47"/>
        <v>-1.1204370063086686</v>
      </c>
      <c r="M269" s="22"/>
      <c r="N269" s="22"/>
      <c r="O269" s="21"/>
      <c r="P269" s="22"/>
      <c r="Q269" s="22"/>
      <c r="R269" s="22"/>
      <c r="S269" s="21"/>
      <c r="T269" s="22"/>
      <c r="V269" s="21">
        <f t="shared" si="52"/>
        <v>-1.7269168058797901</v>
      </c>
      <c r="X269" s="21">
        <f t="shared" si="53"/>
        <v>-0.57563893529326338</v>
      </c>
    </row>
    <row r="270" spans="1:24" x14ac:dyDescent="0.25">
      <c r="A270" s="23" t="s">
        <v>746</v>
      </c>
      <c r="B270" s="24" t="s">
        <v>150</v>
      </c>
      <c r="C270" s="25">
        <v>78</v>
      </c>
      <c r="D270" s="24">
        <v>249</v>
      </c>
      <c r="E270" s="25">
        <v>33.25</v>
      </c>
      <c r="F270" s="22">
        <f t="shared" si="55"/>
        <v>0.48905246535913544</v>
      </c>
      <c r="G270" s="24">
        <v>10.25</v>
      </c>
      <c r="H270" s="22">
        <f t="shared" si="46"/>
        <v>0.86170975502642433</v>
      </c>
      <c r="I270" s="25"/>
      <c r="J270" s="22"/>
      <c r="K270" s="24"/>
      <c r="L270" s="22"/>
      <c r="M270" s="25"/>
      <c r="N270" s="22"/>
      <c r="O270" s="24"/>
      <c r="P270" s="22"/>
      <c r="Q270" s="25"/>
      <c r="R270" s="22"/>
      <c r="S270" s="24"/>
      <c r="T270" s="22"/>
      <c r="V270" s="21">
        <f t="shared" si="52"/>
        <v>1.3507622203855598</v>
      </c>
      <c r="X270" s="21">
        <f t="shared" si="53"/>
        <v>0.67538111019277991</v>
      </c>
    </row>
    <row r="271" spans="1:24" x14ac:dyDescent="0.25">
      <c r="A271" s="20" t="s">
        <v>747</v>
      </c>
      <c r="B271" s="21" t="s">
        <v>150</v>
      </c>
      <c r="C271" s="22">
        <v>76</v>
      </c>
      <c r="D271" s="21">
        <v>254</v>
      </c>
      <c r="E271" s="22">
        <v>33.75</v>
      </c>
      <c r="F271" s="22">
        <f t="shared" si="55"/>
        <v>0.85311137257437253</v>
      </c>
      <c r="G271" s="21">
        <v>10.625</v>
      </c>
      <c r="H271" s="22">
        <f t="shared" si="46"/>
        <v>1.4591534223044658</v>
      </c>
      <c r="I271" s="22">
        <v>4.72</v>
      </c>
      <c r="J271" s="22">
        <f t="shared" si="54"/>
        <v>0.30062642399520428</v>
      </c>
      <c r="K271" s="21">
        <v>19</v>
      </c>
      <c r="L271" s="22">
        <f t="shared" si="47"/>
        <v>-0.109142445744001</v>
      </c>
      <c r="M271" s="22">
        <v>33</v>
      </c>
      <c r="N271" s="22">
        <f t="shared" si="48"/>
        <v>1.238750596134495E-2</v>
      </c>
      <c r="O271" s="21">
        <v>117</v>
      </c>
      <c r="P271" s="22">
        <f t="shared" si="49"/>
        <v>0.22633233801583877</v>
      </c>
      <c r="Q271" s="22">
        <v>7</v>
      </c>
      <c r="R271" s="22">
        <f t="shared" si="50"/>
        <v>0.73070887321067424</v>
      </c>
      <c r="S271" s="21">
        <v>4.32</v>
      </c>
      <c r="T271" s="22">
        <f t="shared" si="51"/>
        <v>0.41321673687609906</v>
      </c>
      <c r="V271" s="21">
        <f t="shared" si="52"/>
        <v>3.886394227193998</v>
      </c>
      <c r="X271" s="21">
        <f t="shared" si="53"/>
        <v>0.48579927839924975</v>
      </c>
    </row>
    <row r="272" spans="1:24" x14ac:dyDescent="0.25">
      <c r="A272" s="23" t="s">
        <v>748</v>
      </c>
      <c r="B272" s="24" t="s">
        <v>150</v>
      </c>
      <c r="C272" s="25">
        <v>76</v>
      </c>
      <c r="D272" s="24">
        <v>247</v>
      </c>
      <c r="E272" s="25">
        <v>32.5</v>
      </c>
      <c r="F272" s="22">
        <f t="shared" si="55"/>
        <v>-5.703589546372035E-2</v>
      </c>
      <c r="G272" s="24">
        <v>9.375</v>
      </c>
      <c r="H272" s="22">
        <f t="shared" si="46"/>
        <v>-0.53232546862233909</v>
      </c>
      <c r="I272" s="25"/>
      <c r="J272" s="22"/>
      <c r="K272" s="24">
        <v>18</v>
      </c>
      <c r="L272" s="22">
        <f t="shared" si="47"/>
        <v>-0.27769153917144562</v>
      </c>
      <c r="M272" s="25">
        <v>34.5</v>
      </c>
      <c r="N272" s="22">
        <f t="shared" si="48"/>
        <v>0.42648413381201228</v>
      </c>
      <c r="O272" s="24">
        <v>121</v>
      </c>
      <c r="P272" s="22">
        <f t="shared" si="49"/>
        <v>0.67394870911036042</v>
      </c>
      <c r="Q272" s="25">
        <v>7</v>
      </c>
      <c r="R272" s="22">
        <f t="shared" si="50"/>
        <v>0.73070887321067424</v>
      </c>
      <c r="S272" s="24">
        <v>4.33</v>
      </c>
      <c r="T272" s="22">
        <f t="shared" si="51"/>
        <v>0.37573046423215445</v>
      </c>
      <c r="V272" s="21">
        <f t="shared" si="52"/>
        <v>1.3398192771076962</v>
      </c>
      <c r="X272" s="21">
        <f t="shared" si="53"/>
        <v>0.19140275387252803</v>
      </c>
    </row>
    <row r="273" spans="1:24" x14ac:dyDescent="0.25">
      <c r="A273" s="20" t="s">
        <v>749</v>
      </c>
      <c r="B273" s="21" t="s">
        <v>150</v>
      </c>
      <c r="C273" s="22">
        <v>77</v>
      </c>
      <c r="D273" s="21">
        <v>250</v>
      </c>
      <c r="E273" s="22">
        <v>32.375</v>
      </c>
      <c r="F273" s="22">
        <f t="shared" si="55"/>
        <v>-0.14805062226752966</v>
      </c>
      <c r="G273" s="21">
        <v>9.625</v>
      </c>
      <c r="H273" s="22">
        <f t="shared" si="46"/>
        <v>-0.13402969043697813</v>
      </c>
      <c r="I273" s="22"/>
      <c r="J273" s="22"/>
      <c r="K273" s="21">
        <v>17</v>
      </c>
      <c r="L273" s="22">
        <f t="shared" si="47"/>
        <v>-0.44624063259889024</v>
      </c>
      <c r="M273" s="22"/>
      <c r="N273" s="22"/>
      <c r="O273" s="21"/>
      <c r="P273" s="22"/>
      <c r="Q273" s="22"/>
      <c r="R273" s="22"/>
      <c r="S273" s="21"/>
      <c r="T273" s="22"/>
      <c r="V273" s="21">
        <f t="shared" si="52"/>
        <v>-0.72832094530339808</v>
      </c>
      <c r="X273" s="21">
        <f t="shared" si="53"/>
        <v>-0.24277364843446603</v>
      </c>
    </row>
    <row r="274" spans="1:24" x14ac:dyDescent="0.25">
      <c r="A274" s="23" t="s">
        <v>750</v>
      </c>
      <c r="B274" s="24" t="s">
        <v>150</v>
      </c>
      <c r="C274" s="25">
        <v>76</v>
      </c>
      <c r="D274" s="24">
        <v>262</v>
      </c>
      <c r="E274" s="25">
        <v>33.625</v>
      </c>
      <c r="F274" s="22">
        <f t="shared" si="55"/>
        <v>0.76209664577056324</v>
      </c>
      <c r="G274" s="24">
        <v>10.5</v>
      </c>
      <c r="H274" s="22">
        <f t="shared" si="46"/>
        <v>1.2600055332117852</v>
      </c>
      <c r="I274" s="25">
        <v>5.0199999999999996</v>
      </c>
      <c r="J274" s="22">
        <f t="shared" si="54"/>
        <v>-0.71370283303999293</v>
      </c>
      <c r="K274" s="24">
        <v>29</v>
      </c>
      <c r="L274" s="22">
        <f t="shared" si="47"/>
        <v>1.5763484885304451</v>
      </c>
      <c r="M274" s="25">
        <v>30</v>
      </c>
      <c r="N274" s="22">
        <f t="shared" si="48"/>
        <v>-0.81580574973998976</v>
      </c>
      <c r="O274" s="24">
        <v>115</v>
      </c>
      <c r="P274" s="22">
        <f t="shared" si="49"/>
        <v>2.5241524685779742E-3</v>
      </c>
      <c r="Q274" s="25">
        <v>6.93</v>
      </c>
      <c r="R274" s="22">
        <f t="shared" si="50"/>
        <v>0.89364102029120607</v>
      </c>
      <c r="S274" s="24">
        <v>4.1900000000000004</v>
      </c>
      <c r="T274" s="22">
        <f t="shared" si="51"/>
        <v>0.90053828124738955</v>
      </c>
      <c r="V274" s="21">
        <f t="shared" si="52"/>
        <v>3.865645538739984</v>
      </c>
      <c r="X274" s="21">
        <f t="shared" si="53"/>
        <v>0.48320569234249799</v>
      </c>
    </row>
    <row r="275" spans="1:24" x14ac:dyDescent="0.25">
      <c r="A275" s="20" t="s">
        <v>751</v>
      </c>
      <c r="B275" s="21" t="s">
        <v>150</v>
      </c>
      <c r="C275" s="22">
        <v>76</v>
      </c>
      <c r="D275" s="21">
        <v>253</v>
      </c>
      <c r="E275" s="22">
        <v>34.25</v>
      </c>
      <c r="F275" s="22">
        <f t="shared" si="55"/>
        <v>1.2171702797896098</v>
      </c>
      <c r="G275" s="21">
        <v>10.125</v>
      </c>
      <c r="H275" s="22">
        <f t="shared" si="46"/>
        <v>0.66256186593374378</v>
      </c>
      <c r="I275" s="22">
        <v>4.74</v>
      </c>
      <c r="J275" s="22">
        <f t="shared" si="54"/>
        <v>0.23300447352618955</v>
      </c>
      <c r="K275" s="21">
        <v>23</v>
      </c>
      <c r="L275" s="22">
        <f t="shared" si="47"/>
        <v>0.56505392796577747</v>
      </c>
      <c r="M275" s="22">
        <v>35</v>
      </c>
      <c r="N275" s="22">
        <f t="shared" si="48"/>
        <v>0.56451634309556808</v>
      </c>
      <c r="O275" s="21">
        <v>124</v>
      </c>
      <c r="P275" s="22">
        <f t="shared" si="49"/>
        <v>1.0096609874312517</v>
      </c>
      <c r="Q275" s="22">
        <v>7.1</v>
      </c>
      <c r="R275" s="22">
        <f t="shared" si="50"/>
        <v>0.49794866309563063</v>
      </c>
      <c r="S275" s="21">
        <v>4.33</v>
      </c>
      <c r="T275" s="22">
        <f t="shared" si="51"/>
        <v>0.37573046423215445</v>
      </c>
      <c r="V275" s="21">
        <f t="shared" si="52"/>
        <v>5.1256470050699265</v>
      </c>
      <c r="X275" s="21">
        <f t="shared" si="53"/>
        <v>0.64070587563374082</v>
      </c>
    </row>
    <row r="276" spans="1:24" x14ac:dyDescent="0.25">
      <c r="A276" s="23" t="s">
        <v>752</v>
      </c>
      <c r="B276" s="24" t="s">
        <v>150</v>
      </c>
      <c r="C276" s="25">
        <v>78</v>
      </c>
      <c r="D276" s="24">
        <v>257</v>
      </c>
      <c r="E276" s="25">
        <v>34.25</v>
      </c>
      <c r="F276" s="22">
        <f t="shared" si="55"/>
        <v>1.2171702797896098</v>
      </c>
      <c r="G276" s="24">
        <v>10</v>
      </c>
      <c r="H276" s="22">
        <f t="shared" si="46"/>
        <v>0.46341397684106334</v>
      </c>
      <c r="I276" s="25"/>
      <c r="J276" s="22"/>
      <c r="K276" s="24">
        <v>17</v>
      </c>
      <c r="L276" s="22">
        <f t="shared" si="47"/>
        <v>-0.44624063259889024</v>
      </c>
      <c r="M276" s="25">
        <v>30.5</v>
      </c>
      <c r="N276" s="22">
        <f t="shared" si="48"/>
        <v>-0.6777735404564339</v>
      </c>
      <c r="O276" s="24">
        <v>111</v>
      </c>
      <c r="P276" s="22">
        <f t="shared" si="49"/>
        <v>-0.44509221862594367</v>
      </c>
      <c r="Q276" s="25">
        <v>7.05</v>
      </c>
      <c r="R276" s="22">
        <f t="shared" si="50"/>
        <v>0.6143287681531524</v>
      </c>
      <c r="S276" s="24">
        <v>4.2</v>
      </c>
      <c r="T276" s="22">
        <f t="shared" si="51"/>
        <v>0.86305200860344489</v>
      </c>
      <c r="V276" s="21">
        <f t="shared" si="52"/>
        <v>1.5888586417060027</v>
      </c>
      <c r="X276" s="21">
        <f t="shared" si="53"/>
        <v>0.22697980595800038</v>
      </c>
    </row>
    <row r="277" spans="1:24" x14ac:dyDescent="0.25">
      <c r="A277" s="20" t="s">
        <v>753</v>
      </c>
      <c r="B277" s="21" t="s">
        <v>150</v>
      </c>
      <c r="C277" s="22">
        <v>78</v>
      </c>
      <c r="D277" s="21">
        <v>257</v>
      </c>
      <c r="E277" s="22">
        <v>33.625</v>
      </c>
      <c r="F277" s="22">
        <f t="shared" si="55"/>
        <v>0.76209664577056324</v>
      </c>
      <c r="G277" s="21">
        <v>9.625</v>
      </c>
      <c r="H277" s="22">
        <f t="shared" si="46"/>
        <v>-0.13402969043697813</v>
      </c>
      <c r="I277" s="22">
        <v>4.9400000000000004</v>
      </c>
      <c r="J277" s="22">
        <f t="shared" si="54"/>
        <v>-0.44321503116394295</v>
      </c>
      <c r="K277" s="21">
        <v>19</v>
      </c>
      <c r="L277" s="22">
        <f t="shared" si="47"/>
        <v>-0.109142445744001</v>
      </c>
      <c r="M277" s="22">
        <v>29.5</v>
      </c>
      <c r="N277" s="22">
        <f t="shared" si="48"/>
        <v>-0.95383795902354551</v>
      </c>
      <c r="O277" s="21">
        <v>111</v>
      </c>
      <c r="P277" s="22">
        <f t="shared" si="49"/>
        <v>-0.44509221862594367</v>
      </c>
      <c r="Q277" s="22">
        <v>7.19</v>
      </c>
      <c r="R277" s="22">
        <f t="shared" si="50"/>
        <v>0.28846447399208885</v>
      </c>
      <c r="S277" s="21">
        <v>4.53</v>
      </c>
      <c r="T277" s="22">
        <f t="shared" si="51"/>
        <v>-0.37399498864675523</v>
      </c>
      <c r="V277" s="21">
        <f t="shared" si="52"/>
        <v>-1.4087512138785145</v>
      </c>
      <c r="X277" s="21">
        <f t="shared" si="53"/>
        <v>-0.17609390173481432</v>
      </c>
    </row>
    <row r="278" spans="1:24" x14ac:dyDescent="0.25">
      <c r="A278" s="23" t="s">
        <v>754</v>
      </c>
      <c r="B278" s="24" t="s">
        <v>279</v>
      </c>
      <c r="C278" s="25">
        <v>69</v>
      </c>
      <c r="D278" s="24">
        <v>197</v>
      </c>
      <c r="E278" s="25">
        <v>29.5</v>
      </c>
      <c r="F278" s="22">
        <f t="shared" si="55"/>
        <v>-2.2413893387551433</v>
      </c>
      <c r="G278" s="24">
        <v>9.125</v>
      </c>
      <c r="H278" s="22">
        <f t="shared" si="46"/>
        <v>-0.93062124680770009</v>
      </c>
      <c r="I278" s="25">
        <v>4.66</v>
      </c>
      <c r="J278" s="22">
        <f t="shared" si="54"/>
        <v>0.50349227540224251</v>
      </c>
      <c r="K278" s="24">
        <v>13</v>
      </c>
      <c r="L278" s="22">
        <f t="shared" si="47"/>
        <v>-1.1204370063086686</v>
      </c>
      <c r="M278" s="25">
        <v>34.5</v>
      </c>
      <c r="N278" s="22">
        <f t="shared" si="48"/>
        <v>0.42648413381201228</v>
      </c>
      <c r="O278" s="24">
        <v>116</v>
      </c>
      <c r="P278" s="22">
        <f t="shared" si="49"/>
        <v>0.11442824524220838</v>
      </c>
      <c r="Q278" s="25">
        <v>6.95</v>
      </c>
      <c r="R278" s="22">
        <f t="shared" si="50"/>
        <v>0.84708897826819607</v>
      </c>
      <c r="S278" s="24">
        <v>4.1399999999999997</v>
      </c>
      <c r="T278" s="22">
        <f t="shared" si="51"/>
        <v>1.0879696444671194</v>
      </c>
      <c r="V278" s="21">
        <f t="shared" si="52"/>
        <v>-1.3129843146797331</v>
      </c>
      <c r="X278" s="21">
        <f t="shared" si="53"/>
        <v>-0.16412303933496664</v>
      </c>
    </row>
    <row r="279" spans="1:24" x14ac:dyDescent="0.25">
      <c r="A279" s="20" t="s">
        <v>755</v>
      </c>
      <c r="B279" s="21" t="s">
        <v>279</v>
      </c>
      <c r="C279" s="22">
        <v>75</v>
      </c>
      <c r="D279" s="21">
        <v>196</v>
      </c>
      <c r="E279" s="22">
        <v>32.875</v>
      </c>
      <c r="F279" s="22">
        <f t="shared" si="55"/>
        <v>0.21600828494770752</v>
      </c>
      <c r="G279" s="21">
        <v>9.5</v>
      </c>
      <c r="H279" s="22">
        <f t="shared" si="46"/>
        <v>-0.33317757952965865</v>
      </c>
      <c r="I279" s="22">
        <v>4.67</v>
      </c>
      <c r="J279" s="22">
        <f t="shared" si="54"/>
        <v>0.46968130016773668</v>
      </c>
      <c r="K279" s="21"/>
      <c r="L279" s="22"/>
      <c r="M279" s="22">
        <v>33</v>
      </c>
      <c r="N279" s="22">
        <f t="shared" si="48"/>
        <v>1.238750596134495E-2</v>
      </c>
      <c r="O279" s="21">
        <v>127</v>
      </c>
      <c r="P279" s="22">
        <f t="shared" si="49"/>
        <v>1.3453732657521429</v>
      </c>
      <c r="Q279" s="22">
        <v>7.4</v>
      </c>
      <c r="R279" s="22">
        <f t="shared" si="50"/>
        <v>-0.2003319672495045</v>
      </c>
      <c r="S279" s="21">
        <v>4.28</v>
      </c>
      <c r="T279" s="22">
        <f t="shared" si="51"/>
        <v>0.56316182745188104</v>
      </c>
      <c r="V279" s="21">
        <f t="shared" si="52"/>
        <v>2.0731026375016501</v>
      </c>
      <c r="X279" s="21">
        <f t="shared" si="53"/>
        <v>0.29615751964309289</v>
      </c>
    </row>
    <row r="280" spans="1:24" x14ac:dyDescent="0.25">
      <c r="A280" s="23" t="s">
        <v>756</v>
      </c>
      <c r="B280" s="24" t="s">
        <v>279</v>
      </c>
      <c r="C280" s="25">
        <v>69</v>
      </c>
      <c r="D280" s="24">
        <v>182</v>
      </c>
      <c r="E280" s="25">
        <v>31.25</v>
      </c>
      <c r="F280" s="22">
        <f t="shared" si="55"/>
        <v>-0.96718316350181333</v>
      </c>
      <c r="G280" s="24">
        <v>9.25</v>
      </c>
      <c r="H280" s="22">
        <f t="shared" si="46"/>
        <v>-0.73147335771501965</v>
      </c>
      <c r="I280" s="25">
        <v>4.72</v>
      </c>
      <c r="J280" s="22">
        <f t="shared" si="54"/>
        <v>0.30062642399520428</v>
      </c>
      <c r="K280" s="24"/>
      <c r="L280" s="22"/>
      <c r="M280" s="25">
        <v>33</v>
      </c>
      <c r="N280" s="22">
        <f t="shared" si="48"/>
        <v>1.238750596134495E-2</v>
      </c>
      <c r="O280" s="24">
        <v>123</v>
      </c>
      <c r="P280" s="22">
        <f t="shared" si="49"/>
        <v>0.89775689465762121</v>
      </c>
      <c r="Q280" s="25"/>
      <c r="R280" s="22"/>
      <c r="S280" s="24"/>
      <c r="T280" s="22"/>
      <c r="V280" s="21">
        <f t="shared" si="52"/>
        <v>-0.48788569660266246</v>
      </c>
      <c r="X280" s="21">
        <f t="shared" si="53"/>
        <v>-9.7577139320532497E-2</v>
      </c>
    </row>
    <row r="281" spans="1:24" x14ac:dyDescent="0.25">
      <c r="A281" s="20" t="s">
        <v>757</v>
      </c>
      <c r="B281" s="21" t="s">
        <v>279</v>
      </c>
      <c r="C281" s="22">
        <v>73</v>
      </c>
      <c r="D281" s="21">
        <v>197</v>
      </c>
      <c r="E281" s="22">
        <v>32</v>
      </c>
      <c r="F281" s="22">
        <f t="shared" si="55"/>
        <v>-0.42109480267895755</v>
      </c>
      <c r="G281" s="21">
        <v>9.75</v>
      </c>
      <c r="H281" s="22">
        <f t="shared" si="46"/>
        <v>6.5118198655702356E-2</v>
      </c>
      <c r="I281" s="22">
        <v>4.58</v>
      </c>
      <c r="J281" s="22">
        <f t="shared" si="54"/>
        <v>0.77398007727829554</v>
      </c>
      <c r="K281" s="21">
        <v>11</v>
      </c>
      <c r="L281" s="22">
        <f t="shared" si="47"/>
        <v>-1.4575351931635578</v>
      </c>
      <c r="M281" s="22">
        <v>34</v>
      </c>
      <c r="N281" s="22">
        <f t="shared" si="48"/>
        <v>0.28845192452845653</v>
      </c>
      <c r="O281" s="21">
        <v>119</v>
      </c>
      <c r="P281" s="22">
        <f t="shared" si="49"/>
        <v>0.45014052356309958</v>
      </c>
      <c r="Q281" s="22">
        <v>6.9</v>
      </c>
      <c r="R281" s="22">
        <f t="shared" si="50"/>
        <v>0.9634690833257179</v>
      </c>
      <c r="S281" s="21">
        <v>4.3499999999999996</v>
      </c>
      <c r="T281" s="22">
        <f t="shared" si="51"/>
        <v>0.30075791894426512</v>
      </c>
      <c r="V281" s="21">
        <f t="shared" si="52"/>
        <v>0.96328773045302163</v>
      </c>
      <c r="X281" s="21">
        <f t="shared" si="53"/>
        <v>0.1204109663066277</v>
      </c>
    </row>
    <row r="282" spans="1:24" x14ac:dyDescent="0.25">
      <c r="A282" s="23" t="s">
        <v>758</v>
      </c>
      <c r="B282" s="24" t="s">
        <v>279</v>
      </c>
      <c r="C282" s="25">
        <v>74</v>
      </c>
      <c r="D282" s="24">
        <v>194</v>
      </c>
      <c r="E282" s="25">
        <v>32.5</v>
      </c>
      <c r="F282" s="22">
        <f t="shared" si="55"/>
        <v>-5.703589546372035E-2</v>
      </c>
      <c r="G282" s="24">
        <v>9</v>
      </c>
      <c r="H282" s="22">
        <f t="shared" si="46"/>
        <v>-1.1297691359003805</v>
      </c>
      <c r="I282" s="25"/>
      <c r="J282" s="22"/>
      <c r="K282" s="24"/>
      <c r="L282" s="22"/>
      <c r="M282" s="25"/>
      <c r="N282" s="22"/>
      <c r="O282" s="24"/>
      <c r="P282" s="22"/>
      <c r="Q282" s="25"/>
      <c r="R282" s="22"/>
      <c r="S282" s="24"/>
      <c r="T282" s="22"/>
      <c r="V282" s="21">
        <f t="shared" si="52"/>
        <v>-1.186805031364101</v>
      </c>
      <c r="X282" s="21">
        <f t="shared" si="53"/>
        <v>-0.59340251568205049</v>
      </c>
    </row>
    <row r="283" spans="1:24" x14ac:dyDescent="0.25">
      <c r="A283" s="20" t="s">
        <v>759</v>
      </c>
      <c r="B283" s="21" t="s">
        <v>279</v>
      </c>
      <c r="C283" s="22">
        <v>72</v>
      </c>
      <c r="D283" s="21">
        <v>206</v>
      </c>
      <c r="E283" s="22">
        <v>31.625</v>
      </c>
      <c r="F283" s="22">
        <f t="shared" si="55"/>
        <v>-0.69413898309038535</v>
      </c>
      <c r="G283" s="21">
        <v>8.25</v>
      </c>
      <c r="H283" s="22">
        <f t="shared" si="46"/>
        <v>-2.3246564704564636</v>
      </c>
      <c r="I283" s="22">
        <v>4.5599999999999996</v>
      </c>
      <c r="J283" s="22">
        <f t="shared" si="54"/>
        <v>0.8416020277473103</v>
      </c>
      <c r="K283" s="21">
        <v>20</v>
      </c>
      <c r="L283" s="22">
        <f t="shared" si="47"/>
        <v>5.94066476834436E-2</v>
      </c>
      <c r="M283" s="22">
        <v>30.5</v>
      </c>
      <c r="N283" s="22">
        <f t="shared" si="48"/>
        <v>-0.6777735404564339</v>
      </c>
      <c r="O283" s="21">
        <v>115</v>
      </c>
      <c r="P283" s="22">
        <f t="shared" si="49"/>
        <v>2.5241524685779742E-3</v>
      </c>
      <c r="Q283" s="22">
        <v>7.22</v>
      </c>
      <c r="R283" s="22">
        <f t="shared" si="50"/>
        <v>0.21863641095757699</v>
      </c>
      <c r="S283" s="21">
        <v>4.3099999999999996</v>
      </c>
      <c r="T283" s="22">
        <f t="shared" si="51"/>
        <v>0.45070300952004705</v>
      </c>
      <c r="V283" s="21">
        <f t="shared" si="52"/>
        <v>-2.1236967456263276</v>
      </c>
      <c r="X283" s="21">
        <f t="shared" si="53"/>
        <v>-0.26546209320329095</v>
      </c>
    </row>
    <row r="284" spans="1:24" x14ac:dyDescent="0.25">
      <c r="A284" s="23" t="s">
        <v>760</v>
      </c>
      <c r="B284" s="24" t="s">
        <v>279</v>
      </c>
      <c r="C284" s="25">
        <v>76</v>
      </c>
      <c r="D284" s="24">
        <v>234</v>
      </c>
      <c r="E284" s="25">
        <v>33</v>
      </c>
      <c r="F284" s="22">
        <f t="shared" si="55"/>
        <v>0.30702301175151681</v>
      </c>
      <c r="G284" s="24">
        <v>10.75</v>
      </c>
      <c r="H284" s="22">
        <f t="shared" si="46"/>
        <v>1.6583013113971463</v>
      </c>
      <c r="I284" s="25">
        <v>4.62</v>
      </c>
      <c r="J284" s="22">
        <f t="shared" si="54"/>
        <v>0.63873617634026902</v>
      </c>
      <c r="K284" s="24">
        <v>12</v>
      </c>
      <c r="L284" s="22">
        <f t="shared" si="47"/>
        <v>-1.2889860997361133</v>
      </c>
      <c r="M284" s="25">
        <v>36</v>
      </c>
      <c r="N284" s="22">
        <f t="shared" si="48"/>
        <v>0.84058076166267959</v>
      </c>
      <c r="O284" s="24">
        <v>123</v>
      </c>
      <c r="P284" s="22">
        <f t="shared" si="49"/>
        <v>0.89775689465762121</v>
      </c>
      <c r="Q284" s="25">
        <v>6.49</v>
      </c>
      <c r="R284" s="22">
        <f t="shared" si="50"/>
        <v>1.9177859447974006</v>
      </c>
      <c r="S284" s="24">
        <v>4.2</v>
      </c>
      <c r="T284" s="22">
        <f t="shared" si="51"/>
        <v>0.86305200860344489</v>
      </c>
      <c r="V284" s="21">
        <f t="shared" si="52"/>
        <v>5.8342500094739655</v>
      </c>
      <c r="X284" s="21">
        <f t="shared" si="53"/>
        <v>0.72928125118424569</v>
      </c>
    </row>
    <row r="285" spans="1:24" x14ac:dyDescent="0.25">
      <c r="A285" s="20" t="s">
        <v>761</v>
      </c>
      <c r="B285" s="21" t="s">
        <v>279</v>
      </c>
      <c r="C285" s="22">
        <v>72</v>
      </c>
      <c r="D285" s="21">
        <v>211</v>
      </c>
      <c r="E285" s="22">
        <v>31.375</v>
      </c>
      <c r="F285" s="22">
        <f t="shared" si="55"/>
        <v>-0.87616843669800404</v>
      </c>
      <c r="G285" s="21">
        <v>9.625</v>
      </c>
      <c r="H285" s="22">
        <f t="shared" si="46"/>
        <v>-0.13402969043697813</v>
      </c>
      <c r="I285" s="22">
        <v>4.5</v>
      </c>
      <c r="J285" s="22">
        <f t="shared" si="54"/>
        <v>1.0444678791543485</v>
      </c>
      <c r="K285" s="21">
        <v>14</v>
      </c>
      <c r="L285" s="22">
        <f t="shared" si="47"/>
        <v>-0.9518879128812241</v>
      </c>
      <c r="M285" s="22">
        <v>35.5</v>
      </c>
      <c r="N285" s="22">
        <f t="shared" si="48"/>
        <v>0.70254855237912384</v>
      </c>
      <c r="O285" s="21">
        <v>120</v>
      </c>
      <c r="P285" s="22">
        <f t="shared" si="49"/>
        <v>0.56204461633672997</v>
      </c>
      <c r="Q285" s="22"/>
      <c r="R285" s="22"/>
      <c r="S285" s="21"/>
      <c r="T285" s="22"/>
      <c r="V285" s="21">
        <f t="shared" si="52"/>
        <v>0.34697500785399593</v>
      </c>
      <c r="X285" s="21">
        <f t="shared" si="53"/>
        <v>5.7829167975665986E-2</v>
      </c>
    </row>
    <row r="286" spans="1:24" x14ac:dyDescent="0.25">
      <c r="A286" s="23" t="s">
        <v>762</v>
      </c>
      <c r="B286" s="24" t="s">
        <v>279</v>
      </c>
      <c r="C286" s="25">
        <v>71</v>
      </c>
      <c r="D286" s="24">
        <v>194</v>
      </c>
      <c r="E286" s="25">
        <v>30.25</v>
      </c>
      <c r="F286" s="22">
        <f t="shared" si="55"/>
        <v>-1.6953009779322876</v>
      </c>
      <c r="G286" s="24">
        <v>9</v>
      </c>
      <c r="H286" s="22">
        <f t="shared" si="46"/>
        <v>-1.1297691359003805</v>
      </c>
      <c r="I286" s="25"/>
      <c r="J286" s="22"/>
      <c r="K286" s="24">
        <v>17</v>
      </c>
      <c r="L286" s="22">
        <f t="shared" si="47"/>
        <v>-0.44624063259889024</v>
      </c>
      <c r="M286" s="25">
        <v>40.5</v>
      </c>
      <c r="N286" s="22">
        <f t="shared" si="48"/>
        <v>2.0828706452146815</v>
      </c>
      <c r="O286" s="24">
        <v>129</v>
      </c>
      <c r="P286" s="22">
        <f t="shared" si="49"/>
        <v>1.5691814512994036</v>
      </c>
      <c r="Q286" s="25"/>
      <c r="R286" s="22"/>
      <c r="S286" s="24"/>
      <c r="T286" s="22"/>
      <c r="V286" s="21">
        <f t="shared" si="52"/>
        <v>0.38074135008252696</v>
      </c>
      <c r="X286" s="21">
        <f t="shared" si="53"/>
        <v>7.6148270016505398E-2</v>
      </c>
    </row>
    <row r="287" spans="1:24" x14ac:dyDescent="0.25">
      <c r="A287" s="20" t="s">
        <v>763</v>
      </c>
      <c r="B287" s="21" t="s">
        <v>279</v>
      </c>
      <c r="C287" s="22">
        <v>71</v>
      </c>
      <c r="D287" s="21">
        <v>203</v>
      </c>
      <c r="E287" s="22">
        <v>32.25</v>
      </c>
      <c r="F287" s="22">
        <f t="shared" si="55"/>
        <v>-0.23906534907133895</v>
      </c>
      <c r="G287" s="21">
        <v>9.125</v>
      </c>
      <c r="H287" s="22">
        <f t="shared" si="46"/>
        <v>-0.93062124680770009</v>
      </c>
      <c r="I287" s="22"/>
      <c r="J287" s="22"/>
      <c r="K287" s="21">
        <v>15</v>
      </c>
      <c r="L287" s="22">
        <f t="shared" si="47"/>
        <v>-0.78333881945377948</v>
      </c>
      <c r="M287" s="22">
        <v>31</v>
      </c>
      <c r="N287" s="22">
        <f t="shared" si="48"/>
        <v>-0.53974133117287815</v>
      </c>
      <c r="O287" s="21">
        <v>115</v>
      </c>
      <c r="P287" s="22">
        <f t="shared" si="49"/>
        <v>2.5241524685779742E-3</v>
      </c>
      <c r="Q287" s="22"/>
      <c r="R287" s="22"/>
      <c r="S287" s="21"/>
      <c r="T287" s="22"/>
      <c r="V287" s="21">
        <f t="shared" si="52"/>
        <v>-2.4902425940371189</v>
      </c>
      <c r="X287" s="21">
        <f t="shared" si="53"/>
        <v>-0.49804851880742379</v>
      </c>
    </row>
    <row r="288" spans="1:24" x14ac:dyDescent="0.25">
      <c r="A288" s="23" t="s">
        <v>764</v>
      </c>
      <c r="B288" s="24" t="s">
        <v>279</v>
      </c>
      <c r="C288" s="25">
        <v>75</v>
      </c>
      <c r="D288" s="24">
        <v>205</v>
      </c>
      <c r="E288" s="25">
        <v>32</v>
      </c>
      <c r="F288" s="22">
        <f t="shared" si="55"/>
        <v>-0.42109480267895755</v>
      </c>
      <c r="G288" s="24">
        <v>10.375</v>
      </c>
      <c r="H288" s="22">
        <f t="shared" si="46"/>
        <v>1.0608576441191049</v>
      </c>
      <c r="I288" s="25">
        <v>4.47</v>
      </c>
      <c r="J288" s="22">
        <f t="shared" si="54"/>
        <v>1.1459008048578692</v>
      </c>
      <c r="K288" s="24">
        <v>14</v>
      </c>
      <c r="L288" s="22">
        <f t="shared" si="47"/>
        <v>-0.9518879128812241</v>
      </c>
      <c r="M288" s="25">
        <v>31.5</v>
      </c>
      <c r="N288" s="22">
        <f t="shared" si="48"/>
        <v>-0.4017091218893224</v>
      </c>
      <c r="O288" s="24">
        <v>119</v>
      </c>
      <c r="P288" s="22">
        <f t="shared" si="49"/>
        <v>0.45014052356309958</v>
      </c>
      <c r="Q288" s="25"/>
      <c r="R288" s="22"/>
      <c r="S288" s="24"/>
      <c r="T288" s="22"/>
      <c r="V288" s="21">
        <f t="shared" si="52"/>
        <v>0.88220713509056958</v>
      </c>
      <c r="X288" s="21">
        <f t="shared" si="53"/>
        <v>0.14703452251509494</v>
      </c>
    </row>
    <row r="289" spans="1:24" x14ac:dyDescent="0.25">
      <c r="A289" s="20" t="s">
        <v>765</v>
      </c>
      <c r="B289" s="21" t="s">
        <v>279</v>
      </c>
      <c r="C289" s="22">
        <v>73</v>
      </c>
      <c r="D289" s="21">
        <v>188</v>
      </c>
      <c r="E289" s="22">
        <v>31</v>
      </c>
      <c r="F289" s="22">
        <f t="shared" si="55"/>
        <v>-1.1492126171094319</v>
      </c>
      <c r="G289" s="21">
        <v>10</v>
      </c>
      <c r="H289" s="22">
        <f t="shared" si="46"/>
        <v>0.46341397684106334</v>
      </c>
      <c r="I289" s="22">
        <v>4.42</v>
      </c>
      <c r="J289" s="22">
        <f t="shared" si="54"/>
        <v>1.3149556810304015</v>
      </c>
      <c r="K289" s="21">
        <v>11</v>
      </c>
      <c r="L289" s="22">
        <f t="shared" si="47"/>
        <v>-1.4575351931635578</v>
      </c>
      <c r="M289" s="22">
        <v>38.5</v>
      </c>
      <c r="N289" s="22">
        <f t="shared" si="48"/>
        <v>1.5307418080804585</v>
      </c>
      <c r="O289" s="21">
        <v>124</v>
      </c>
      <c r="P289" s="22">
        <f t="shared" si="49"/>
        <v>1.0096609874312517</v>
      </c>
      <c r="Q289" s="22">
        <v>6.6</v>
      </c>
      <c r="R289" s="22">
        <f t="shared" si="50"/>
        <v>1.661749713670853</v>
      </c>
      <c r="S289" s="21">
        <v>4.22</v>
      </c>
      <c r="T289" s="22">
        <f t="shared" si="51"/>
        <v>0.78807946331555556</v>
      </c>
      <c r="V289" s="21">
        <f t="shared" si="52"/>
        <v>4.161853820096594</v>
      </c>
      <c r="X289" s="21">
        <f t="shared" si="53"/>
        <v>0.52023172751207425</v>
      </c>
    </row>
    <row r="290" spans="1:24" x14ac:dyDescent="0.25">
      <c r="A290" s="23" t="s">
        <v>766</v>
      </c>
      <c r="B290" s="24" t="s">
        <v>279</v>
      </c>
      <c r="C290" s="25">
        <v>74</v>
      </c>
      <c r="D290" s="24">
        <v>202</v>
      </c>
      <c r="E290" s="25">
        <v>31.875</v>
      </c>
      <c r="F290" s="22">
        <f t="shared" si="55"/>
        <v>-0.51210952948276678</v>
      </c>
      <c r="G290" s="24">
        <v>9.875</v>
      </c>
      <c r="H290" s="22">
        <f t="shared" si="46"/>
        <v>0.26426608774838284</v>
      </c>
      <c r="I290" s="25">
        <v>4.5</v>
      </c>
      <c r="J290" s="22">
        <f t="shared" si="54"/>
        <v>1.0444678791543485</v>
      </c>
      <c r="K290" s="24">
        <v>14</v>
      </c>
      <c r="L290" s="22">
        <f t="shared" si="47"/>
        <v>-0.9518879128812241</v>
      </c>
      <c r="M290" s="25">
        <v>41</v>
      </c>
      <c r="N290" s="22">
        <f t="shared" si="48"/>
        <v>2.2209028544982372</v>
      </c>
      <c r="O290" s="24">
        <v>131</v>
      </c>
      <c r="P290" s="22">
        <f t="shared" si="49"/>
        <v>1.7929896368466645</v>
      </c>
      <c r="Q290" s="25">
        <v>6.84</v>
      </c>
      <c r="R290" s="22">
        <f t="shared" si="50"/>
        <v>1.1031252093947457</v>
      </c>
      <c r="S290" s="24">
        <v>4.08</v>
      </c>
      <c r="T290" s="22">
        <f t="shared" si="51"/>
        <v>1.3128872803307907</v>
      </c>
      <c r="V290" s="21">
        <f t="shared" si="52"/>
        <v>6.2746415056091784</v>
      </c>
      <c r="X290" s="21">
        <f t="shared" si="53"/>
        <v>0.7843301882011473</v>
      </c>
    </row>
    <row r="291" spans="1:24" x14ac:dyDescent="0.25">
      <c r="A291" s="20" t="s">
        <v>767</v>
      </c>
      <c r="B291" s="21" t="s">
        <v>279</v>
      </c>
      <c r="C291" s="22">
        <v>70</v>
      </c>
      <c r="D291" s="21">
        <v>193</v>
      </c>
      <c r="E291" s="22">
        <v>30.5</v>
      </c>
      <c r="F291" s="22">
        <f t="shared" si="55"/>
        <v>-1.513271524324669</v>
      </c>
      <c r="G291" s="21">
        <v>9.25</v>
      </c>
      <c r="H291" s="22">
        <f t="shared" si="46"/>
        <v>-0.73147335771501965</v>
      </c>
      <c r="I291" s="22">
        <v>4.57</v>
      </c>
      <c r="J291" s="22">
        <f t="shared" si="54"/>
        <v>0.80779105251280137</v>
      </c>
      <c r="K291" s="21">
        <v>14</v>
      </c>
      <c r="L291" s="22">
        <f t="shared" si="47"/>
        <v>-0.9518879128812241</v>
      </c>
      <c r="M291" s="22">
        <v>35.5</v>
      </c>
      <c r="N291" s="22">
        <f t="shared" si="48"/>
        <v>0.70254855237912384</v>
      </c>
      <c r="O291" s="21">
        <v>117</v>
      </c>
      <c r="P291" s="22">
        <f t="shared" si="49"/>
        <v>0.22633233801583877</v>
      </c>
      <c r="Q291" s="22">
        <v>6.75</v>
      </c>
      <c r="R291" s="22">
        <f t="shared" si="50"/>
        <v>1.3126093984982854</v>
      </c>
      <c r="S291" s="21">
        <v>4.07</v>
      </c>
      <c r="T291" s="22">
        <f t="shared" si="51"/>
        <v>1.3503735529747354</v>
      </c>
      <c r="V291" s="21">
        <f t="shared" si="52"/>
        <v>1.2030220994598724</v>
      </c>
      <c r="X291" s="21">
        <f t="shared" si="53"/>
        <v>0.15037776243248405</v>
      </c>
    </row>
    <row r="292" spans="1:24" x14ac:dyDescent="0.25">
      <c r="A292" s="23" t="s">
        <v>768</v>
      </c>
      <c r="B292" s="24" t="s">
        <v>279</v>
      </c>
      <c r="C292" s="25">
        <v>72</v>
      </c>
      <c r="D292" s="24">
        <v>186</v>
      </c>
      <c r="E292" s="25">
        <v>30.75</v>
      </c>
      <c r="F292" s="22">
        <f t="shared" si="55"/>
        <v>-1.3312420707170505</v>
      </c>
      <c r="G292" s="24">
        <v>8.25</v>
      </c>
      <c r="H292" s="22">
        <f t="shared" si="46"/>
        <v>-2.3246564704564636</v>
      </c>
      <c r="I292" s="25">
        <v>4.32</v>
      </c>
      <c r="J292" s="22">
        <f t="shared" si="54"/>
        <v>1.6530654333754662</v>
      </c>
      <c r="K292" s="24">
        <v>10</v>
      </c>
      <c r="L292" s="22">
        <f t="shared" si="47"/>
        <v>-1.6260842865910026</v>
      </c>
      <c r="M292" s="25">
        <v>33.5</v>
      </c>
      <c r="N292" s="22">
        <f t="shared" si="48"/>
        <v>0.15041971524490072</v>
      </c>
      <c r="O292" s="24">
        <v>126</v>
      </c>
      <c r="P292" s="22">
        <f t="shared" si="49"/>
        <v>1.2334691729785123</v>
      </c>
      <c r="Q292" s="25">
        <v>6.93</v>
      </c>
      <c r="R292" s="22">
        <f t="shared" si="50"/>
        <v>0.89364102029120607</v>
      </c>
      <c r="S292" s="24">
        <v>4.2699999999999996</v>
      </c>
      <c r="T292" s="22">
        <f t="shared" si="51"/>
        <v>0.60064810009582903</v>
      </c>
      <c r="V292" s="21">
        <f t="shared" si="52"/>
        <v>-0.75073938577860222</v>
      </c>
      <c r="X292" s="21">
        <f t="shared" si="53"/>
        <v>-9.3842423222325277E-2</v>
      </c>
    </row>
    <row r="293" spans="1:24" x14ac:dyDescent="0.25">
      <c r="A293" s="20" t="s">
        <v>769</v>
      </c>
      <c r="B293" s="21" t="s">
        <v>279</v>
      </c>
      <c r="C293" s="22">
        <v>75</v>
      </c>
      <c r="D293" s="21">
        <v>220</v>
      </c>
      <c r="E293" s="22">
        <v>34.5</v>
      </c>
      <c r="F293" s="22">
        <f t="shared" si="55"/>
        <v>1.3991997333972284</v>
      </c>
      <c r="G293" s="21">
        <v>9</v>
      </c>
      <c r="H293" s="22">
        <f t="shared" si="46"/>
        <v>-1.1297691359003805</v>
      </c>
      <c r="I293" s="22">
        <v>4.53</v>
      </c>
      <c r="J293" s="22">
        <f t="shared" si="54"/>
        <v>0.94303495345082788</v>
      </c>
      <c r="K293" s="21">
        <v>14</v>
      </c>
      <c r="L293" s="22">
        <f t="shared" si="47"/>
        <v>-0.9518879128812241</v>
      </c>
      <c r="M293" s="22">
        <v>36.5</v>
      </c>
      <c r="N293" s="22">
        <f t="shared" si="48"/>
        <v>0.97861297094623545</v>
      </c>
      <c r="O293" s="21">
        <v>128</v>
      </c>
      <c r="P293" s="22">
        <f t="shared" si="49"/>
        <v>1.4572773585257732</v>
      </c>
      <c r="Q293" s="22">
        <v>7.3</v>
      </c>
      <c r="R293" s="22">
        <f t="shared" si="50"/>
        <v>3.2428242865541232E-2</v>
      </c>
      <c r="S293" s="21">
        <v>4.33</v>
      </c>
      <c r="T293" s="22">
        <f t="shared" si="51"/>
        <v>0.37573046423215445</v>
      </c>
      <c r="V293" s="21">
        <f t="shared" si="52"/>
        <v>3.1046266746361559</v>
      </c>
      <c r="X293" s="21">
        <f t="shared" si="53"/>
        <v>0.38807833432951949</v>
      </c>
    </row>
    <row r="294" spans="1:24" x14ac:dyDescent="0.25">
      <c r="A294" s="23" t="s">
        <v>770</v>
      </c>
      <c r="B294" s="24" t="s">
        <v>279</v>
      </c>
      <c r="C294" s="25">
        <v>73</v>
      </c>
      <c r="D294" s="24">
        <v>196</v>
      </c>
      <c r="E294" s="25">
        <v>32.25</v>
      </c>
      <c r="F294" s="22">
        <f t="shared" si="55"/>
        <v>-0.23906534907133895</v>
      </c>
      <c r="G294" s="24">
        <v>9.75</v>
      </c>
      <c r="H294" s="22">
        <f t="shared" si="46"/>
        <v>6.5118198655702356E-2</v>
      </c>
      <c r="I294" s="25">
        <v>4.6399999999999997</v>
      </c>
      <c r="J294" s="22">
        <f t="shared" si="54"/>
        <v>0.57111422587125726</v>
      </c>
      <c r="K294" s="24">
        <v>13</v>
      </c>
      <c r="L294" s="22">
        <f t="shared" si="47"/>
        <v>-1.1204370063086686</v>
      </c>
      <c r="M294" s="25">
        <v>32</v>
      </c>
      <c r="N294" s="22">
        <f t="shared" si="48"/>
        <v>-0.26367691260576659</v>
      </c>
      <c r="O294" s="24">
        <v>116</v>
      </c>
      <c r="P294" s="22">
        <f t="shared" si="49"/>
        <v>0.11442824524220838</v>
      </c>
      <c r="Q294" s="25"/>
      <c r="R294" s="22"/>
      <c r="S294" s="24"/>
      <c r="T294" s="22"/>
      <c r="V294" s="21">
        <f t="shared" si="52"/>
        <v>-0.87251859821660604</v>
      </c>
      <c r="X294" s="21">
        <f t="shared" si="53"/>
        <v>-0.14541976636943435</v>
      </c>
    </row>
    <row r="295" spans="1:24" x14ac:dyDescent="0.25">
      <c r="A295" s="20" t="s">
        <v>771</v>
      </c>
      <c r="B295" s="21" t="s">
        <v>279</v>
      </c>
      <c r="C295" s="22">
        <v>73</v>
      </c>
      <c r="D295" s="21">
        <v>190</v>
      </c>
      <c r="E295" s="22">
        <v>32.875</v>
      </c>
      <c r="F295" s="22">
        <f t="shared" si="55"/>
        <v>0.21600828494770752</v>
      </c>
      <c r="G295" s="21">
        <v>9.875</v>
      </c>
      <c r="H295" s="22">
        <f t="shared" si="46"/>
        <v>0.26426608774838284</v>
      </c>
      <c r="I295" s="22">
        <v>4.54</v>
      </c>
      <c r="J295" s="22">
        <f t="shared" si="54"/>
        <v>0.90922397821632206</v>
      </c>
      <c r="K295" s="21">
        <v>8</v>
      </c>
      <c r="L295" s="22">
        <f t="shared" si="47"/>
        <v>-1.9631824734458916</v>
      </c>
      <c r="M295" s="22">
        <v>31.5</v>
      </c>
      <c r="N295" s="22">
        <f t="shared" si="48"/>
        <v>-0.4017091218893224</v>
      </c>
      <c r="O295" s="21">
        <v>123</v>
      </c>
      <c r="P295" s="22">
        <f t="shared" si="49"/>
        <v>0.89775689465762121</v>
      </c>
      <c r="Q295" s="22"/>
      <c r="R295" s="22"/>
      <c r="S295" s="21"/>
      <c r="T295" s="22"/>
      <c r="V295" s="21">
        <f t="shared" si="52"/>
        <v>-7.7636349765180412E-2</v>
      </c>
      <c r="X295" s="21">
        <f t="shared" si="53"/>
        <v>-1.2939391627530069E-2</v>
      </c>
    </row>
    <row r="296" spans="1:24" x14ac:dyDescent="0.25">
      <c r="A296" s="23" t="s">
        <v>772</v>
      </c>
      <c r="B296" s="24" t="s">
        <v>279</v>
      </c>
      <c r="C296" s="25">
        <v>75</v>
      </c>
      <c r="D296" s="24">
        <v>209</v>
      </c>
      <c r="E296" s="25">
        <v>32.75</v>
      </c>
      <c r="F296" s="22">
        <f t="shared" si="55"/>
        <v>0.12499355814389823</v>
      </c>
      <c r="G296" s="24">
        <v>9.25</v>
      </c>
      <c r="H296" s="22">
        <f t="shared" si="46"/>
        <v>-0.73147335771501965</v>
      </c>
      <c r="I296" s="25">
        <v>4.6500000000000004</v>
      </c>
      <c r="J296" s="22">
        <f t="shared" si="54"/>
        <v>0.53730325063674844</v>
      </c>
      <c r="K296" s="24">
        <v>9</v>
      </c>
      <c r="L296" s="22">
        <f t="shared" si="47"/>
        <v>-1.7946333800184471</v>
      </c>
      <c r="M296" s="25">
        <v>33.5</v>
      </c>
      <c r="N296" s="22">
        <f t="shared" si="48"/>
        <v>0.15041971524490072</v>
      </c>
      <c r="O296" s="24"/>
      <c r="P296" s="22"/>
      <c r="Q296" s="25">
        <v>6.99</v>
      </c>
      <c r="R296" s="22">
        <f t="shared" si="50"/>
        <v>0.75398489422217818</v>
      </c>
      <c r="S296" s="24">
        <v>4.1399999999999997</v>
      </c>
      <c r="T296" s="22">
        <f t="shared" si="51"/>
        <v>1.0879696444671194</v>
      </c>
      <c r="V296" s="21">
        <f t="shared" si="52"/>
        <v>0.12856432498137826</v>
      </c>
      <c r="X296" s="21">
        <f t="shared" si="53"/>
        <v>1.8366332140196895E-2</v>
      </c>
    </row>
    <row r="297" spans="1:24" x14ac:dyDescent="0.25">
      <c r="A297" s="20" t="s">
        <v>773</v>
      </c>
      <c r="B297" s="21" t="s">
        <v>279</v>
      </c>
      <c r="C297" s="22">
        <v>74</v>
      </c>
      <c r="D297" s="21">
        <v>203</v>
      </c>
      <c r="E297" s="22">
        <v>33.375</v>
      </c>
      <c r="F297" s="22">
        <f t="shared" ref="F297:F320" si="56">STANDARDIZE(E297,$E$322,$E$323)</f>
        <v>0.58006719216294467</v>
      </c>
      <c r="G297" s="21">
        <v>10.5</v>
      </c>
      <c r="H297" s="22">
        <f t="shared" si="46"/>
        <v>1.2600055332117852</v>
      </c>
      <c r="I297" s="22">
        <v>4.6399999999999997</v>
      </c>
      <c r="J297" s="22">
        <f t="shared" si="54"/>
        <v>0.57111422587125726</v>
      </c>
      <c r="K297" s="21"/>
      <c r="L297" s="22"/>
      <c r="M297" s="22">
        <v>31</v>
      </c>
      <c r="N297" s="22">
        <f t="shared" si="48"/>
        <v>-0.53974133117287815</v>
      </c>
      <c r="O297" s="21">
        <v>111</v>
      </c>
      <c r="P297" s="22">
        <f t="shared" si="49"/>
        <v>-0.44509221862594367</v>
      </c>
      <c r="Q297" s="22">
        <v>7.13</v>
      </c>
      <c r="R297" s="22">
        <f t="shared" si="50"/>
        <v>0.42812060006111669</v>
      </c>
      <c r="S297" s="21">
        <v>4.2</v>
      </c>
      <c r="T297" s="22">
        <f t="shared" si="51"/>
        <v>0.86305200860344489</v>
      </c>
      <c r="V297" s="21">
        <f t="shared" si="52"/>
        <v>2.7175260101117269</v>
      </c>
      <c r="X297" s="21">
        <f t="shared" si="53"/>
        <v>0.38821800144453239</v>
      </c>
    </row>
    <row r="298" spans="1:24" x14ac:dyDescent="0.25">
      <c r="A298" s="23" t="s">
        <v>774</v>
      </c>
      <c r="B298" s="24" t="s">
        <v>279</v>
      </c>
      <c r="C298" s="25">
        <v>72</v>
      </c>
      <c r="D298" s="24">
        <v>201</v>
      </c>
      <c r="E298" s="25">
        <v>32</v>
      </c>
      <c r="F298" s="22">
        <f t="shared" si="56"/>
        <v>-0.42109480267895755</v>
      </c>
      <c r="G298" s="24">
        <v>9.75</v>
      </c>
      <c r="H298" s="22">
        <f t="shared" si="46"/>
        <v>6.5118198655702356E-2</v>
      </c>
      <c r="I298" s="25">
        <v>4.57</v>
      </c>
      <c r="J298" s="22">
        <f t="shared" si="54"/>
        <v>0.80779105251280137</v>
      </c>
      <c r="K298" s="24">
        <v>8</v>
      </c>
      <c r="L298" s="22">
        <f t="shared" si="47"/>
        <v>-1.9631824734458916</v>
      </c>
      <c r="M298" s="25">
        <v>33.5</v>
      </c>
      <c r="N298" s="22">
        <f t="shared" si="48"/>
        <v>0.15041971524490072</v>
      </c>
      <c r="O298" s="24">
        <v>116</v>
      </c>
      <c r="P298" s="22">
        <f t="shared" si="49"/>
        <v>0.11442824524220838</v>
      </c>
      <c r="Q298" s="25"/>
      <c r="R298" s="22"/>
      <c r="S298" s="24"/>
      <c r="T298" s="22"/>
      <c r="V298" s="21">
        <f t="shared" si="52"/>
        <v>-1.2465200644692365</v>
      </c>
      <c r="X298" s="21">
        <f t="shared" si="53"/>
        <v>-0.20775334407820609</v>
      </c>
    </row>
    <row r="299" spans="1:24" x14ac:dyDescent="0.25">
      <c r="A299" s="20" t="s">
        <v>775</v>
      </c>
      <c r="B299" s="21" t="s">
        <v>279</v>
      </c>
      <c r="C299" s="22">
        <v>72</v>
      </c>
      <c r="D299" s="21">
        <v>197</v>
      </c>
      <c r="E299" s="22">
        <v>31.375</v>
      </c>
      <c r="F299" s="22">
        <f t="shared" si="56"/>
        <v>-0.87616843669800404</v>
      </c>
      <c r="G299" s="21">
        <v>8.25</v>
      </c>
      <c r="H299" s="22">
        <f t="shared" si="46"/>
        <v>-2.3246564704564636</v>
      </c>
      <c r="I299" s="22">
        <v>4.3499999999999996</v>
      </c>
      <c r="J299" s="22">
        <f t="shared" si="54"/>
        <v>1.5516325076719486</v>
      </c>
      <c r="K299" s="21">
        <v>15</v>
      </c>
      <c r="L299" s="22">
        <f t="shared" si="47"/>
        <v>-0.78333881945377948</v>
      </c>
      <c r="M299" s="22">
        <v>35.5</v>
      </c>
      <c r="N299" s="22">
        <f t="shared" si="48"/>
        <v>0.70254855237912384</v>
      </c>
      <c r="O299" s="21">
        <v>129</v>
      </c>
      <c r="P299" s="22">
        <f t="shared" si="49"/>
        <v>1.5691814512994036</v>
      </c>
      <c r="Q299" s="22"/>
      <c r="R299" s="22"/>
      <c r="S299" s="21"/>
      <c r="T299" s="22"/>
      <c r="V299" s="21">
        <f t="shared" si="52"/>
        <v>-0.16080121525777136</v>
      </c>
      <c r="X299" s="21">
        <f t="shared" si="53"/>
        <v>-2.6800202542961893E-2</v>
      </c>
    </row>
    <row r="300" spans="1:24" x14ac:dyDescent="0.25">
      <c r="A300" s="23" t="s">
        <v>776</v>
      </c>
      <c r="B300" s="24" t="s">
        <v>279</v>
      </c>
      <c r="C300" s="25">
        <v>74</v>
      </c>
      <c r="D300" s="24">
        <v>215</v>
      </c>
      <c r="E300" s="25">
        <v>32.375</v>
      </c>
      <c r="F300" s="22">
        <f t="shared" si="56"/>
        <v>-0.14805062226752966</v>
      </c>
      <c r="G300" s="24">
        <v>9.5</v>
      </c>
      <c r="H300" s="22">
        <f t="shared" si="46"/>
        <v>-0.33317757952965865</v>
      </c>
      <c r="I300" s="25">
        <v>4.43</v>
      </c>
      <c r="J300" s="22">
        <f t="shared" si="54"/>
        <v>1.2811447057958956</v>
      </c>
      <c r="K300" s="24">
        <v>18</v>
      </c>
      <c r="L300" s="22">
        <f t="shared" si="47"/>
        <v>-0.27769153917144562</v>
      </c>
      <c r="M300" s="25">
        <v>38</v>
      </c>
      <c r="N300" s="22">
        <f t="shared" si="48"/>
        <v>1.3927095987969027</v>
      </c>
      <c r="O300" s="24">
        <v>132</v>
      </c>
      <c r="P300" s="22">
        <f t="shared" si="49"/>
        <v>1.9048937296202948</v>
      </c>
      <c r="Q300" s="25"/>
      <c r="R300" s="22"/>
      <c r="S300" s="24"/>
      <c r="T300" s="22"/>
      <c r="V300" s="21">
        <f t="shared" si="52"/>
        <v>3.8198282932444592</v>
      </c>
      <c r="X300" s="21">
        <f t="shared" si="53"/>
        <v>0.63663804887407649</v>
      </c>
    </row>
    <row r="301" spans="1:24" x14ac:dyDescent="0.25">
      <c r="A301" s="20" t="s">
        <v>777</v>
      </c>
      <c r="B301" s="21" t="s">
        <v>279</v>
      </c>
      <c r="C301" s="22">
        <v>69</v>
      </c>
      <c r="D301" s="21">
        <v>201</v>
      </c>
      <c r="E301" s="22">
        <v>30.25</v>
      </c>
      <c r="F301" s="22">
        <f t="shared" si="56"/>
        <v>-1.6953009779322876</v>
      </c>
      <c r="G301" s="21">
        <v>9.5</v>
      </c>
      <c r="H301" s="22">
        <f t="shared" si="46"/>
        <v>-0.33317757952965865</v>
      </c>
      <c r="I301" s="22"/>
      <c r="J301" s="22"/>
      <c r="K301" s="21">
        <v>17</v>
      </c>
      <c r="L301" s="22">
        <f t="shared" si="47"/>
        <v>-0.44624063259889024</v>
      </c>
      <c r="M301" s="22"/>
      <c r="N301" s="22"/>
      <c r="O301" s="21"/>
      <c r="P301" s="22"/>
      <c r="Q301" s="22"/>
      <c r="R301" s="22"/>
      <c r="S301" s="21"/>
      <c r="T301" s="22"/>
      <c r="V301" s="21">
        <f t="shared" si="52"/>
        <v>-2.4747191900608363</v>
      </c>
      <c r="X301" s="21">
        <f t="shared" si="53"/>
        <v>-0.82490639668694543</v>
      </c>
    </row>
    <row r="302" spans="1:24" x14ac:dyDescent="0.25">
      <c r="A302" s="23" t="s">
        <v>778</v>
      </c>
      <c r="B302" s="24" t="s">
        <v>279</v>
      </c>
      <c r="C302" s="25">
        <v>70</v>
      </c>
      <c r="D302" s="24">
        <v>200</v>
      </c>
      <c r="E302" s="25">
        <v>31.5</v>
      </c>
      <c r="F302" s="22">
        <f t="shared" si="56"/>
        <v>-0.78515370989419475</v>
      </c>
      <c r="G302" s="24">
        <v>9.625</v>
      </c>
      <c r="H302" s="22">
        <f t="shared" si="46"/>
        <v>-0.13402969043697813</v>
      </c>
      <c r="I302" s="25">
        <v>4.5999999999999996</v>
      </c>
      <c r="J302" s="22">
        <f t="shared" si="54"/>
        <v>0.70635812680928378</v>
      </c>
      <c r="K302" s="24">
        <v>16</v>
      </c>
      <c r="L302" s="22">
        <f t="shared" si="47"/>
        <v>-0.61478972602633486</v>
      </c>
      <c r="M302" s="25">
        <v>37.5</v>
      </c>
      <c r="N302" s="22">
        <f t="shared" si="48"/>
        <v>1.254677389513347</v>
      </c>
      <c r="O302" s="24">
        <v>125</v>
      </c>
      <c r="P302" s="22">
        <f t="shared" si="49"/>
        <v>1.121565080204882</v>
      </c>
      <c r="Q302" s="25">
        <v>6.8</v>
      </c>
      <c r="R302" s="22">
        <f t="shared" si="50"/>
        <v>1.1962292934407637</v>
      </c>
      <c r="S302" s="24">
        <v>4.13</v>
      </c>
      <c r="T302" s="22">
        <f t="shared" si="51"/>
        <v>1.1254559171110641</v>
      </c>
      <c r="V302" s="21">
        <f t="shared" si="52"/>
        <v>3.8703126807218329</v>
      </c>
      <c r="X302" s="21">
        <f t="shared" si="53"/>
        <v>0.48378908509022911</v>
      </c>
    </row>
    <row r="303" spans="1:24" x14ac:dyDescent="0.25">
      <c r="A303" s="20" t="s">
        <v>779</v>
      </c>
      <c r="B303" s="21" t="s">
        <v>279</v>
      </c>
      <c r="C303" s="22">
        <v>76</v>
      </c>
      <c r="D303" s="21">
        <v>207</v>
      </c>
      <c r="E303" s="22">
        <v>30.625</v>
      </c>
      <c r="F303" s="22">
        <f t="shared" si="56"/>
        <v>-1.4222567975208598</v>
      </c>
      <c r="G303" s="21">
        <v>9.5</v>
      </c>
      <c r="H303" s="22">
        <f t="shared" si="46"/>
        <v>-0.33317757952965865</v>
      </c>
      <c r="I303" s="22">
        <v>4.55</v>
      </c>
      <c r="J303" s="22">
        <f t="shared" si="54"/>
        <v>0.87541300298181612</v>
      </c>
      <c r="K303" s="21">
        <v>12</v>
      </c>
      <c r="L303" s="22">
        <f t="shared" si="47"/>
        <v>-1.2889860997361133</v>
      </c>
      <c r="M303" s="22">
        <v>35</v>
      </c>
      <c r="N303" s="22">
        <f t="shared" si="48"/>
        <v>0.56451634309556808</v>
      </c>
      <c r="O303" s="21">
        <v>123</v>
      </c>
      <c r="P303" s="22">
        <f t="shared" si="49"/>
        <v>0.89775689465762121</v>
      </c>
      <c r="Q303" s="22">
        <v>7.08</v>
      </c>
      <c r="R303" s="22">
        <f t="shared" si="50"/>
        <v>0.54450070511863846</v>
      </c>
      <c r="S303" s="21">
        <v>4.63</v>
      </c>
      <c r="T303" s="22">
        <f t="shared" si="51"/>
        <v>-0.74885771508620835</v>
      </c>
      <c r="V303" s="21">
        <f t="shared" si="52"/>
        <v>-0.911091246019196</v>
      </c>
      <c r="X303" s="21">
        <f t="shared" si="53"/>
        <v>-0.1138864057523995</v>
      </c>
    </row>
    <row r="304" spans="1:24" x14ac:dyDescent="0.25">
      <c r="A304" s="23" t="s">
        <v>780</v>
      </c>
      <c r="B304" s="24" t="s">
        <v>279</v>
      </c>
      <c r="C304" s="25">
        <v>73</v>
      </c>
      <c r="D304" s="24">
        <v>201</v>
      </c>
      <c r="E304" s="25">
        <v>31.75</v>
      </c>
      <c r="F304" s="22">
        <f t="shared" si="56"/>
        <v>-0.60312425628657607</v>
      </c>
      <c r="G304" s="24">
        <v>9.125</v>
      </c>
      <c r="H304" s="22">
        <f t="shared" si="46"/>
        <v>-0.93062124680770009</v>
      </c>
      <c r="I304" s="25">
        <v>4.5</v>
      </c>
      <c r="J304" s="22">
        <f t="shared" si="54"/>
        <v>1.0444678791543485</v>
      </c>
      <c r="K304" s="24">
        <v>17</v>
      </c>
      <c r="L304" s="22">
        <f t="shared" si="47"/>
        <v>-0.44624063259889024</v>
      </c>
      <c r="M304" s="25">
        <v>35</v>
      </c>
      <c r="N304" s="22">
        <f t="shared" si="48"/>
        <v>0.56451634309556808</v>
      </c>
      <c r="O304" s="24">
        <v>123</v>
      </c>
      <c r="P304" s="22">
        <f t="shared" si="49"/>
        <v>0.89775689465762121</v>
      </c>
      <c r="Q304" s="25">
        <v>6.65</v>
      </c>
      <c r="R304" s="22">
        <f t="shared" si="50"/>
        <v>1.5453696086133291</v>
      </c>
      <c r="S304" s="24">
        <v>4.07</v>
      </c>
      <c r="T304" s="22">
        <f t="shared" si="51"/>
        <v>1.3503735529747354</v>
      </c>
      <c r="V304" s="21">
        <f t="shared" si="52"/>
        <v>3.4224981428024357</v>
      </c>
      <c r="X304" s="21">
        <f t="shared" si="53"/>
        <v>0.42781226785030446</v>
      </c>
    </row>
    <row r="305" spans="1:24" x14ac:dyDescent="0.25">
      <c r="A305" s="20" t="s">
        <v>781</v>
      </c>
      <c r="B305" s="21" t="s">
        <v>279</v>
      </c>
      <c r="C305" s="22">
        <v>72</v>
      </c>
      <c r="D305" s="21">
        <v>198</v>
      </c>
      <c r="E305" s="22">
        <v>32.625</v>
      </c>
      <c r="F305" s="22">
        <f t="shared" si="56"/>
        <v>3.3978831340088944E-2</v>
      </c>
      <c r="G305" s="21">
        <v>10.5</v>
      </c>
      <c r="H305" s="22">
        <f t="shared" si="46"/>
        <v>1.2600055332117852</v>
      </c>
      <c r="I305" s="22">
        <v>4.45</v>
      </c>
      <c r="J305" s="22">
        <f t="shared" si="54"/>
        <v>1.2135227553268808</v>
      </c>
      <c r="K305" s="21">
        <v>15</v>
      </c>
      <c r="L305" s="22">
        <f t="shared" si="47"/>
        <v>-0.78333881945377948</v>
      </c>
      <c r="M305" s="22">
        <v>36</v>
      </c>
      <c r="N305" s="22">
        <f t="shared" si="48"/>
        <v>0.84058076166267959</v>
      </c>
      <c r="O305" s="21">
        <v>129</v>
      </c>
      <c r="P305" s="22">
        <f t="shared" si="49"/>
        <v>1.5691814512994036</v>
      </c>
      <c r="Q305" s="22">
        <v>6.94</v>
      </c>
      <c r="R305" s="22">
        <f t="shared" si="50"/>
        <v>0.87036499927970001</v>
      </c>
      <c r="S305" s="21">
        <v>4.34</v>
      </c>
      <c r="T305" s="22">
        <f t="shared" si="51"/>
        <v>0.33824419158820979</v>
      </c>
      <c r="V305" s="21">
        <f t="shared" si="52"/>
        <v>5.3425397042549685</v>
      </c>
      <c r="X305" s="21">
        <f t="shared" si="53"/>
        <v>0.66781746303187106</v>
      </c>
    </row>
    <row r="306" spans="1:24" x14ac:dyDescent="0.25">
      <c r="A306" s="23" t="s">
        <v>782</v>
      </c>
      <c r="B306" s="24" t="s">
        <v>279</v>
      </c>
      <c r="C306" s="25">
        <v>73</v>
      </c>
      <c r="D306" s="24">
        <v>206</v>
      </c>
      <c r="E306" s="25">
        <v>33.375</v>
      </c>
      <c r="F306" s="22">
        <f t="shared" si="56"/>
        <v>0.58006719216294467</v>
      </c>
      <c r="G306" s="24">
        <v>9.375</v>
      </c>
      <c r="H306" s="22">
        <f t="shared" si="46"/>
        <v>-0.53232546862233909</v>
      </c>
      <c r="I306" s="25">
        <v>4.53</v>
      </c>
      <c r="J306" s="22">
        <f t="shared" si="54"/>
        <v>0.94303495345082788</v>
      </c>
      <c r="K306" s="24">
        <v>10</v>
      </c>
      <c r="L306" s="22">
        <f t="shared" si="47"/>
        <v>-1.6260842865910026</v>
      </c>
      <c r="M306" s="25">
        <v>37</v>
      </c>
      <c r="N306" s="22">
        <f t="shared" si="48"/>
        <v>1.1166451802297912</v>
      </c>
      <c r="O306" s="24">
        <v>130</v>
      </c>
      <c r="P306" s="22">
        <f t="shared" si="49"/>
        <v>1.6810855440730341</v>
      </c>
      <c r="Q306" s="25">
        <v>6.76</v>
      </c>
      <c r="R306" s="22">
        <f t="shared" si="50"/>
        <v>1.2893333774867815</v>
      </c>
      <c r="S306" s="24">
        <v>4.2</v>
      </c>
      <c r="T306" s="22">
        <f t="shared" si="51"/>
        <v>0.86305200860344489</v>
      </c>
      <c r="V306" s="21">
        <f t="shared" si="52"/>
        <v>4.3148085007934824</v>
      </c>
      <c r="X306" s="21">
        <f t="shared" si="53"/>
        <v>0.5393510625991853</v>
      </c>
    </row>
    <row r="307" spans="1:24" x14ac:dyDescent="0.25">
      <c r="A307" s="20" t="s">
        <v>783</v>
      </c>
      <c r="B307" s="21" t="s">
        <v>279</v>
      </c>
      <c r="C307" s="22">
        <v>74</v>
      </c>
      <c r="D307" s="21">
        <v>223</v>
      </c>
      <c r="E307" s="22">
        <v>33.375</v>
      </c>
      <c r="F307" s="22">
        <f t="shared" si="56"/>
        <v>0.58006719216294467</v>
      </c>
      <c r="G307" s="21">
        <v>10.25</v>
      </c>
      <c r="H307" s="22">
        <f t="shared" si="46"/>
        <v>0.86170975502642433</v>
      </c>
      <c r="I307" s="22">
        <v>4.4800000000000004</v>
      </c>
      <c r="J307" s="22">
        <f t="shared" si="54"/>
        <v>1.1120898296233603</v>
      </c>
      <c r="K307" s="21">
        <v>17</v>
      </c>
      <c r="L307" s="22">
        <f t="shared" si="47"/>
        <v>-0.44624063259889024</v>
      </c>
      <c r="M307" s="22">
        <v>35</v>
      </c>
      <c r="N307" s="22">
        <f t="shared" si="48"/>
        <v>0.56451634309556808</v>
      </c>
      <c r="O307" s="21">
        <v>123</v>
      </c>
      <c r="P307" s="22">
        <f t="shared" si="49"/>
        <v>0.89775689465762121</v>
      </c>
      <c r="Q307" s="22">
        <v>6.9</v>
      </c>
      <c r="R307" s="22">
        <f t="shared" si="50"/>
        <v>0.9634690833257179</v>
      </c>
      <c r="S307" s="21">
        <v>4.13</v>
      </c>
      <c r="T307" s="22">
        <f t="shared" si="51"/>
        <v>1.1254559171110641</v>
      </c>
      <c r="V307" s="21">
        <f t="shared" si="52"/>
        <v>5.6588243824038109</v>
      </c>
      <c r="X307" s="21">
        <f t="shared" si="53"/>
        <v>0.70735304780047636</v>
      </c>
    </row>
    <row r="308" spans="1:24" x14ac:dyDescent="0.25">
      <c r="A308" s="23" t="s">
        <v>784</v>
      </c>
      <c r="B308" s="24" t="s">
        <v>279</v>
      </c>
      <c r="C308" s="25">
        <v>73</v>
      </c>
      <c r="D308" s="24">
        <v>207</v>
      </c>
      <c r="E308" s="25">
        <v>32.5</v>
      </c>
      <c r="F308" s="22">
        <f t="shared" si="56"/>
        <v>-5.703589546372035E-2</v>
      </c>
      <c r="G308" s="24">
        <v>10.125</v>
      </c>
      <c r="H308" s="22">
        <f t="shared" si="46"/>
        <v>0.66256186593374378</v>
      </c>
      <c r="I308" s="25">
        <v>4.47</v>
      </c>
      <c r="J308" s="22">
        <f t="shared" si="54"/>
        <v>1.1459008048578692</v>
      </c>
      <c r="K308" s="24"/>
      <c r="L308" s="22"/>
      <c r="M308" s="25">
        <v>34.5</v>
      </c>
      <c r="N308" s="22">
        <f t="shared" si="48"/>
        <v>0.42648413381201228</v>
      </c>
      <c r="O308" s="24">
        <v>121</v>
      </c>
      <c r="P308" s="22">
        <f t="shared" si="49"/>
        <v>0.67394870911036042</v>
      </c>
      <c r="Q308" s="25">
        <v>7.08</v>
      </c>
      <c r="R308" s="22">
        <f t="shared" si="50"/>
        <v>0.54450070511863846</v>
      </c>
      <c r="S308" s="24">
        <v>4.33</v>
      </c>
      <c r="T308" s="22">
        <f t="shared" si="51"/>
        <v>0.37573046423215445</v>
      </c>
      <c r="V308" s="21">
        <f t="shared" si="52"/>
        <v>3.7720907876010581</v>
      </c>
      <c r="X308" s="21">
        <f t="shared" si="53"/>
        <v>0.53887011251443684</v>
      </c>
    </row>
    <row r="309" spans="1:24" x14ac:dyDescent="0.25">
      <c r="A309" s="20" t="s">
        <v>785</v>
      </c>
      <c r="B309" s="21" t="s">
        <v>279</v>
      </c>
      <c r="C309" s="22">
        <v>74</v>
      </c>
      <c r="D309" s="21">
        <v>209</v>
      </c>
      <c r="E309" s="22">
        <v>34</v>
      </c>
      <c r="F309" s="22">
        <f t="shared" si="56"/>
        <v>1.0351408261819912</v>
      </c>
      <c r="G309" s="21">
        <v>9.25</v>
      </c>
      <c r="H309" s="22">
        <f t="shared" si="46"/>
        <v>-0.73147335771501965</v>
      </c>
      <c r="I309" s="22">
        <v>4.45</v>
      </c>
      <c r="J309" s="22">
        <f t="shared" si="54"/>
        <v>1.2135227553268808</v>
      </c>
      <c r="K309" s="21">
        <v>12</v>
      </c>
      <c r="L309" s="22">
        <f t="shared" si="47"/>
        <v>-1.2889860997361133</v>
      </c>
      <c r="M309" s="22">
        <v>35.5</v>
      </c>
      <c r="N309" s="22">
        <f t="shared" si="48"/>
        <v>0.70254855237912384</v>
      </c>
      <c r="O309" s="21">
        <v>122</v>
      </c>
      <c r="P309" s="22">
        <f t="shared" si="49"/>
        <v>0.78585280188399076</v>
      </c>
      <c r="Q309" s="22">
        <v>6.96</v>
      </c>
      <c r="R309" s="22">
        <f t="shared" si="50"/>
        <v>0.82381295725669212</v>
      </c>
      <c r="S309" s="21">
        <v>4.46</v>
      </c>
      <c r="T309" s="22">
        <f t="shared" si="51"/>
        <v>-0.11159108013913602</v>
      </c>
      <c r="V309" s="21">
        <f t="shared" si="52"/>
        <v>2.4288273554384094</v>
      </c>
      <c r="X309" s="21">
        <f t="shared" si="53"/>
        <v>0.30360341942980118</v>
      </c>
    </row>
    <row r="310" spans="1:24" x14ac:dyDescent="0.25">
      <c r="A310" s="23" t="s">
        <v>786</v>
      </c>
      <c r="B310" s="24" t="s">
        <v>279</v>
      </c>
      <c r="C310" s="25">
        <v>73</v>
      </c>
      <c r="D310" s="24">
        <v>203</v>
      </c>
      <c r="E310" s="25">
        <v>33</v>
      </c>
      <c r="F310" s="22">
        <f t="shared" si="56"/>
        <v>0.30702301175151681</v>
      </c>
      <c r="G310" s="24">
        <v>9.5</v>
      </c>
      <c r="H310" s="22">
        <f t="shared" si="46"/>
        <v>-0.33317757952965865</v>
      </c>
      <c r="I310" s="25">
        <v>4.59</v>
      </c>
      <c r="J310" s="22">
        <f t="shared" si="54"/>
        <v>0.74016910204378972</v>
      </c>
      <c r="K310" s="24"/>
      <c r="L310" s="22"/>
      <c r="M310" s="25">
        <v>34.5</v>
      </c>
      <c r="N310" s="22">
        <f t="shared" si="48"/>
        <v>0.42648413381201228</v>
      </c>
      <c r="O310" s="24">
        <v>123</v>
      </c>
      <c r="P310" s="22">
        <f t="shared" si="49"/>
        <v>0.89775689465762121</v>
      </c>
      <c r="Q310" s="25">
        <v>6.77</v>
      </c>
      <c r="R310" s="22">
        <f t="shared" si="50"/>
        <v>1.2660573564752775</v>
      </c>
      <c r="S310" s="24">
        <v>4.1900000000000004</v>
      </c>
      <c r="T310" s="22">
        <f t="shared" si="51"/>
        <v>0.90053828124738955</v>
      </c>
      <c r="V310" s="21">
        <f t="shared" si="52"/>
        <v>4.2048512004579486</v>
      </c>
      <c r="X310" s="21">
        <f t="shared" si="53"/>
        <v>0.60069302863684981</v>
      </c>
    </row>
    <row r="311" spans="1:24" x14ac:dyDescent="0.25">
      <c r="A311" s="20" t="s">
        <v>787</v>
      </c>
      <c r="B311" s="21" t="s">
        <v>279</v>
      </c>
      <c r="C311" s="22">
        <v>76</v>
      </c>
      <c r="D311" s="21">
        <v>206</v>
      </c>
      <c r="E311" s="22">
        <v>33.875</v>
      </c>
      <c r="F311" s="22">
        <f t="shared" si="56"/>
        <v>0.94412609937818193</v>
      </c>
      <c r="G311" s="21">
        <v>9.5</v>
      </c>
      <c r="H311" s="22">
        <f t="shared" si="46"/>
        <v>-0.33317757952965865</v>
      </c>
      <c r="I311" s="22">
        <v>4.54</v>
      </c>
      <c r="J311" s="22">
        <f t="shared" si="54"/>
        <v>0.90922397821632206</v>
      </c>
      <c r="K311" s="21">
        <v>12</v>
      </c>
      <c r="L311" s="22">
        <f t="shared" si="47"/>
        <v>-1.2889860997361133</v>
      </c>
      <c r="M311" s="22">
        <v>29.5</v>
      </c>
      <c r="N311" s="22">
        <f t="shared" si="48"/>
        <v>-0.95383795902354551</v>
      </c>
      <c r="O311" s="21">
        <v>112</v>
      </c>
      <c r="P311" s="22">
        <f t="shared" si="49"/>
        <v>-0.33318812585231322</v>
      </c>
      <c r="Q311" s="22">
        <v>7.18</v>
      </c>
      <c r="R311" s="22">
        <f t="shared" si="50"/>
        <v>0.31174049500359485</v>
      </c>
      <c r="S311" s="21">
        <v>4.33</v>
      </c>
      <c r="T311" s="22">
        <f t="shared" si="51"/>
        <v>0.37573046423215445</v>
      </c>
      <c r="V311" s="21">
        <f t="shared" si="52"/>
        <v>-0.36836872731137732</v>
      </c>
      <c r="X311" s="21">
        <f t="shared" si="53"/>
        <v>-4.6046090913922165E-2</v>
      </c>
    </row>
    <row r="312" spans="1:24" x14ac:dyDescent="0.25">
      <c r="A312" s="23" t="s">
        <v>788</v>
      </c>
      <c r="B312" s="24" t="s">
        <v>279</v>
      </c>
      <c r="C312" s="25">
        <v>73</v>
      </c>
      <c r="D312" s="24">
        <v>199</v>
      </c>
      <c r="E312" s="25">
        <v>31.375</v>
      </c>
      <c r="F312" s="22">
        <f t="shared" si="56"/>
        <v>-0.87616843669800404</v>
      </c>
      <c r="G312" s="24">
        <v>9.375</v>
      </c>
      <c r="H312" s="22">
        <f t="shared" si="46"/>
        <v>-0.53232546862233909</v>
      </c>
      <c r="I312" s="25"/>
      <c r="J312" s="22"/>
      <c r="K312" s="24">
        <v>17</v>
      </c>
      <c r="L312" s="22">
        <f t="shared" si="47"/>
        <v>-0.44624063259889024</v>
      </c>
      <c r="M312" s="25">
        <v>32.5</v>
      </c>
      <c r="N312" s="22">
        <f t="shared" si="48"/>
        <v>-0.12564470332221084</v>
      </c>
      <c r="O312" s="24">
        <v>116</v>
      </c>
      <c r="P312" s="22">
        <f t="shared" si="49"/>
        <v>0.11442824524220838</v>
      </c>
      <c r="Q312" s="25"/>
      <c r="R312" s="22"/>
      <c r="S312" s="24"/>
      <c r="T312" s="22"/>
      <c r="V312" s="21">
        <f t="shared" si="52"/>
        <v>-1.8659509959992358</v>
      </c>
      <c r="X312" s="21">
        <f t="shared" si="53"/>
        <v>-0.37319019919984714</v>
      </c>
    </row>
    <row r="313" spans="1:24" x14ac:dyDescent="0.25">
      <c r="A313" s="20" t="s">
        <v>789</v>
      </c>
      <c r="B313" s="21" t="s">
        <v>279</v>
      </c>
      <c r="C313" s="22">
        <v>71</v>
      </c>
      <c r="D313" s="21">
        <v>198</v>
      </c>
      <c r="E313" s="22">
        <v>31.625</v>
      </c>
      <c r="F313" s="22">
        <f t="shared" si="56"/>
        <v>-0.69413898309038535</v>
      </c>
      <c r="G313" s="21">
        <v>9.375</v>
      </c>
      <c r="H313" s="22">
        <f t="shared" si="46"/>
        <v>-0.53232546862233909</v>
      </c>
      <c r="I313" s="22">
        <v>4.58</v>
      </c>
      <c r="J313" s="22">
        <f t="shared" si="54"/>
        <v>0.77398007727829554</v>
      </c>
      <c r="K313" s="21">
        <v>12</v>
      </c>
      <c r="L313" s="22">
        <f t="shared" si="47"/>
        <v>-1.2889860997361133</v>
      </c>
      <c r="M313" s="22">
        <v>32.5</v>
      </c>
      <c r="N313" s="22">
        <f t="shared" si="48"/>
        <v>-0.12564470332221084</v>
      </c>
      <c r="O313" s="21">
        <v>116</v>
      </c>
      <c r="P313" s="22">
        <f t="shared" si="49"/>
        <v>0.11442824524220838</v>
      </c>
      <c r="Q313" s="22">
        <v>7.12</v>
      </c>
      <c r="R313" s="22">
        <f t="shared" si="50"/>
        <v>0.45139662107262063</v>
      </c>
      <c r="S313" s="21">
        <v>4.1900000000000004</v>
      </c>
      <c r="T313" s="22">
        <f t="shared" si="51"/>
        <v>0.90053828124738955</v>
      </c>
      <c r="V313" s="21">
        <f t="shared" si="52"/>
        <v>-0.40075202993053483</v>
      </c>
      <c r="X313" s="21">
        <f t="shared" si="53"/>
        <v>-5.0094003741316853E-2</v>
      </c>
    </row>
    <row r="314" spans="1:24" x14ac:dyDescent="0.25">
      <c r="A314" s="23" t="s">
        <v>790</v>
      </c>
      <c r="B314" s="24" t="s">
        <v>279</v>
      </c>
      <c r="C314" s="25">
        <v>74</v>
      </c>
      <c r="D314" s="24">
        <v>194</v>
      </c>
      <c r="E314" s="25">
        <v>32.25</v>
      </c>
      <c r="F314" s="22">
        <f t="shared" si="56"/>
        <v>-0.23906534907133895</v>
      </c>
      <c r="G314" s="24">
        <v>8.375</v>
      </c>
      <c r="H314" s="22">
        <f t="shared" si="46"/>
        <v>-2.1255085813637828</v>
      </c>
      <c r="I314" s="25">
        <v>4.55</v>
      </c>
      <c r="J314" s="22">
        <f t="shared" si="54"/>
        <v>0.87541300298181612</v>
      </c>
      <c r="K314" s="24">
        <v>11</v>
      </c>
      <c r="L314" s="22">
        <f t="shared" si="47"/>
        <v>-1.4575351931635578</v>
      </c>
      <c r="M314" s="25">
        <v>33.5</v>
      </c>
      <c r="N314" s="22">
        <f t="shared" si="48"/>
        <v>0.15041971524490072</v>
      </c>
      <c r="O314" s="24">
        <v>114</v>
      </c>
      <c r="P314" s="22">
        <f t="shared" si="49"/>
        <v>-0.10937994030505244</v>
      </c>
      <c r="Q314" s="25"/>
      <c r="R314" s="22"/>
      <c r="S314" s="24"/>
      <c r="T314" s="22"/>
      <c r="V314" s="21">
        <f t="shared" si="52"/>
        <v>-2.905656345677015</v>
      </c>
      <c r="X314" s="21">
        <f t="shared" si="53"/>
        <v>-0.48427605761283582</v>
      </c>
    </row>
    <row r="315" spans="1:24" x14ac:dyDescent="0.25">
      <c r="A315" s="20" t="s">
        <v>791</v>
      </c>
      <c r="B315" s="21" t="s">
        <v>279</v>
      </c>
      <c r="C315" s="22">
        <v>70</v>
      </c>
      <c r="D315" s="21">
        <v>194</v>
      </c>
      <c r="E315" s="22">
        <v>30.375</v>
      </c>
      <c r="F315" s="22">
        <f t="shared" si="56"/>
        <v>-1.6042862511284783</v>
      </c>
      <c r="G315" s="21">
        <v>9.75</v>
      </c>
      <c r="H315" s="22">
        <f t="shared" si="46"/>
        <v>6.5118198655702356E-2</v>
      </c>
      <c r="I315" s="22">
        <v>4.4800000000000004</v>
      </c>
      <c r="J315" s="22">
        <f t="shared" si="54"/>
        <v>1.1120898296233603</v>
      </c>
      <c r="K315" s="21">
        <v>20</v>
      </c>
      <c r="L315" s="22">
        <f t="shared" si="47"/>
        <v>5.94066476834436E-2</v>
      </c>
      <c r="M315" s="22">
        <v>41</v>
      </c>
      <c r="N315" s="22">
        <f t="shared" si="48"/>
        <v>2.2209028544982372</v>
      </c>
      <c r="O315" s="21">
        <v>123</v>
      </c>
      <c r="P315" s="22">
        <f t="shared" si="49"/>
        <v>0.89775689465762121</v>
      </c>
      <c r="Q315" s="22">
        <v>7</v>
      </c>
      <c r="R315" s="22">
        <f t="shared" si="50"/>
        <v>0.73070887321067424</v>
      </c>
      <c r="S315" s="21">
        <v>4.3499999999999996</v>
      </c>
      <c r="T315" s="22">
        <f t="shared" si="51"/>
        <v>0.30075791894426512</v>
      </c>
      <c r="V315" s="21">
        <f t="shared" si="52"/>
        <v>3.7824549661448259</v>
      </c>
      <c r="X315" s="21">
        <f t="shared" si="53"/>
        <v>0.47280687076810324</v>
      </c>
    </row>
    <row r="316" spans="1:24" x14ac:dyDescent="0.25">
      <c r="A316" s="23" t="s">
        <v>792</v>
      </c>
      <c r="B316" s="24" t="s">
        <v>279</v>
      </c>
      <c r="C316" s="25">
        <v>73</v>
      </c>
      <c r="D316" s="24">
        <v>206</v>
      </c>
      <c r="E316" s="25">
        <v>30</v>
      </c>
      <c r="F316" s="22">
        <f t="shared" si="56"/>
        <v>-1.8773304315399062</v>
      </c>
      <c r="G316" s="24">
        <v>10</v>
      </c>
      <c r="H316" s="22">
        <f t="shared" si="46"/>
        <v>0.46341397684106334</v>
      </c>
      <c r="I316" s="25">
        <v>4.6900000000000004</v>
      </c>
      <c r="J316" s="22">
        <f t="shared" si="54"/>
        <v>0.40205934969872192</v>
      </c>
      <c r="K316" s="24">
        <v>12</v>
      </c>
      <c r="L316" s="22">
        <f t="shared" si="47"/>
        <v>-1.2889860997361133</v>
      </c>
      <c r="M316" s="25">
        <v>35</v>
      </c>
      <c r="N316" s="22">
        <f t="shared" si="48"/>
        <v>0.56451634309556808</v>
      </c>
      <c r="O316" s="24">
        <v>114</v>
      </c>
      <c r="P316" s="22">
        <f t="shared" si="49"/>
        <v>-0.10937994030505244</v>
      </c>
      <c r="Q316" s="25">
        <v>7.09</v>
      </c>
      <c r="R316" s="22">
        <f t="shared" si="50"/>
        <v>0.52122468410713452</v>
      </c>
      <c r="S316" s="24">
        <v>4.2</v>
      </c>
      <c r="T316" s="22">
        <f t="shared" si="51"/>
        <v>0.86305200860344489</v>
      </c>
      <c r="V316" s="21">
        <f t="shared" si="52"/>
        <v>-0.4614301092351395</v>
      </c>
      <c r="X316" s="21">
        <f t="shared" si="53"/>
        <v>-5.7678763654392437E-2</v>
      </c>
    </row>
    <row r="317" spans="1:24" x14ac:dyDescent="0.25">
      <c r="A317" s="20" t="s">
        <v>793</v>
      </c>
      <c r="B317" s="21" t="s">
        <v>279</v>
      </c>
      <c r="C317" s="22">
        <v>75</v>
      </c>
      <c r="D317" s="21">
        <v>212</v>
      </c>
      <c r="E317" s="22">
        <v>32.375</v>
      </c>
      <c r="F317" s="22">
        <f t="shared" si="56"/>
        <v>-0.14805062226752966</v>
      </c>
      <c r="G317" s="21">
        <v>10.5</v>
      </c>
      <c r="H317" s="22">
        <f t="shared" si="46"/>
        <v>1.2600055332117852</v>
      </c>
      <c r="I317" s="22">
        <v>4.57</v>
      </c>
      <c r="J317" s="22">
        <f t="shared" si="54"/>
        <v>0.80779105251280137</v>
      </c>
      <c r="K317" s="21">
        <v>18</v>
      </c>
      <c r="L317" s="22">
        <f t="shared" si="47"/>
        <v>-0.27769153917144562</v>
      </c>
      <c r="M317" s="22">
        <v>35</v>
      </c>
      <c r="N317" s="22">
        <f t="shared" si="48"/>
        <v>0.56451634309556808</v>
      </c>
      <c r="O317" s="21">
        <v>126</v>
      </c>
      <c r="P317" s="22">
        <f t="shared" si="49"/>
        <v>1.2334691729785123</v>
      </c>
      <c r="Q317" s="22">
        <v>6.8</v>
      </c>
      <c r="R317" s="22">
        <f t="shared" si="50"/>
        <v>1.1962292934407637</v>
      </c>
      <c r="S317" s="21">
        <v>4.13</v>
      </c>
      <c r="T317" s="22">
        <f t="shared" si="51"/>
        <v>1.1254559171110641</v>
      </c>
      <c r="V317" s="21">
        <f t="shared" si="52"/>
        <v>5.761725150911519</v>
      </c>
      <c r="X317" s="21">
        <f t="shared" si="53"/>
        <v>0.72021564386393988</v>
      </c>
    </row>
    <row r="318" spans="1:24" x14ac:dyDescent="0.25">
      <c r="A318" s="23" t="s">
        <v>794</v>
      </c>
      <c r="B318" s="24" t="s">
        <v>279</v>
      </c>
      <c r="C318" s="25">
        <v>74</v>
      </c>
      <c r="D318" s="24">
        <v>221</v>
      </c>
      <c r="E318" s="25">
        <v>33.375</v>
      </c>
      <c r="F318" s="22">
        <f t="shared" si="56"/>
        <v>0.58006719216294467</v>
      </c>
      <c r="G318" s="24">
        <v>9.5</v>
      </c>
      <c r="H318" s="22">
        <f t="shared" si="46"/>
        <v>-0.33317757952965865</v>
      </c>
      <c r="I318" s="25"/>
      <c r="J318" s="22"/>
      <c r="K318" s="24">
        <v>12</v>
      </c>
      <c r="L318" s="22">
        <f t="shared" si="47"/>
        <v>-1.2889860997361133</v>
      </c>
      <c r="M318" s="25">
        <v>33</v>
      </c>
      <c r="N318" s="22">
        <f t="shared" si="48"/>
        <v>1.238750596134495E-2</v>
      </c>
      <c r="O318" s="24">
        <v>117</v>
      </c>
      <c r="P318" s="22">
        <f t="shared" si="49"/>
        <v>0.22633233801583877</v>
      </c>
      <c r="Q318" s="25"/>
      <c r="R318" s="22"/>
      <c r="S318" s="24"/>
      <c r="T318" s="22"/>
      <c r="V318" s="21">
        <f t="shared" si="52"/>
        <v>-0.80337664312564361</v>
      </c>
      <c r="X318" s="21">
        <f t="shared" si="53"/>
        <v>-0.16067532862512873</v>
      </c>
    </row>
    <row r="319" spans="1:24" x14ac:dyDescent="0.25">
      <c r="A319" s="20" t="s">
        <v>795</v>
      </c>
      <c r="B319" s="21" t="s">
        <v>279</v>
      </c>
      <c r="C319" s="22">
        <v>74</v>
      </c>
      <c r="D319" s="21">
        <v>229</v>
      </c>
      <c r="E319" s="22">
        <v>32.5</v>
      </c>
      <c r="F319" s="22">
        <f t="shared" si="56"/>
        <v>-5.703589546372035E-2</v>
      </c>
      <c r="G319" s="21">
        <v>9.25</v>
      </c>
      <c r="H319" s="22">
        <f t="shared" si="46"/>
        <v>-0.73147335771501965</v>
      </c>
      <c r="I319" s="22">
        <v>4.72</v>
      </c>
      <c r="J319" s="22">
        <f t="shared" si="54"/>
        <v>0.30062642399520428</v>
      </c>
      <c r="K319" s="21">
        <v>14</v>
      </c>
      <c r="L319" s="22">
        <f t="shared" si="47"/>
        <v>-0.9518879128812241</v>
      </c>
      <c r="M319" s="22">
        <v>30</v>
      </c>
      <c r="N319" s="22">
        <f t="shared" si="48"/>
        <v>-0.81580574973998976</v>
      </c>
      <c r="O319" s="21">
        <v>121</v>
      </c>
      <c r="P319" s="22">
        <f t="shared" si="49"/>
        <v>0.67394870911036042</v>
      </c>
      <c r="Q319" s="22">
        <v>7.43</v>
      </c>
      <c r="R319" s="22">
        <f t="shared" si="50"/>
        <v>-0.27016003028401636</v>
      </c>
      <c r="S319" s="21">
        <v>4.47</v>
      </c>
      <c r="T319" s="22">
        <f t="shared" si="51"/>
        <v>-0.14907735278308068</v>
      </c>
      <c r="V319" s="21">
        <f t="shared" si="52"/>
        <v>-2.000865165761486</v>
      </c>
      <c r="X319" s="21">
        <f t="shared" si="53"/>
        <v>-0.25010814572018575</v>
      </c>
    </row>
    <row r="320" spans="1:24" ht="15.75" thickBot="1" x14ac:dyDescent="0.3">
      <c r="A320" s="26" t="s">
        <v>796</v>
      </c>
      <c r="B320" s="27" t="s">
        <v>279</v>
      </c>
      <c r="C320" s="28">
        <v>77</v>
      </c>
      <c r="D320" s="27">
        <v>224</v>
      </c>
      <c r="E320" s="28">
        <v>33.875</v>
      </c>
      <c r="F320" s="22">
        <f t="shared" si="56"/>
        <v>0.94412609937818193</v>
      </c>
      <c r="G320" s="27">
        <v>9.25</v>
      </c>
      <c r="H320" s="22">
        <f t="shared" si="46"/>
        <v>-0.73147335771501965</v>
      </c>
      <c r="I320" s="28">
        <v>4.8499999999999996</v>
      </c>
      <c r="J320" s="22">
        <f t="shared" si="54"/>
        <v>-0.13891625405338109</v>
      </c>
      <c r="K320" s="27"/>
      <c r="L320" s="22"/>
      <c r="M320" s="28">
        <v>28</v>
      </c>
      <c r="N320" s="22">
        <f t="shared" si="48"/>
        <v>-1.3679345868742128</v>
      </c>
      <c r="O320" s="27">
        <v>113</v>
      </c>
      <c r="P320" s="22">
        <f t="shared" si="49"/>
        <v>-0.22128403307868283</v>
      </c>
      <c r="Q320" s="28"/>
      <c r="R320" s="22"/>
      <c r="S320" s="29"/>
      <c r="T320" s="22"/>
      <c r="V320" s="21">
        <f t="shared" si="52"/>
        <v>-1.5154821323431142</v>
      </c>
      <c r="X320" s="21">
        <f t="shared" si="53"/>
        <v>-0.30309642646862284</v>
      </c>
    </row>
    <row r="322" spans="3:22" x14ac:dyDescent="0.25">
      <c r="C322" s="8">
        <f>AVERAGE(C2:C320)</f>
        <v>74.122641509433961</v>
      </c>
      <c r="D322" s="8">
        <f>AVERAGE(D2:D320)</f>
        <v>246.07232704402514</v>
      </c>
      <c r="E322" s="8">
        <f>AVERAGE(E2:E320)</f>
        <v>32.578333333333333</v>
      </c>
      <c r="F322" s="8"/>
      <c r="G322" s="8">
        <f t="shared" ref="G322:S322" si="57">AVERAGE(G2:G320)</f>
        <v>9.7091269841269838</v>
      </c>
      <c r="H322" s="8"/>
      <c r="I322" s="8">
        <f t="shared" si="57"/>
        <v>4.8089138576779034</v>
      </c>
      <c r="J322" s="8"/>
      <c r="K322" s="8">
        <f t="shared" si="57"/>
        <v>19.647540983606557</v>
      </c>
      <c r="L322" s="8"/>
      <c r="M322" s="8">
        <f t="shared" si="57"/>
        <v>32.955128205128204</v>
      </c>
      <c r="N322" s="8"/>
      <c r="O322" s="8">
        <f t="shared" si="57"/>
        <v>114.97744360902256</v>
      </c>
      <c r="P322" s="8"/>
      <c r="Q322" s="8">
        <f t="shared" si="57"/>
        <v>7.3139320388349507</v>
      </c>
      <c r="R322" s="8"/>
      <c r="S322" s="8">
        <f t="shared" si="57"/>
        <v>4.4302314814814858</v>
      </c>
      <c r="T322" s="8"/>
      <c r="V322" s="8"/>
    </row>
    <row r="323" spans="3:22" x14ac:dyDescent="0.25">
      <c r="C323" s="8">
        <f>STDEV(C2:C320)</f>
        <v>2.5394160765578331</v>
      </c>
      <c r="D323" s="8">
        <f>STDEV(D2:D320)</f>
        <v>44.609675446742301</v>
      </c>
      <c r="E323" s="8">
        <f>STDEV(E2:E320)</f>
        <v>1.373404111506582</v>
      </c>
      <c r="F323" s="8"/>
      <c r="G323" s="8">
        <f t="shared" ref="G323:S323" si="58">STDEV(G2:G320)</f>
        <v>0.62767424033215258</v>
      </c>
      <c r="H323" s="8"/>
      <c r="I323" s="8">
        <f t="shared" si="58"/>
        <v>0.29576195098313113</v>
      </c>
      <c r="J323" s="8"/>
      <c r="K323" s="8">
        <f t="shared" si="58"/>
        <v>5.9329894908658787</v>
      </c>
      <c r="L323" s="8"/>
      <c r="M323" s="8">
        <f t="shared" si="58"/>
        <v>3.6223429487596168</v>
      </c>
      <c r="N323" s="8"/>
      <c r="O323" s="8">
        <f t="shared" si="58"/>
        <v>8.9362236466443576</v>
      </c>
      <c r="P323" s="8"/>
      <c r="Q323" s="8">
        <f t="shared" si="58"/>
        <v>0.42962669586255237</v>
      </c>
      <c r="R323" s="8"/>
      <c r="S323" s="8">
        <f t="shared" si="58"/>
        <v>0.26676431916778309</v>
      </c>
      <c r="T323" s="8"/>
      <c r="V323" s="8"/>
    </row>
    <row r="325" spans="3:22" x14ac:dyDescent="0.25">
      <c r="C325" s="8">
        <v>73.841423948220068</v>
      </c>
      <c r="D325" s="8">
        <v>246.00970873786409</v>
      </c>
      <c r="E325" s="8">
        <v>32.279278756957325</v>
      </c>
      <c r="F325" s="8"/>
      <c r="G325" s="8">
        <v>9.6307763227214576</v>
      </c>
      <c r="H325" s="8"/>
      <c r="I325" s="8">
        <v>4.7901562499999981</v>
      </c>
      <c r="J325" s="8"/>
      <c r="K325" s="8">
        <v>20.816901408450704</v>
      </c>
      <c r="L325" s="8"/>
      <c r="M325" s="8">
        <v>33.594758064516128</v>
      </c>
      <c r="N325" s="8"/>
      <c r="O325" s="8">
        <v>115.24096385542168</v>
      </c>
      <c r="P325" s="8"/>
      <c r="Q325" s="8">
        <v>7.2699516908212543</v>
      </c>
      <c r="R325" s="8"/>
      <c r="S325" s="8">
        <v>4.3679555555555556</v>
      </c>
    </row>
    <row r="326" spans="3:22" x14ac:dyDescent="0.25">
      <c r="C326" s="8">
        <v>2.7250817773162277</v>
      </c>
      <c r="D326" s="8">
        <v>46.414177569578356</v>
      </c>
      <c r="E326" s="8">
        <v>1.3941798035478488</v>
      </c>
      <c r="F326" s="8"/>
      <c r="G326" s="8">
        <v>0.63509011570000073</v>
      </c>
      <c r="H326" s="8"/>
      <c r="I326" s="8">
        <v>0.31164958797706516</v>
      </c>
      <c r="J326" s="8"/>
      <c r="K326" s="8">
        <v>6.0997444869659585</v>
      </c>
      <c r="L326" s="8"/>
      <c r="M326" s="8">
        <v>4.213206144268848</v>
      </c>
      <c r="N326" s="8"/>
      <c r="O326" s="8">
        <v>9.3536137075366419</v>
      </c>
      <c r="P326" s="8"/>
      <c r="Q326" s="8">
        <v>0.40794238312065145</v>
      </c>
      <c r="R326" s="8"/>
      <c r="S326" s="8">
        <v>0.25491122015072271</v>
      </c>
    </row>
  </sheetData>
  <conditionalFormatting sqref="X3:X3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http://www.mockdraftable.com/player/7622/" xr:uid="{00000000-0004-0000-0200-000000000000}"/>
    <hyperlink ref="A4" r:id="rId2" display="http://www.mockdraftable.com/player/7632/" xr:uid="{00000000-0004-0000-0200-000001000000}"/>
    <hyperlink ref="A5" r:id="rId3" display="http://www.mockdraftable.com/player/7642/" xr:uid="{00000000-0004-0000-0200-000002000000}"/>
    <hyperlink ref="A6" r:id="rId4" display="http://www.mockdraftable.com/player/7652/" xr:uid="{00000000-0004-0000-0200-000003000000}"/>
    <hyperlink ref="A7" r:id="rId5" display="http://www.mockdraftable.com/player/7662/" xr:uid="{00000000-0004-0000-0200-000004000000}"/>
    <hyperlink ref="A8" r:id="rId6" display="http://www.mockdraftable.com/player/7672/" xr:uid="{00000000-0004-0000-0200-000005000000}"/>
    <hyperlink ref="A9" r:id="rId7" display="http://www.mockdraftable.com/player/7682/" xr:uid="{00000000-0004-0000-0200-000006000000}"/>
    <hyperlink ref="A10" r:id="rId8" display="http://www.mockdraftable.com/player/7692/" xr:uid="{00000000-0004-0000-0200-000007000000}"/>
    <hyperlink ref="A11" r:id="rId9" display="http://www.mockdraftable.com/player/7702/" xr:uid="{00000000-0004-0000-0200-000008000000}"/>
    <hyperlink ref="A12" r:id="rId10" display="http://www.mockdraftable.com/player/7712/" xr:uid="{00000000-0004-0000-0200-000009000000}"/>
    <hyperlink ref="A13" r:id="rId11" display="http://www.mockdraftable.com/player/7722/" xr:uid="{00000000-0004-0000-0200-00000A000000}"/>
    <hyperlink ref="A14" r:id="rId12" display="http://www.mockdraftable.com/player/7732/" xr:uid="{00000000-0004-0000-0200-00000B000000}"/>
    <hyperlink ref="A15" r:id="rId13" display="http://www.mockdraftable.com/player/7742/" xr:uid="{00000000-0004-0000-0200-00000C000000}"/>
    <hyperlink ref="A16" r:id="rId14" display="http://www.mockdraftable.com/player/7752/" xr:uid="{00000000-0004-0000-0200-00000D000000}"/>
    <hyperlink ref="A17" r:id="rId15" display="http://www.mockdraftable.com/player/7762/" xr:uid="{00000000-0004-0000-0200-00000E000000}"/>
    <hyperlink ref="A18" r:id="rId16" display="http://www.mockdraftable.com/player/7772/" xr:uid="{00000000-0004-0000-0200-00000F000000}"/>
    <hyperlink ref="A19" r:id="rId17" display="http://www.mockdraftable.com/player/7782/" xr:uid="{00000000-0004-0000-0200-000010000000}"/>
    <hyperlink ref="A20" r:id="rId18" display="http://www.mockdraftable.com/player/7792/" xr:uid="{00000000-0004-0000-0200-000011000000}"/>
    <hyperlink ref="A21" r:id="rId19" display="http://www.mockdraftable.com/player/7812/" xr:uid="{00000000-0004-0000-0200-000012000000}"/>
    <hyperlink ref="A22" r:id="rId20" display="http://www.mockdraftable.com/player/7802/" xr:uid="{00000000-0004-0000-0200-000013000000}"/>
    <hyperlink ref="A23" r:id="rId21" display="http://www.mockdraftable.com/player/7822/" xr:uid="{00000000-0004-0000-0200-000014000000}"/>
    <hyperlink ref="A24" r:id="rId22" display="http://www.mockdraftable.com/player/7832/" xr:uid="{00000000-0004-0000-0200-000015000000}"/>
    <hyperlink ref="A25" r:id="rId23" display="http://www.mockdraftable.com/player/7842/" xr:uid="{00000000-0004-0000-0200-000016000000}"/>
    <hyperlink ref="A26" r:id="rId24" display="http://www.mockdraftable.com/player/7852/" xr:uid="{00000000-0004-0000-0200-000017000000}"/>
    <hyperlink ref="A27" r:id="rId25" display="http://www.mockdraftable.com/player/7862/" xr:uid="{00000000-0004-0000-0200-000018000000}"/>
    <hyperlink ref="A28" r:id="rId26" display="http://www.mockdraftable.com/player/7872/" xr:uid="{00000000-0004-0000-0200-000019000000}"/>
    <hyperlink ref="A29" r:id="rId27" display="http://www.mockdraftable.com/player/7882/" xr:uid="{00000000-0004-0000-0200-00001A000000}"/>
    <hyperlink ref="A30" r:id="rId28" display="http://www.mockdraftable.com/player/7892/" xr:uid="{00000000-0004-0000-0200-00001B000000}"/>
    <hyperlink ref="A31" r:id="rId29" display="http://www.mockdraftable.com/player/7902/" xr:uid="{00000000-0004-0000-0200-00001C000000}"/>
    <hyperlink ref="A32" r:id="rId30" display="http://www.mockdraftable.com/player/7912/" xr:uid="{00000000-0004-0000-0200-00001D000000}"/>
    <hyperlink ref="A33" r:id="rId31" display="http://www.mockdraftable.com/player/7922/" xr:uid="{00000000-0004-0000-0200-00001E000000}"/>
    <hyperlink ref="A34" r:id="rId32" display="http://www.mockdraftable.com/player/7932/" xr:uid="{00000000-0004-0000-0200-00001F000000}"/>
    <hyperlink ref="A35" r:id="rId33" display="http://www.mockdraftable.com/player/7942/" xr:uid="{00000000-0004-0000-0200-000020000000}"/>
    <hyperlink ref="A36" r:id="rId34" display="http://www.mockdraftable.com/player/7952/" xr:uid="{00000000-0004-0000-0200-000021000000}"/>
    <hyperlink ref="A37" r:id="rId35" display="http://www.mockdraftable.com/player/7962/" xr:uid="{00000000-0004-0000-0200-000022000000}"/>
    <hyperlink ref="A38" r:id="rId36" display="http://www.mockdraftable.com/player/7972/" xr:uid="{00000000-0004-0000-0200-000023000000}"/>
    <hyperlink ref="A39" r:id="rId37" display="http://www.mockdraftable.com/player/7982/" xr:uid="{00000000-0004-0000-0200-000024000000}"/>
    <hyperlink ref="A40" r:id="rId38" display="http://www.mockdraftable.com/player/6992/" xr:uid="{00000000-0004-0000-0200-000025000000}"/>
    <hyperlink ref="A41" r:id="rId39" display="http://www.mockdraftable.com/player/7002/" xr:uid="{00000000-0004-0000-0200-000026000000}"/>
    <hyperlink ref="A42" r:id="rId40" display="http://www.mockdraftable.com/player/7012/" xr:uid="{00000000-0004-0000-0200-000027000000}"/>
    <hyperlink ref="A43" r:id="rId41" display="http://www.mockdraftable.com/player/7032/" xr:uid="{00000000-0004-0000-0200-000028000000}"/>
    <hyperlink ref="A44" r:id="rId42" display="http://www.mockdraftable.com/player/7042/" xr:uid="{00000000-0004-0000-0200-000029000000}"/>
    <hyperlink ref="A45" r:id="rId43" display="http://www.mockdraftable.com/player/7052/" xr:uid="{00000000-0004-0000-0200-00002A000000}"/>
    <hyperlink ref="A46" r:id="rId44" display="http://www.mockdraftable.com/player/7082/" xr:uid="{00000000-0004-0000-0200-00002B000000}"/>
    <hyperlink ref="A47" r:id="rId45" display="http://www.mockdraftable.com/player/7112/" xr:uid="{00000000-0004-0000-0200-00002C000000}"/>
    <hyperlink ref="A48" r:id="rId46" display="http://www.mockdraftable.com/player/7122/" xr:uid="{00000000-0004-0000-0200-00002D000000}"/>
    <hyperlink ref="A49" r:id="rId47" display="http://www.mockdraftable.com/player/7142/" xr:uid="{00000000-0004-0000-0200-00002E000000}"/>
    <hyperlink ref="A50" r:id="rId48" display="http://www.mockdraftable.com/player/7152/" xr:uid="{00000000-0004-0000-0200-00002F000000}"/>
    <hyperlink ref="A51" r:id="rId49" display="http://www.mockdraftable.com/player/7212/" xr:uid="{00000000-0004-0000-0200-000030000000}"/>
    <hyperlink ref="A52" r:id="rId50" display="http://www.mockdraftable.com/player/7252/" xr:uid="{00000000-0004-0000-0200-000031000000}"/>
    <hyperlink ref="A53" r:id="rId51" display="http://www.mockdraftable.com/player/7262/" xr:uid="{00000000-0004-0000-0200-000032000000}"/>
    <hyperlink ref="A54" r:id="rId52" display="http://www.mockdraftable.com/player/7272/" xr:uid="{00000000-0004-0000-0200-000033000000}"/>
    <hyperlink ref="A55" r:id="rId53" display="http://www.mockdraftable.com/player/7302/" xr:uid="{00000000-0004-0000-0200-000034000000}"/>
    <hyperlink ref="A56" r:id="rId54" display="http://www.mockdraftable.com/player/7312/" xr:uid="{00000000-0004-0000-0200-000035000000}"/>
    <hyperlink ref="A57" r:id="rId55" display="http://www.mockdraftable.com/player/7342/" xr:uid="{00000000-0004-0000-0200-000036000000}"/>
    <hyperlink ref="A58" r:id="rId56" display="http://www.mockdraftable.com/player/7352/" xr:uid="{00000000-0004-0000-0200-000037000000}"/>
    <hyperlink ref="A59" r:id="rId57" display="http://www.mockdraftable.com/player/7362/" xr:uid="{00000000-0004-0000-0200-000038000000}"/>
    <hyperlink ref="A60" r:id="rId58" display="http://www.mockdraftable.com/player/7372/" xr:uid="{00000000-0004-0000-0200-000039000000}"/>
    <hyperlink ref="A61" r:id="rId59" display="http://www.mockdraftable.com/player/7382/" xr:uid="{00000000-0004-0000-0200-00003A000000}"/>
    <hyperlink ref="A62" r:id="rId60" display="http://www.mockdraftable.com/player/7402/" xr:uid="{00000000-0004-0000-0200-00003B000000}"/>
    <hyperlink ref="A63" r:id="rId61" display="http://www.mockdraftable.com/player/7412/" xr:uid="{00000000-0004-0000-0200-00003C000000}"/>
    <hyperlink ref="A64" r:id="rId62" display="http://www.mockdraftable.com/player/7422/" xr:uid="{00000000-0004-0000-0200-00003D000000}"/>
    <hyperlink ref="A65" r:id="rId63" display="http://www.mockdraftable.com/player/7432/" xr:uid="{00000000-0004-0000-0200-00003E000000}"/>
    <hyperlink ref="A66" r:id="rId64" display="http://www.mockdraftable.com/player/7442/" xr:uid="{00000000-0004-0000-0200-00003F000000}"/>
    <hyperlink ref="A67" r:id="rId65" display="http://www.mockdraftable.com/player/7452/" xr:uid="{00000000-0004-0000-0200-000040000000}"/>
    <hyperlink ref="A68" r:id="rId66" display="http://www.mockdraftable.com/player/7522/" xr:uid="{00000000-0004-0000-0200-000041000000}"/>
    <hyperlink ref="A69" r:id="rId67" display="http://www.mockdraftable.com/player/7532/" xr:uid="{00000000-0004-0000-0200-000042000000}"/>
    <hyperlink ref="A70" r:id="rId68" display="http://www.mockdraftable.com/player/7552/" xr:uid="{00000000-0004-0000-0200-000043000000}"/>
    <hyperlink ref="A71" r:id="rId69" display="http://www.mockdraftable.com/player/7572/" xr:uid="{00000000-0004-0000-0200-000044000000}"/>
    <hyperlink ref="A72" r:id="rId70" display="http://www.mockdraftable.com/player/7022/" xr:uid="{00000000-0004-0000-0200-000045000000}"/>
    <hyperlink ref="A73" r:id="rId71" display="http://www.mockdraftable.com/player/7062/" xr:uid="{00000000-0004-0000-0200-000046000000}"/>
    <hyperlink ref="A74" r:id="rId72" display="http://www.mockdraftable.com/player/7072/" xr:uid="{00000000-0004-0000-0200-000047000000}"/>
    <hyperlink ref="A75" r:id="rId73" display="http://www.mockdraftable.com/player/7092/" xr:uid="{00000000-0004-0000-0200-000048000000}"/>
    <hyperlink ref="A76" r:id="rId74" display="http://www.mockdraftable.com/player/7102/" xr:uid="{00000000-0004-0000-0200-000049000000}"/>
    <hyperlink ref="A77" r:id="rId75" display="http://www.mockdraftable.com/player/7132/" xr:uid="{00000000-0004-0000-0200-00004A000000}"/>
    <hyperlink ref="A78" r:id="rId76" display="http://www.mockdraftable.com/player/7162/" xr:uid="{00000000-0004-0000-0200-00004B000000}"/>
    <hyperlink ref="A79" r:id="rId77" display="http://www.mockdraftable.com/player/7172/" xr:uid="{00000000-0004-0000-0200-00004C000000}"/>
    <hyperlink ref="A80" r:id="rId78" display="http://www.mockdraftable.com/player/7182/" xr:uid="{00000000-0004-0000-0200-00004D000000}"/>
    <hyperlink ref="A81" r:id="rId79" display="http://www.mockdraftable.com/player/7192/" xr:uid="{00000000-0004-0000-0200-00004E000000}"/>
    <hyperlink ref="A82" r:id="rId80" display="http://www.mockdraftable.com/player/7202/" xr:uid="{00000000-0004-0000-0200-00004F000000}"/>
    <hyperlink ref="A83" r:id="rId81" display="http://www.mockdraftable.com/player/7222/" xr:uid="{00000000-0004-0000-0200-000050000000}"/>
    <hyperlink ref="A84" r:id="rId82" display="http://www.mockdraftable.com/player/7232/" xr:uid="{00000000-0004-0000-0200-000051000000}"/>
    <hyperlink ref="A85" r:id="rId83" display="http://www.mockdraftable.com/player/7242/" xr:uid="{00000000-0004-0000-0200-000052000000}"/>
    <hyperlink ref="A86" r:id="rId84" display="http://www.mockdraftable.com/player/7282/" xr:uid="{00000000-0004-0000-0200-000053000000}"/>
    <hyperlink ref="A87" r:id="rId85" display="http://www.mockdraftable.com/player/7292/" xr:uid="{00000000-0004-0000-0200-000054000000}"/>
    <hyperlink ref="A88" r:id="rId86" display="http://www.mockdraftable.com/player/7322/" xr:uid="{00000000-0004-0000-0200-000055000000}"/>
    <hyperlink ref="A89" r:id="rId87" display="http://www.mockdraftable.com/player/7332/" xr:uid="{00000000-0004-0000-0200-000056000000}"/>
    <hyperlink ref="A90" r:id="rId88" display="http://www.mockdraftable.com/player/7392/" xr:uid="{00000000-0004-0000-0200-000057000000}"/>
    <hyperlink ref="A91" r:id="rId89" display="http://www.mockdraftable.com/player/7462/" xr:uid="{00000000-0004-0000-0200-000058000000}"/>
    <hyperlink ref="A92" r:id="rId90" display="http://www.mockdraftable.com/player/7472/" xr:uid="{00000000-0004-0000-0200-000059000000}"/>
    <hyperlink ref="A93" r:id="rId91" display="http://www.mockdraftable.com/player/7482/" xr:uid="{00000000-0004-0000-0200-00005A000000}"/>
    <hyperlink ref="A94" r:id="rId92" display="http://www.mockdraftable.com/player/7492/" xr:uid="{00000000-0004-0000-0200-00005B000000}"/>
    <hyperlink ref="A95" r:id="rId93" display="http://www.mockdraftable.com/player/7502/" xr:uid="{00000000-0004-0000-0200-00005C000000}"/>
    <hyperlink ref="A96" r:id="rId94" display="http://www.mockdraftable.com/player/7512/" xr:uid="{00000000-0004-0000-0200-00005D000000}"/>
    <hyperlink ref="A97" r:id="rId95" display="http://www.mockdraftable.com/player/7542/" xr:uid="{00000000-0004-0000-0200-00005E000000}"/>
    <hyperlink ref="A98" r:id="rId96" display="http://www.mockdraftable.com/player/7562/" xr:uid="{00000000-0004-0000-0200-00005F000000}"/>
    <hyperlink ref="A99" r:id="rId97" display="http://www.mockdraftable.com/player/7582/" xr:uid="{00000000-0004-0000-0200-000060000000}"/>
    <hyperlink ref="A100" r:id="rId98" display="http://www.mockdraftable.com/player/7592/" xr:uid="{00000000-0004-0000-0200-000061000000}"/>
    <hyperlink ref="A101" r:id="rId99" display="http://www.mockdraftable.com/player/7602/" xr:uid="{00000000-0004-0000-0200-000062000000}"/>
    <hyperlink ref="A102" r:id="rId100" display="http://www.mockdraftable.com/player/7612/" xr:uid="{00000000-0004-0000-0200-000063000000}"/>
    <hyperlink ref="A103" r:id="rId101" display="http://www.mockdraftable.com/player/5662/" xr:uid="{00000000-0004-0000-0200-000064000000}"/>
    <hyperlink ref="A104" r:id="rId102" display="http://www.mockdraftable.com/player/5682/" xr:uid="{00000000-0004-0000-0200-000065000000}"/>
    <hyperlink ref="A105" r:id="rId103" display="http://www.mockdraftable.com/player/5702/" xr:uid="{00000000-0004-0000-0200-000066000000}"/>
    <hyperlink ref="A106" r:id="rId104" display="http://www.mockdraftable.com/player/5802/" xr:uid="{00000000-0004-0000-0200-000067000000}"/>
    <hyperlink ref="A107" r:id="rId105" display="http://www.mockdraftable.com/player/5812/" xr:uid="{00000000-0004-0000-0200-000068000000}"/>
    <hyperlink ref="A108" r:id="rId106" display="http://www.mockdraftable.com/player/7992/" xr:uid="{00000000-0004-0000-0200-000069000000}"/>
    <hyperlink ref="A109" r:id="rId107" display="http://www.mockdraftable.com/player/8062/" xr:uid="{00000000-0004-0000-0200-00006A000000}"/>
    <hyperlink ref="A110" r:id="rId108" display="http://www.mockdraftable.com/player/8072/" xr:uid="{00000000-0004-0000-0200-00006B000000}"/>
    <hyperlink ref="A111" r:id="rId109" display="http://www.mockdraftable.com/player/8112/" xr:uid="{00000000-0004-0000-0200-00006C000000}"/>
    <hyperlink ref="A112" r:id="rId110" display="http://www.mockdraftable.com/player/8122/" xr:uid="{00000000-0004-0000-0200-00006D000000}"/>
    <hyperlink ref="A113" r:id="rId111" display="http://www.mockdraftable.com/player/8142/" xr:uid="{00000000-0004-0000-0200-00006E000000}"/>
    <hyperlink ref="A114" r:id="rId112" display="http://www.mockdraftable.com/player/8162/" xr:uid="{00000000-0004-0000-0200-00006F000000}"/>
    <hyperlink ref="A115" r:id="rId113" display="http://www.mockdraftable.com/player/8182/" xr:uid="{00000000-0004-0000-0200-000070000000}"/>
    <hyperlink ref="A116" r:id="rId114" display="http://www.mockdraftable.com/player/8192/" xr:uid="{00000000-0004-0000-0200-000071000000}"/>
    <hyperlink ref="A117" r:id="rId115" display="http://www.mockdraftable.com/player/6612/" xr:uid="{00000000-0004-0000-0200-000072000000}"/>
    <hyperlink ref="A118" r:id="rId116" display="http://www.mockdraftable.com/player/6672/" xr:uid="{00000000-0004-0000-0200-000073000000}"/>
    <hyperlink ref="A119" r:id="rId117" display="http://www.mockdraftable.com/player/6712/" xr:uid="{00000000-0004-0000-0200-000074000000}"/>
    <hyperlink ref="A120" r:id="rId118" display="http://www.mockdraftable.com/player/6762/" xr:uid="{00000000-0004-0000-0200-000075000000}"/>
    <hyperlink ref="A121" r:id="rId119" display="http://www.mockdraftable.com/player/6782/" xr:uid="{00000000-0004-0000-0200-000076000000}"/>
    <hyperlink ref="A122" r:id="rId120" display="http://www.mockdraftable.com/player/6792/" xr:uid="{00000000-0004-0000-0200-000077000000}"/>
    <hyperlink ref="A123" r:id="rId121" display="http://www.mockdraftable.com/player/6842/" xr:uid="{00000000-0004-0000-0200-000078000000}"/>
    <hyperlink ref="A124" r:id="rId122" display="http://www.mockdraftable.com/player/6862/" xr:uid="{00000000-0004-0000-0200-000079000000}"/>
    <hyperlink ref="A125" r:id="rId123" display="http://www.mockdraftable.com/player/6872/" xr:uid="{00000000-0004-0000-0200-00007A000000}"/>
    <hyperlink ref="A126" r:id="rId124" display="http://www.mockdraftable.com/player/6902/" xr:uid="{00000000-0004-0000-0200-00007B000000}"/>
    <hyperlink ref="A127" r:id="rId125" display="http://www.mockdraftable.com/player/6912/" xr:uid="{00000000-0004-0000-0200-00007C000000}"/>
    <hyperlink ref="A128" r:id="rId126" display="http://www.mockdraftable.com/player/6932/" xr:uid="{00000000-0004-0000-0200-00007D000000}"/>
    <hyperlink ref="A129" r:id="rId127" display="http://www.mockdraftable.com/player/6962/" xr:uid="{00000000-0004-0000-0200-00007E000000}"/>
    <hyperlink ref="A130" r:id="rId128" display="http://www.mockdraftable.com/player/6982/" xr:uid="{00000000-0004-0000-0200-00007F000000}"/>
    <hyperlink ref="A131" r:id="rId129" display="http://www.mockdraftable.com/player/5042/" xr:uid="{00000000-0004-0000-0200-000080000000}"/>
    <hyperlink ref="A132" r:id="rId130" display="http://www.mockdraftable.com/player/5072/" xr:uid="{00000000-0004-0000-0200-000081000000}"/>
    <hyperlink ref="A133" r:id="rId131" display="http://www.mockdraftable.com/player/5082/" xr:uid="{00000000-0004-0000-0200-000082000000}"/>
    <hyperlink ref="A134" r:id="rId132" display="http://www.mockdraftable.com/player/5092/" xr:uid="{00000000-0004-0000-0200-000083000000}"/>
    <hyperlink ref="A135" r:id="rId133" display="http://www.mockdraftable.com/player/5202/" xr:uid="{00000000-0004-0000-0200-000084000000}"/>
    <hyperlink ref="A136" r:id="rId134" display="http://www.mockdraftable.com/player/5282/" xr:uid="{00000000-0004-0000-0200-000085000000}"/>
    <hyperlink ref="A137" r:id="rId135" display="http://www.mockdraftable.com/player/5412/" xr:uid="{00000000-0004-0000-0200-000086000000}"/>
    <hyperlink ref="A138" r:id="rId136" display="http://www.mockdraftable.com/player/5492/" xr:uid="{00000000-0004-0000-0200-000087000000}"/>
    <hyperlink ref="A139" r:id="rId137" display="http://www.mockdraftable.com/player/5032/" xr:uid="{00000000-0004-0000-0200-000088000000}"/>
    <hyperlink ref="A140" r:id="rId138" display="http://www.mockdraftable.com/player/5102/" xr:uid="{00000000-0004-0000-0200-000089000000}"/>
    <hyperlink ref="A141" r:id="rId139" display="http://www.mockdraftable.com/player/5152/" xr:uid="{00000000-0004-0000-0200-00008A000000}"/>
    <hyperlink ref="A142" r:id="rId140" display="http://www.mockdraftable.com/player/5172/" xr:uid="{00000000-0004-0000-0200-00008B000000}"/>
    <hyperlink ref="A143" r:id="rId141" display="http://www.mockdraftable.com/player/5182/" xr:uid="{00000000-0004-0000-0200-00008C000000}"/>
    <hyperlink ref="A144" r:id="rId142" display="http://www.mockdraftable.com/player/5192/" xr:uid="{00000000-0004-0000-0200-00008D000000}"/>
    <hyperlink ref="A145" r:id="rId143" display="http://www.mockdraftable.com/player/5212/" xr:uid="{00000000-0004-0000-0200-00008E000000}"/>
    <hyperlink ref="A146" r:id="rId144" display="http://www.mockdraftable.com/player/5242/" xr:uid="{00000000-0004-0000-0200-00008F000000}"/>
    <hyperlink ref="A147" r:id="rId145" display="http://www.mockdraftable.com/player/5252/" xr:uid="{00000000-0004-0000-0200-000090000000}"/>
    <hyperlink ref="A148" r:id="rId146" display="http://www.mockdraftable.com/player/5272/" xr:uid="{00000000-0004-0000-0200-000091000000}"/>
    <hyperlink ref="A149" r:id="rId147" display="http://www.mockdraftable.com/player/5312/" xr:uid="{00000000-0004-0000-0200-000092000000}"/>
    <hyperlink ref="A150" r:id="rId148" display="http://www.mockdraftable.com/player/5332/" xr:uid="{00000000-0004-0000-0200-000093000000}"/>
    <hyperlink ref="A151" r:id="rId149" display="http://www.mockdraftable.com/player/5362/" xr:uid="{00000000-0004-0000-0200-000094000000}"/>
    <hyperlink ref="A152" r:id="rId150" display="http://www.mockdraftable.com/player/5372/" xr:uid="{00000000-0004-0000-0200-000095000000}"/>
    <hyperlink ref="A153" r:id="rId151" display="http://www.mockdraftable.com/player/5392/" xr:uid="{00000000-0004-0000-0200-000096000000}"/>
    <hyperlink ref="A154" r:id="rId152" display="http://www.mockdraftable.com/player/5462/" xr:uid="{00000000-0004-0000-0200-000097000000}"/>
    <hyperlink ref="A155" r:id="rId153" display="http://www.mockdraftable.com/player/5482/" xr:uid="{00000000-0004-0000-0200-000098000000}"/>
    <hyperlink ref="A156" r:id="rId154" display="http://www.mockdraftable.com/player/5512/" xr:uid="{00000000-0004-0000-0200-000099000000}"/>
    <hyperlink ref="A157" r:id="rId155" display="http://www.mockdraftable.com/player/5532/" xr:uid="{00000000-0004-0000-0200-00009A000000}"/>
    <hyperlink ref="A158" r:id="rId156" display="http://www.mockdraftable.com/player/5542/" xr:uid="{00000000-0004-0000-0200-00009B000000}"/>
    <hyperlink ref="A159" r:id="rId157" display="http://www.mockdraftable.com/player/6622/" xr:uid="{00000000-0004-0000-0200-00009C000000}"/>
    <hyperlink ref="A160" r:id="rId158" display="http://www.mockdraftable.com/player/6632/" xr:uid="{00000000-0004-0000-0200-00009D000000}"/>
    <hyperlink ref="A161" r:id="rId159" display="http://www.mockdraftable.com/player/6642/" xr:uid="{00000000-0004-0000-0200-00009E000000}"/>
    <hyperlink ref="A162" r:id="rId160" display="http://www.mockdraftable.com/player/6652/" xr:uid="{00000000-0004-0000-0200-00009F000000}"/>
    <hyperlink ref="A163" r:id="rId161" display="http://www.mockdraftable.com/player/6662/" xr:uid="{00000000-0004-0000-0200-0000A0000000}"/>
    <hyperlink ref="A164" r:id="rId162" display="http://www.mockdraftable.com/player/6682/" xr:uid="{00000000-0004-0000-0200-0000A1000000}"/>
    <hyperlink ref="A165" r:id="rId163" display="http://www.mockdraftable.com/player/6692/" xr:uid="{00000000-0004-0000-0200-0000A2000000}"/>
    <hyperlink ref="A166" r:id="rId164" display="http://www.mockdraftable.com/player/6702/" xr:uid="{00000000-0004-0000-0200-0000A3000000}"/>
    <hyperlink ref="A167" r:id="rId165" display="http://www.mockdraftable.com/player/6722/" xr:uid="{00000000-0004-0000-0200-0000A4000000}"/>
    <hyperlink ref="A168" r:id="rId166" display="http://www.mockdraftable.com/player/6732/" xr:uid="{00000000-0004-0000-0200-0000A5000000}"/>
    <hyperlink ref="A169" r:id="rId167" display="http://www.mockdraftable.com/player/6742/" xr:uid="{00000000-0004-0000-0200-0000A6000000}"/>
    <hyperlink ref="A170" r:id="rId168" display="http://www.mockdraftable.com/player/6752/" xr:uid="{00000000-0004-0000-0200-0000A7000000}"/>
    <hyperlink ref="A171" r:id="rId169" display="http://www.mockdraftable.com/player/6772/" xr:uid="{00000000-0004-0000-0200-0000A8000000}"/>
    <hyperlink ref="A172" r:id="rId170" display="http://www.mockdraftable.com/player/6802/" xr:uid="{00000000-0004-0000-0200-0000A9000000}"/>
    <hyperlink ref="A173" r:id="rId171" display="http://www.mockdraftable.com/player/6812/" xr:uid="{00000000-0004-0000-0200-0000AA000000}"/>
    <hyperlink ref="A174" r:id="rId172" display="http://www.mockdraftable.com/player/6822/" xr:uid="{00000000-0004-0000-0200-0000AB000000}"/>
    <hyperlink ref="A175" r:id="rId173" display="http://www.mockdraftable.com/player/6832/" xr:uid="{00000000-0004-0000-0200-0000AC000000}"/>
    <hyperlink ref="A176" r:id="rId174" display="http://www.mockdraftable.com/player/6852/" xr:uid="{00000000-0004-0000-0200-0000AD000000}"/>
    <hyperlink ref="A177" r:id="rId175" display="http://www.mockdraftable.com/player/6882/" xr:uid="{00000000-0004-0000-0200-0000AE000000}"/>
    <hyperlink ref="A178" r:id="rId176" display="http://www.mockdraftable.com/player/6892/" xr:uid="{00000000-0004-0000-0200-0000AF000000}"/>
    <hyperlink ref="A179" r:id="rId177" display="http://www.mockdraftable.com/player/6922/" xr:uid="{00000000-0004-0000-0200-0000B0000000}"/>
    <hyperlink ref="A180" r:id="rId178" display="http://www.mockdraftable.com/player/6942/" xr:uid="{00000000-0004-0000-0200-0000B1000000}"/>
    <hyperlink ref="A181" r:id="rId179" display="http://www.mockdraftable.com/player/6952/" xr:uid="{00000000-0004-0000-0200-0000B2000000}"/>
    <hyperlink ref="A182" r:id="rId180" display="http://www.mockdraftable.com/player/6972/" xr:uid="{00000000-0004-0000-0200-0000B3000000}"/>
    <hyperlink ref="A183" r:id="rId181" display="http://www.mockdraftable.com/player/5052/" xr:uid="{00000000-0004-0000-0200-0000B4000000}"/>
    <hyperlink ref="A184" r:id="rId182" display="http://www.mockdraftable.com/player/5062/" xr:uid="{00000000-0004-0000-0200-0000B5000000}"/>
    <hyperlink ref="A185" r:id="rId183" display="http://www.mockdraftable.com/player/5112/" xr:uid="{00000000-0004-0000-0200-0000B6000000}"/>
    <hyperlink ref="A186" r:id="rId184" display="http://www.mockdraftable.com/player/5122/" xr:uid="{00000000-0004-0000-0200-0000B7000000}"/>
    <hyperlink ref="A187" r:id="rId185" display="http://www.mockdraftable.com/player/5132/" xr:uid="{00000000-0004-0000-0200-0000B8000000}"/>
    <hyperlink ref="A188" r:id="rId186" display="http://www.mockdraftable.com/player/5142/" xr:uid="{00000000-0004-0000-0200-0000B9000000}"/>
    <hyperlink ref="A189" r:id="rId187" display="http://www.mockdraftable.com/player/5162/" xr:uid="{00000000-0004-0000-0200-0000BA000000}"/>
    <hyperlink ref="A190" r:id="rId188" display="http://www.mockdraftable.com/player/5222/" xr:uid="{00000000-0004-0000-0200-0000BB000000}"/>
    <hyperlink ref="A191" r:id="rId189" display="http://www.mockdraftable.com/player/5232/" xr:uid="{00000000-0004-0000-0200-0000BC000000}"/>
    <hyperlink ref="A192" r:id="rId190" display="http://www.mockdraftable.com/player/5262/" xr:uid="{00000000-0004-0000-0200-0000BD000000}"/>
    <hyperlink ref="A193" r:id="rId191" display="http://www.mockdraftable.com/player/5292/" xr:uid="{00000000-0004-0000-0200-0000BE000000}"/>
    <hyperlink ref="A194" r:id="rId192" display="http://www.mockdraftable.com/player/5302/" xr:uid="{00000000-0004-0000-0200-0000BF000000}"/>
    <hyperlink ref="A195" r:id="rId193" display="http://www.mockdraftable.com/player/5322/" xr:uid="{00000000-0004-0000-0200-0000C0000000}"/>
    <hyperlink ref="A196" r:id="rId194" display="http://www.mockdraftable.com/player/5342/" xr:uid="{00000000-0004-0000-0200-0000C1000000}"/>
    <hyperlink ref="A197" r:id="rId195" display="http://www.mockdraftable.com/player/5352/" xr:uid="{00000000-0004-0000-0200-0000C2000000}"/>
    <hyperlink ref="A198" r:id="rId196" display="http://www.mockdraftable.com/player/5382/" xr:uid="{00000000-0004-0000-0200-0000C3000000}"/>
    <hyperlink ref="A199" r:id="rId197" display="http://www.mockdraftable.com/player/5402/" xr:uid="{00000000-0004-0000-0200-0000C4000000}"/>
    <hyperlink ref="A200" r:id="rId198" display="http://www.mockdraftable.com/player/5422/" xr:uid="{00000000-0004-0000-0200-0000C5000000}"/>
    <hyperlink ref="A201" r:id="rId199" display="http://www.mockdraftable.com/player/5432/" xr:uid="{00000000-0004-0000-0200-0000C6000000}"/>
    <hyperlink ref="A202" r:id="rId200" display="http://www.mockdraftable.com/player/5442/" xr:uid="{00000000-0004-0000-0200-0000C7000000}"/>
    <hyperlink ref="A203" r:id="rId201" display="http://www.mockdraftable.com/player/5452/" xr:uid="{00000000-0004-0000-0200-0000C8000000}"/>
    <hyperlink ref="A204" r:id="rId202" display="http://www.mockdraftable.com/player/5472/" xr:uid="{00000000-0004-0000-0200-0000C9000000}"/>
    <hyperlink ref="A205" r:id="rId203" display="http://www.mockdraftable.com/player/5502/" xr:uid="{00000000-0004-0000-0200-0000CA000000}"/>
    <hyperlink ref="A206" r:id="rId204" display="http://www.mockdraftable.com/player/5522/" xr:uid="{00000000-0004-0000-0200-0000CB000000}"/>
    <hyperlink ref="A207" r:id="rId205" display="http://www.mockdraftable.com/player/5552/" xr:uid="{00000000-0004-0000-0200-0000CC000000}"/>
    <hyperlink ref="A208" r:id="rId206" display="http://www.mockdraftable.com/player/6432/" xr:uid="{00000000-0004-0000-0200-0000CD000000}"/>
    <hyperlink ref="A209" r:id="rId207" display="http://www.mockdraftable.com/player/6442/" xr:uid="{00000000-0004-0000-0200-0000CE000000}"/>
    <hyperlink ref="A210" r:id="rId208" display="http://www.mockdraftable.com/player/6452/" xr:uid="{00000000-0004-0000-0200-0000CF000000}"/>
    <hyperlink ref="A211" r:id="rId209" display="http://www.mockdraftable.com/player/6462/" xr:uid="{00000000-0004-0000-0200-0000D0000000}"/>
    <hyperlink ref="A212" r:id="rId210" display="http://www.mockdraftable.com/player/6472/" xr:uid="{00000000-0004-0000-0200-0000D1000000}"/>
    <hyperlink ref="A213" r:id="rId211" display="http://www.mockdraftable.com/player/6482/" xr:uid="{00000000-0004-0000-0200-0000D2000000}"/>
    <hyperlink ref="A214" r:id="rId212" display="http://www.mockdraftable.com/player/6492/" xr:uid="{00000000-0004-0000-0200-0000D3000000}"/>
    <hyperlink ref="A215" r:id="rId213" display="http://www.mockdraftable.com/player/6502/" xr:uid="{00000000-0004-0000-0200-0000D4000000}"/>
    <hyperlink ref="A216" r:id="rId214" display="http://www.mockdraftable.com/player/6512/" xr:uid="{00000000-0004-0000-0200-0000D5000000}"/>
    <hyperlink ref="A217" r:id="rId215" display="http://www.mockdraftable.com/player/6522/" xr:uid="{00000000-0004-0000-0200-0000D6000000}"/>
    <hyperlink ref="A218" r:id="rId216" display="http://www.mockdraftable.com/player/6532/" xr:uid="{00000000-0004-0000-0200-0000D7000000}"/>
    <hyperlink ref="A219" r:id="rId217" display="http://www.mockdraftable.com/player/6542/" xr:uid="{00000000-0004-0000-0200-0000D8000000}"/>
    <hyperlink ref="A220" r:id="rId218" display="http://www.mockdraftable.com/player/6552/" xr:uid="{00000000-0004-0000-0200-0000D9000000}"/>
    <hyperlink ref="A221" r:id="rId219" display="http://www.mockdraftable.com/player/6562/" xr:uid="{00000000-0004-0000-0200-0000DA000000}"/>
    <hyperlink ref="A222" r:id="rId220" display="http://www.mockdraftable.com/player/6572/" xr:uid="{00000000-0004-0000-0200-0000DB000000}"/>
    <hyperlink ref="A223" r:id="rId221" display="http://www.mockdraftable.com/player/6582/" xr:uid="{00000000-0004-0000-0200-0000DC000000}"/>
    <hyperlink ref="A224" r:id="rId222" display="http://www.mockdraftable.com/player/6592/" xr:uid="{00000000-0004-0000-0200-0000DD000000}"/>
    <hyperlink ref="A225" r:id="rId223" display="http://www.mockdraftable.com/player/6602/" xr:uid="{00000000-0004-0000-0200-0000DE000000}"/>
    <hyperlink ref="A226" r:id="rId224" display="http://www.mockdraftable.com/player/5562/" xr:uid="{00000000-0004-0000-0200-0000DF000000}"/>
    <hyperlink ref="A227" r:id="rId225" display="http://www.mockdraftable.com/player/5572/" xr:uid="{00000000-0004-0000-0200-0000E0000000}"/>
    <hyperlink ref="A228" r:id="rId226" display="http://www.mockdraftable.com/player/5582/" xr:uid="{00000000-0004-0000-0200-0000E1000000}"/>
    <hyperlink ref="A229" r:id="rId227" display="http://www.mockdraftable.com/player/5592/" xr:uid="{00000000-0004-0000-0200-0000E2000000}"/>
    <hyperlink ref="A230" r:id="rId228" display="http://www.mockdraftable.com/player/5602/" xr:uid="{00000000-0004-0000-0200-0000E3000000}"/>
    <hyperlink ref="A231" r:id="rId229" display="http://www.mockdraftable.com/player/5612/" xr:uid="{00000000-0004-0000-0200-0000E4000000}"/>
    <hyperlink ref="A232" r:id="rId230" display="http://www.mockdraftable.com/player/5622/" xr:uid="{00000000-0004-0000-0200-0000E5000000}"/>
    <hyperlink ref="A233" r:id="rId231" display="http://www.mockdraftable.com/player/5632/" xr:uid="{00000000-0004-0000-0200-0000E6000000}"/>
    <hyperlink ref="A234" r:id="rId232" display="http://www.mockdraftable.com/player/5642/" xr:uid="{00000000-0004-0000-0200-0000E7000000}"/>
    <hyperlink ref="A235" r:id="rId233" display="http://www.mockdraftable.com/player/5652/" xr:uid="{00000000-0004-0000-0200-0000E8000000}"/>
    <hyperlink ref="A236" r:id="rId234" display="http://www.mockdraftable.com/player/5672/" xr:uid="{00000000-0004-0000-0200-0000E9000000}"/>
    <hyperlink ref="A237" r:id="rId235" display="http://www.mockdraftable.com/player/5692/" xr:uid="{00000000-0004-0000-0200-0000EA000000}"/>
    <hyperlink ref="A238" r:id="rId236" display="http://www.mockdraftable.com/player/5712/" xr:uid="{00000000-0004-0000-0200-0000EB000000}"/>
    <hyperlink ref="A239" r:id="rId237" display="http://www.mockdraftable.com/player/5722/" xr:uid="{00000000-0004-0000-0200-0000EC000000}"/>
    <hyperlink ref="A240" r:id="rId238" display="http://www.mockdraftable.com/player/5732/" xr:uid="{00000000-0004-0000-0200-0000ED000000}"/>
    <hyperlink ref="A241" r:id="rId239" display="http://www.mockdraftable.com/player/5742/" xr:uid="{00000000-0004-0000-0200-0000EE000000}"/>
    <hyperlink ref="A242" r:id="rId240" display="http://www.mockdraftable.com/player/5752/" xr:uid="{00000000-0004-0000-0200-0000EF000000}"/>
    <hyperlink ref="A243" r:id="rId241" display="http://www.mockdraftable.com/player/5762/" xr:uid="{00000000-0004-0000-0200-0000F0000000}"/>
    <hyperlink ref="A244" r:id="rId242" display="http://www.mockdraftable.com/player/5772/" xr:uid="{00000000-0004-0000-0200-0000F1000000}"/>
    <hyperlink ref="A245" r:id="rId243" display="http://www.mockdraftable.com/player/5782/" xr:uid="{00000000-0004-0000-0200-0000F2000000}"/>
    <hyperlink ref="A246" r:id="rId244" display="http://www.mockdraftable.com/player/5792/" xr:uid="{00000000-0004-0000-0200-0000F3000000}"/>
    <hyperlink ref="A247" r:id="rId245" display="http://www.mockdraftable.com/player/5822/" xr:uid="{00000000-0004-0000-0200-0000F4000000}"/>
    <hyperlink ref="A248" r:id="rId246" display="http://www.mockdraftable.com/player/5832/" xr:uid="{00000000-0004-0000-0200-0000F5000000}"/>
    <hyperlink ref="A249" r:id="rId247" display="http://www.mockdraftable.com/player/5842/" xr:uid="{00000000-0004-0000-0200-0000F6000000}"/>
    <hyperlink ref="A250" r:id="rId248" display="http://www.mockdraftable.com/player/8002/" xr:uid="{00000000-0004-0000-0200-0000F7000000}"/>
    <hyperlink ref="A251" r:id="rId249" display="http://www.mockdraftable.com/player/8012/" xr:uid="{00000000-0004-0000-0200-0000F8000000}"/>
    <hyperlink ref="A252" r:id="rId250" display="http://www.mockdraftable.com/player/8022/" xr:uid="{00000000-0004-0000-0200-0000F9000000}"/>
    <hyperlink ref="A253" r:id="rId251" display="http://www.mockdraftable.com/player/8032/" xr:uid="{00000000-0004-0000-0200-0000FA000000}"/>
    <hyperlink ref="A254" r:id="rId252" display="http://www.mockdraftable.com/player/8042/" xr:uid="{00000000-0004-0000-0200-0000FB000000}"/>
    <hyperlink ref="A255" r:id="rId253" display="http://www.mockdraftable.com/player/8052/" xr:uid="{00000000-0004-0000-0200-0000FC000000}"/>
    <hyperlink ref="A256" r:id="rId254" display="http://www.mockdraftable.com/player/8082/" xr:uid="{00000000-0004-0000-0200-0000FD000000}"/>
    <hyperlink ref="A257" r:id="rId255" display="http://www.mockdraftable.com/player/8092/" xr:uid="{00000000-0004-0000-0200-0000FE000000}"/>
    <hyperlink ref="A258" r:id="rId256" display="http://www.mockdraftable.com/player/8102/" xr:uid="{00000000-0004-0000-0200-0000FF000000}"/>
    <hyperlink ref="A259" r:id="rId257" display="http://www.mockdraftable.com/player/8132/" xr:uid="{00000000-0004-0000-0200-000000010000}"/>
    <hyperlink ref="A260" r:id="rId258" display="http://www.mockdraftable.com/player/8152/" xr:uid="{00000000-0004-0000-0200-000001010000}"/>
    <hyperlink ref="A261" r:id="rId259" display="http://www.mockdraftable.com/player/8172/" xr:uid="{00000000-0004-0000-0200-000002010000}"/>
    <hyperlink ref="A262" r:id="rId260" display="http://www.mockdraftable.com/player/8202/" xr:uid="{00000000-0004-0000-0200-000003010000}"/>
    <hyperlink ref="A263" r:id="rId261" display="http://www.mockdraftable.com/player/6282/" xr:uid="{00000000-0004-0000-0200-000004010000}"/>
    <hyperlink ref="A264" r:id="rId262" display="http://www.mockdraftable.com/player/6292/" xr:uid="{00000000-0004-0000-0200-000005010000}"/>
    <hyperlink ref="A265" r:id="rId263" display="http://www.mockdraftable.com/player/6302/" xr:uid="{00000000-0004-0000-0200-000006010000}"/>
    <hyperlink ref="A266" r:id="rId264" display="http://www.mockdraftable.com/player/6312/" xr:uid="{00000000-0004-0000-0200-000007010000}"/>
    <hyperlink ref="A267" r:id="rId265" display="http://www.mockdraftable.com/player/6322/" xr:uid="{00000000-0004-0000-0200-000008010000}"/>
    <hyperlink ref="A268" r:id="rId266" display="http://www.mockdraftable.com/player/6332/" xr:uid="{00000000-0004-0000-0200-000009010000}"/>
    <hyperlink ref="A269" r:id="rId267" display="http://www.mockdraftable.com/player/6342/" xr:uid="{00000000-0004-0000-0200-00000A010000}"/>
    <hyperlink ref="A270" r:id="rId268" display="http://www.mockdraftable.com/player/6352/" xr:uid="{00000000-0004-0000-0200-00000B010000}"/>
    <hyperlink ref="A271" r:id="rId269" display="http://www.mockdraftable.com/player/6362/" xr:uid="{00000000-0004-0000-0200-00000C010000}"/>
    <hyperlink ref="A272" r:id="rId270" display="http://www.mockdraftable.com/player/6372/" xr:uid="{00000000-0004-0000-0200-00000D010000}"/>
    <hyperlink ref="A273" r:id="rId271" display="http://www.mockdraftable.com/player/6382/" xr:uid="{00000000-0004-0000-0200-00000E010000}"/>
    <hyperlink ref="A274" r:id="rId272" display="http://www.mockdraftable.com/player/6392/" xr:uid="{00000000-0004-0000-0200-00000F010000}"/>
    <hyperlink ref="A275" r:id="rId273" display="http://www.mockdraftable.com/player/6402/" xr:uid="{00000000-0004-0000-0200-000010010000}"/>
    <hyperlink ref="A276" r:id="rId274" display="http://www.mockdraftable.com/player/6412/" xr:uid="{00000000-0004-0000-0200-000011010000}"/>
    <hyperlink ref="A277" r:id="rId275" display="http://www.mockdraftable.com/player/6422/" xr:uid="{00000000-0004-0000-0200-000012010000}"/>
    <hyperlink ref="A278" r:id="rId276" display="http://www.mockdraftable.com/player/5852/" xr:uid="{00000000-0004-0000-0200-000013010000}"/>
    <hyperlink ref="A279" r:id="rId277" display="http://www.mockdraftable.com/player/5862/" xr:uid="{00000000-0004-0000-0200-000014010000}"/>
    <hyperlink ref="A280" r:id="rId278" display="http://www.mockdraftable.com/player/5872/" xr:uid="{00000000-0004-0000-0200-000015010000}"/>
    <hyperlink ref="A281" r:id="rId279" display="http://www.mockdraftable.com/player/5882/" xr:uid="{00000000-0004-0000-0200-000016010000}"/>
    <hyperlink ref="A282" r:id="rId280" display="http://www.mockdraftable.com/player/5892/" xr:uid="{00000000-0004-0000-0200-000017010000}"/>
    <hyperlink ref="A283" r:id="rId281" display="http://www.mockdraftable.com/player/5902/" xr:uid="{00000000-0004-0000-0200-000018010000}"/>
    <hyperlink ref="A284" r:id="rId282" display="http://www.mockdraftable.com/player/5912/" xr:uid="{00000000-0004-0000-0200-000019010000}"/>
    <hyperlink ref="A285" r:id="rId283" display="http://www.mockdraftable.com/player/5922/" xr:uid="{00000000-0004-0000-0200-00001A010000}"/>
    <hyperlink ref="A286" r:id="rId284" display="http://www.mockdraftable.com/player/5932/" xr:uid="{00000000-0004-0000-0200-00001B010000}"/>
    <hyperlink ref="A287" r:id="rId285" display="http://www.mockdraftable.com/player/5942/" xr:uid="{00000000-0004-0000-0200-00001C010000}"/>
    <hyperlink ref="A288" r:id="rId286" display="http://www.mockdraftable.com/player/5952/" xr:uid="{00000000-0004-0000-0200-00001D010000}"/>
    <hyperlink ref="A289" r:id="rId287" display="http://www.mockdraftable.com/player/5962/" xr:uid="{00000000-0004-0000-0200-00001E010000}"/>
    <hyperlink ref="A290" r:id="rId288" display="http://www.mockdraftable.com/player/5972/" xr:uid="{00000000-0004-0000-0200-00001F010000}"/>
    <hyperlink ref="A291" r:id="rId289" display="http://www.mockdraftable.com/player/5982/" xr:uid="{00000000-0004-0000-0200-000020010000}"/>
    <hyperlink ref="A292" r:id="rId290" display="http://www.mockdraftable.com/player/5992/" xr:uid="{00000000-0004-0000-0200-000021010000}"/>
    <hyperlink ref="A293" r:id="rId291" display="http://www.mockdraftable.com/player/6002/" xr:uid="{00000000-0004-0000-0200-000022010000}"/>
    <hyperlink ref="A294" r:id="rId292" display="http://www.mockdraftable.com/player/6012/" xr:uid="{00000000-0004-0000-0200-000023010000}"/>
    <hyperlink ref="A295" r:id="rId293" display="http://www.mockdraftable.com/player/6022/" xr:uid="{00000000-0004-0000-0200-000024010000}"/>
    <hyperlink ref="A296" r:id="rId294" display="http://www.mockdraftable.com/player/6032/" xr:uid="{00000000-0004-0000-0200-000025010000}"/>
    <hyperlink ref="A297" r:id="rId295" display="http://www.mockdraftable.com/player/6042/" xr:uid="{00000000-0004-0000-0200-000026010000}"/>
    <hyperlink ref="A298" r:id="rId296" display="http://www.mockdraftable.com/player/6052/" xr:uid="{00000000-0004-0000-0200-000027010000}"/>
    <hyperlink ref="A299" r:id="rId297" display="http://www.mockdraftable.com/player/6062/" xr:uid="{00000000-0004-0000-0200-000028010000}"/>
    <hyperlink ref="A300" r:id="rId298" display="http://www.mockdraftable.com/player/6072/" xr:uid="{00000000-0004-0000-0200-000029010000}"/>
    <hyperlink ref="A301" r:id="rId299" display="http://www.mockdraftable.com/player/6082/" xr:uid="{00000000-0004-0000-0200-00002A010000}"/>
    <hyperlink ref="A302" r:id="rId300" display="http://www.mockdraftable.com/player/6092/" xr:uid="{00000000-0004-0000-0200-00002B010000}"/>
    <hyperlink ref="A303" r:id="rId301" display="http://www.mockdraftable.com/player/6102/" xr:uid="{00000000-0004-0000-0200-00002C010000}"/>
    <hyperlink ref="A304" r:id="rId302" display="http://www.mockdraftable.com/player/6112/" xr:uid="{00000000-0004-0000-0200-00002D010000}"/>
    <hyperlink ref="A305" r:id="rId303" display="http://www.mockdraftable.com/player/6122/" xr:uid="{00000000-0004-0000-0200-00002E010000}"/>
    <hyperlink ref="A306" r:id="rId304" display="http://www.mockdraftable.com/player/6132/" xr:uid="{00000000-0004-0000-0200-00002F010000}"/>
    <hyperlink ref="A307" r:id="rId305" display="http://www.mockdraftable.com/player/6142/" xr:uid="{00000000-0004-0000-0200-000030010000}"/>
    <hyperlink ref="A308" r:id="rId306" display="http://www.mockdraftable.com/player/6152/" xr:uid="{00000000-0004-0000-0200-000031010000}"/>
    <hyperlink ref="A309" r:id="rId307" display="http://www.mockdraftable.com/player/6162/" xr:uid="{00000000-0004-0000-0200-000032010000}"/>
    <hyperlink ref="A310" r:id="rId308" display="http://www.mockdraftable.com/player/6172/" xr:uid="{00000000-0004-0000-0200-000033010000}"/>
    <hyperlink ref="A311" r:id="rId309" display="http://www.mockdraftable.com/player/6182/" xr:uid="{00000000-0004-0000-0200-000034010000}"/>
    <hyperlink ref="A312" r:id="rId310" display="http://www.mockdraftable.com/player/6192/" xr:uid="{00000000-0004-0000-0200-000035010000}"/>
    <hyperlink ref="A313" r:id="rId311" display="http://www.mockdraftable.com/player/6202/" xr:uid="{00000000-0004-0000-0200-000036010000}"/>
    <hyperlink ref="A314" r:id="rId312" display="http://www.mockdraftable.com/player/6212/" xr:uid="{00000000-0004-0000-0200-000037010000}"/>
    <hyperlink ref="A315" r:id="rId313" display="http://www.mockdraftable.com/player/6222/" xr:uid="{00000000-0004-0000-0200-000038010000}"/>
    <hyperlink ref="A316" r:id="rId314" display="http://www.mockdraftable.com/player/6232/" xr:uid="{00000000-0004-0000-0200-000039010000}"/>
    <hyperlink ref="A317" r:id="rId315" display="http://www.mockdraftable.com/player/6242/" xr:uid="{00000000-0004-0000-0200-00003A010000}"/>
    <hyperlink ref="A318" r:id="rId316" display="http://www.mockdraftable.com/player/6252/" xr:uid="{00000000-0004-0000-0200-00003B010000}"/>
    <hyperlink ref="A319" r:id="rId317" display="http://www.mockdraftable.com/player/6262/" xr:uid="{00000000-0004-0000-0200-00003C010000}"/>
    <hyperlink ref="A320" r:id="rId318" display="http://www.mockdraftable.com/player/6272/" xr:uid="{00000000-0004-0000-0200-00003D010000}"/>
  </hyperlinks>
  <pageMargins left="0.7" right="0.7" top="0.75" bottom="0.75" header="0.3" footer="0.3"/>
  <pageSetup orientation="portrait" r:id="rId3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3"/>
  <sheetViews>
    <sheetView workbookViewId="0">
      <selection activeCell="J16" sqref="J16"/>
    </sheetView>
  </sheetViews>
  <sheetFormatPr defaultRowHeight="15" x14ac:dyDescent="0.25"/>
  <cols>
    <col min="1" max="1" width="20.140625" bestFit="1" customWidth="1"/>
    <col min="5" max="5" width="9.7109375" bestFit="1" customWidth="1"/>
  </cols>
  <sheetData>
    <row r="1" spans="1:11" ht="16.5" thickTop="1" thickBot="1" x14ac:dyDescent="0.3">
      <c r="A1" s="11" t="s">
        <v>11</v>
      </c>
      <c r="B1" t="s">
        <v>444</v>
      </c>
      <c r="C1" s="13" t="s">
        <v>442</v>
      </c>
      <c r="D1" t="s">
        <v>445</v>
      </c>
      <c r="E1" t="s">
        <v>448</v>
      </c>
      <c r="F1" t="s">
        <v>449</v>
      </c>
      <c r="G1" t="s">
        <v>450</v>
      </c>
      <c r="H1" t="s">
        <v>447</v>
      </c>
    </row>
    <row r="2" spans="1:11" ht="16.5" thickTop="1" thickBot="1" x14ac:dyDescent="0.3">
      <c r="A2" s="1" t="s">
        <v>160</v>
      </c>
      <c r="B2" s="14">
        <v>0.6909051868358187</v>
      </c>
      <c r="C2">
        <v>67</v>
      </c>
      <c r="D2">
        <v>14</v>
      </c>
      <c r="E2">
        <v>861</v>
      </c>
      <c r="F2">
        <v>60</v>
      </c>
      <c r="G2">
        <f>E2+F2</f>
        <v>921</v>
      </c>
      <c r="H2">
        <f>G2/D2</f>
        <v>65.785714285714292</v>
      </c>
    </row>
    <row r="3" spans="1:11" ht="16.5" thickTop="1" thickBot="1" x14ac:dyDescent="0.3">
      <c r="A3" s="3" t="s">
        <v>135</v>
      </c>
      <c r="B3" s="14">
        <v>-0.81192236124260686</v>
      </c>
      <c r="C3">
        <v>202</v>
      </c>
      <c r="D3">
        <v>0</v>
      </c>
      <c r="E3">
        <v>0</v>
      </c>
      <c r="F3">
        <v>0</v>
      </c>
      <c r="G3">
        <f>E3+F3</f>
        <v>0</v>
      </c>
      <c r="H3">
        <v>0</v>
      </c>
      <c r="K3" s="15">
        <f>CORREL(B2:B310,H2:H310)</f>
        <v>0.17471436960695511</v>
      </c>
    </row>
    <row r="4" spans="1:11" ht="16.5" thickTop="1" thickBot="1" x14ac:dyDescent="0.3">
      <c r="A4" s="3" t="s">
        <v>406</v>
      </c>
      <c r="B4" s="14">
        <v>-0.2417227510542749</v>
      </c>
      <c r="D4">
        <v>0</v>
      </c>
      <c r="E4">
        <v>0</v>
      </c>
      <c r="F4">
        <v>0</v>
      </c>
      <c r="G4">
        <f>E4+F4</f>
        <v>0</v>
      </c>
      <c r="H4">
        <v>0</v>
      </c>
    </row>
    <row r="5" spans="1:11" ht="16.5" thickTop="1" thickBot="1" x14ac:dyDescent="0.3">
      <c r="A5" s="3" t="s">
        <v>346</v>
      </c>
      <c r="B5" s="14">
        <v>-0.68284613613453804</v>
      </c>
      <c r="D5">
        <v>0</v>
      </c>
      <c r="E5">
        <v>0</v>
      </c>
      <c r="F5">
        <v>0</v>
      </c>
      <c r="G5">
        <f>E5+F5</f>
        <v>0</v>
      </c>
      <c r="H5">
        <v>0</v>
      </c>
    </row>
    <row r="6" spans="1:11" ht="16.5" thickTop="1" thickBot="1" x14ac:dyDescent="0.3">
      <c r="A6" s="1" t="s">
        <v>217</v>
      </c>
      <c r="B6" s="14">
        <v>7.1675131864273045E-3</v>
      </c>
      <c r="D6">
        <v>0</v>
      </c>
      <c r="E6">
        <v>0</v>
      </c>
      <c r="F6">
        <v>0</v>
      </c>
      <c r="G6">
        <f>E6+F6</f>
        <v>0</v>
      </c>
      <c r="H6">
        <v>0</v>
      </c>
    </row>
    <row r="7" spans="1:11" ht="16.5" thickTop="1" thickBot="1" x14ac:dyDescent="0.3">
      <c r="A7" s="3" t="s">
        <v>379</v>
      </c>
      <c r="B7" s="14">
        <v>0.40897730868339949</v>
      </c>
      <c r="C7">
        <v>142</v>
      </c>
      <c r="D7">
        <v>16</v>
      </c>
      <c r="E7">
        <v>1027</v>
      </c>
      <c r="F7">
        <v>167</v>
      </c>
      <c r="G7">
        <f>E7+F7</f>
        <v>1194</v>
      </c>
      <c r="H7">
        <f>G7/D7</f>
        <v>74.625</v>
      </c>
    </row>
    <row r="8" spans="1:11" ht="16.5" thickTop="1" thickBot="1" x14ac:dyDescent="0.3">
      <c r="A8" s="1" t="s">
        <v>151</v>
      </c>
      <c r="B8" s="14">
        <v>-1.0366012467021666</v>
      </c>
      <c r="D8">
        <v>0</v>
      </c>
      <c r="E8">
        <v>0</v>
      </c>
      <c r="F8">
        <v>0</v>
      </c>
      <c r="G8">
        <f>E8+F8</f>
        <v>0</v>
      </c>
      <c r="H8">
        <v>0</v>
      </c>
    </row>
    <row r="9" spans="1:11" ht="16.5" thickTop="1" thickBot="1" x14ac:dyDescent="0.3">
      <c r="A9" s="4" t="s">
        <v>352</v>
      </c>
      <c r="B9" s="14">
        <v>0.48193895554212796</v>
      </c>
      <c r="D9">
        <v>16</v>
      </c>
      <c r="E9">
        <v>304</v>
      </c>
      <c r="F9">
        <v>37</v>
      </c>
      <c r="G9">
        <f>E9+F9</f>
        <v>341</v>
      </c>
      <c r="H9">
        <f>G9/D9</f>
        <v>21.3125</v>
      </c>
    </row>
    <row r="10" spans="1:11" ht="16.5" thickTop="1" thickBot="1" x14ac:dyDescent="0.3">
      <c r="A10" s="4" t="s">
        <v>382</v>
      </c>
      <c r="B10" s="14">
        <v>0.401270863460646</v>
      </c>
      <c r="C10">
        <v>80</v>
      </c>
      <c r="D10">
        <v>0</v>
      </c>
      <c r="E10">
        <v>0</v>
      </c>
      <c r="F10">
        <v>0</v>
      </c>
      <c r="G10">
        <f>E10+F10</f>
        <v>0</v>
      </c>
      <c r="H10">
        <v>0</v>
      </c>
    </row>
    <row r="11" spans="1:11" ht="16.5" thickTop="1" thickBot="1" x14ac:dyDescent="0.3">
      <c r="A11" s="2" t="s">
        <v>199</v>
      </c>
      <c r="B11" s="14">
        <v>2.593051773742288E-2</v>
      </c>
      <c r="C11">
        <v>61</v>
      </c>
      <c r="D11">
        <v>13</v>
      </c>
      <c r="E11">
        <v>826</v>
      </c>
      <c r="F11">
        <v>57</v>
      </c>
      <c r="G11">
        <f>E11+F11</f>
        <v>883</v>
      </c>
      <c r="H11">
        <f>G11/D11</f>
        <v>67.92307692307692</v>
      </c>
    </row>
    <row r="12" spans="1:11" ht="16.5" thickTop="1" thickBot="1" x14ac:dyDescent="0.3">
      <c r="A12" s="3" t="s">
        <v>350</v>
      </c>
      <c r="B12" s="14">
        <v>1.1204735784662465</v>
      </c>
      <c r="C12">
        <v>22</v>
      </c>
      <c r="D12">
        <v>16</v>
      </c>
      <c r="E12">
        <v>560</v>
      </c>
      <c r="F12">
        <v>95</v>
      </c>
      <c r="G12">
        <f>E12+F12</f>
        <v>655</v>
      </c>
      <c r="H12">
        <f>G12/D12</f>
        <v>40.9375</v>
      </c>
    </row>
    <row r="13" spans="1:11" ht="16.5" thickTop="1" thickBot="1" x14ac:dyDescent="0.3">
      <c r="A13" s="1" t="s">
        <v>237</v>
      </c>
      <c r="B13" s="14">
        <v>0.63890393438845106</v>
      </c>
      <c r="C13">
        <v>4</v>
      </c>
      <c r="D13">
        <v>16</v>
      </c>
      <c r="E13">
        <v>898</v>
      </c>
      <c r="G13">
        <f>E13+F13</f>
        <v>898</v>
      </c>
      <c r="H13">
        <f>G13/D13</f>
        <v>56.125</v>
      </c>
    </row>
    <row r="14" spans="1:11" ht="16.5" thickTop="1" thickBot="1" x14ac:dyDescent="0.3">
      <c r="A14" s="3" t="s">
        <v>357</v>
      </c>
      <c r="B14" s="14">
        <v>-1.0659916908640536E-2</v>
      </c>
      <c r="C14">
        <v>207</v>
      </c>
      <c r="D14">
        <v>3</v>
      </c>
      <c r="E14">
        <v>1</v>
      </c>
      <c r="F14">
        <v>68</v>
      </c>
      <c r="G14">
        <f>E14+F14</f>
        <v>69</v>
      </c>
      <c r="H14">
        <f>G14/D14</f>
        <v>23</v>
      </c>
    </row>
    <row r="15" spans="1:11" ht="16.5" thickTop="1" thickBot="1" x14ac:dyDescent="0.3">
      <c r="A15" s="1" t="s">
        <v>7</v>
      </c>
      <c r="B15" s="14">
        <v>0.5526438664034441</v>
      </c>
      <c r="C15">
        <v>54</v>
      </c>
      <c r="D15">
        <v>16</v>
      </c>
      <c r="E15">
        <v>355</v>
      </c>
      <c r="F15">
        <v>72</v>
      </c>
      <c r="G15">
        <f>E15+F15</f>
        <v>427</v>
      </c>
      <c r="H15">
        <f>G15/D15</f>
        <v>26.6875</v>
      </c>
    </row>
    <row r="16" spans="1:11" ht="16.5" thickTop="1" thickBot="1" x14ac:dyDescent="0.3">
      <c r="A16" s="1" t="s">
        <v>171</v>
      </c>
      <c r="B16" s="14">
        <v>-0.71405288796697763</v>
      </c>
      <c r="C16">
        <v>119</v>
      </c>
      <c r="D16">
        <v>5</v>
      </c>
      <c r="E16">
        <v>90</v>
      </c>
      <c r="G16">
        <f>E16+F16</f>
        <v>90</v>
      </c>
      <c r="H16">
        <f>G16/D16</f>
        <v>18</v>
      </c>
    </row>
    <row r="17" spans="1:8" ht="16.5" thickTop="1" thickBot="1" x14ac:dyDescent="0.3">
      <c r="A17" s="1" t="s">
        <v>210</v>
      </c>
      <c r="B17" s="14">
        <v>-0.38511583124468446</v>
      </c>
      <c r="C17">
        <v>13</v>
      </c>
      <c r="D17">
        <v>12</v>
      </c>
      <c r="E17">
        <v>426</v>
      </c>
      <c r="G17">
        <f>E17+F17</f>
        <v>426</v>
      </c>
      <c r="H17">
        <f>G17/D17</f>
        <v>35.5</v>
      </c>
    </row>
    <row r="18" spans="1:8" ht="16.5" thickTop="1" thickBot="1" x14ac:dyDescent="0.3">
      <c r="A18" s="1" t="s">
        <v>181</v>
      </c>
      <c r="B18" s="14">
        <v>-0.46885836745029535</v>
      </c>
      <c r="C18">
        <v>208</v>
      </c>
      <c r="D18">
        <v>12</v>
      </c>
      <c r="E18">
        <v>505</v>
      </c>
      <c r="G18">
        <f>E18+F18</f>
        <v>505</v>
      </c>
      <c r="H18">
        <f>G18/D18</f>
        <v>42.083333333333336</v>
      </c>
    </row>
    <row r="19" spans="1:8" ht="16.5" thickTop="1" thickBot="1" x14ac:dyDescent="0.3">
      <c r="A19" s="2" t="s">
        <v>285</v>
      </c>
      <c r="B19" s="14">
        <v>-0.39046324927386572</v>
      </c>
      <c r="C19">
        <v>100</v>
      </c>
      <c r="D19">
        <v>16</v>
      </c>
      <c r="E19">
        <v>243</v>
      </c>
      <c r="F19">
        <v>113</v>
      </c>
      <c r="G19">
        <f>E19+F19</f>
        <v>356</v>
      </c>
      <c r="H19">
        <f>G19/D19</f>
        <v>22.25</v>
      </c>
    </row>
    <row r="20" spans="1:8" ht="16.5" thickTop="1" thickBot="1" x14ac:dyDescent="0.3">
      <c r="A20" s="4" t="s">
        <v>97</v>
      </c>
      <c r="B20" s="14">
        <v>-0.86292474890337556</v>
      </c>
      <c r="D20">
        <v>0</v>
      </c>
      <c r="E20">
        <v>0</v>
      </c>
      <c r="F20">
        <v>0</v>
      </c>
      <c r="G20">
        <f>E20+F20</f>
        <v>0</v>
      </c>
      <c r="H20">
        <v>0</v>
      </c>
    </row>
    <row r="21" spans="1:8" ht="16.5" thickTop="1" thickBot="1" x14ac:dyDescent="0.3">
      <c r="A21" s="2" t="s">
        <v>288</v>
      </c>
      <c r="B21" s="14">
        <v>0.43223464128297462</v>
      </c>
      <c r="C21">
        <v>212</v>
      </c>
      <c r="D21">
        <v>7</v>
      </c>
      <c r="E21">
        <v>22</v>
      </c>
      <c r="G21">
        <f>E21+F21</f>
        <v>22</v>
      </c>
      <c r="H21">
        <f>G21/D21</f>
        <v>3.1428571428571428</v>
      </c>
    </row>
    <row r="22" spans="1:8" ht="16.5" thickTop="1" thickBot="1" x14ac:dyDescent="0.3">
      <c r="A22" s="3" t="s">
        <v>402</v>
      </c>
      <c r="B22" s="14">
        <v>-0.75857393394984474</v>
      </c>
      <c r="D22">
        <v>4</v>
      </c>
      <c r="E22">
        <v>147</v>
      </c>
      <c r="G22">
        <f>E22+F22</f>
        <v>147</v>
      </c>
      <c r="H22">
        <f>G22/D22</f>
        <v>36.75</v>
      </c>
    </row>
    <row r="23" spans="1:8" ht="16.5" thickTop="1" thickBot="1" x14ac:dyDescent="0.3">
      <c r="A23" s="2" t="s">
        <v>247</v>
      </c>
      <c r="B23" s="14">
        <v>-0.19096906988794374</v>
      </c>
      <c r="D23">
        <v>0</v>
      </c>
      <c r="E23">
        <v>0</v>
      </c>
      <c r="F23">
        <v>0</v>
      </c>
      <c r="G23">
        <f>E23+F23</f>
        <v>0</v>
      </c>
      <c r="H23">
        <v>0</v>
      </c>
    </row>
    <row r="24" spans="1:8" ht="16.5" thickTop="1" thickBot="1" x14ac:dyDescent="0.3">
      <c r="A24" s="2" t="s">
        <v>197</v>
      </c>
      <c r="B24" s="14">
        <v>1.6415026905127199</v>
      </c>
      <c r="C24">
        <v>112</v>
      </c>
      <c r="D24">
        <v>3</v>
      </c>
      <c r="E24">
        <v>1</v>
      </c>
      <c r="G24">
        <f>E24+F24</f>
        <v>1</v>
      </c>
      <c r="H24">
        <f>G24/D24</f>
        <v>0.33333333333333331</v>
      </c>
    </row>
    <row r="25" spans="1:8" ht="16.5" thickTop="1" thickBot="1" x14ac:dyDescent="0.3">
      <c r="A25" s="2" t="s">
        <v>281</v>
      </c>
      <c r="B25" s="14">
        <v>4.0785605562190283E-2</v>
      </c>
      <c r="C25">
        <v>17</v>
      </c>
      <c r="D25">
        <v>16</v>
      </c>
      <c r="E25">
        <v>375</v>
      </c>
      <c r="F25">
        <v>105</v>
      </c>
      <c r="G25">
        <f>E25+F25</f>
        <v>480</v>
      </c>
      <c r="H25">
        <f>G25/D25</f>
        <v>30</v>
      </c>
    </row>
    <row r="26" spans="1:8" ht="16.5" thickTop="1" thickBot="1" x14ac:dyDescent="0.3">
      <c r="A26" s="2" t="s">
        <v>218</v>
      </c>
      <c r="B26" s="14">
        <v>-1.0116868107953203</v>
      </c>
      <c r="C26">
        <v>228</v>
      </c>
      <c r="D26">
        <v>0</v>
      </c>
      <c r="E26">
        <v>0</v>
      </c>
      <c r="F26">
        <v>0</v>
      </c>
      <c r="G26">
        <f>E26+F26</f>
        <v>0</v>
      </c>
      <c r="H26">
        <v>0</v>
      </c>
    </row>
    <row r="27" spans="1:8" ht="16.5" thickTop="1" thickBot="1" x14ac:dyDescent="0.3">
      <c r="A27" s="2" t="s">
        <v>35</v>
      </c>
      <c r="B27" s="14">
        <v>3.9781322119780506E-2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t="16.5" thickTop="1" thickBot="1" x14ac:dyDescent="0.3">
      <c r="A28" s="2" t="s">
        <v>296</v>
      </c>
      <c r="B28" s="14">
        <v>0.17213619810725894</v>
      </c>
      <c r="C28">
        <v>193</v>
      </c>
      <c r="D28">
        <v>0</v>
      </c>
      <c r="E28">
        <v>0</v>
      </c>
      <c r="F28">
        <v>0</v>
      </c>
      <c r="G28">
        <f>E28+F28</f>
        <v>0</v>
      </c>
      <c r="H28">
        <v>0</v>
      </c>
    </row>
    <row r="29" spans="1:8" ht="16.5" thickTop="1" thickBot="1" x14ac:dyDescent="0.3">
      <c r="A29" s="2" t="s">
        <v>177</v>
      </c>
      <c r="B29" s="14">
        <v>-0.78529411112662861</v>
      </c>
      <c r="D29">
        <v>0</v>
      </c>
      <c r="E29">
        <v>0</v>
      </c>
      <c r="F29">
        <v>0</v>
      </c>
      <c r="G29">
        <f>E29+F29</f>
        <v>0</v>
      </c>
      <c r="H29">
        <v>0</v>
      </c>
    </row>
    <row r="30" spans="1:8" ht="16.5" thickTop="1" thickBot="1" x14ac:dyDescent="0.3">
      <c r="A30" s="4" t="s">
        <v>356</v>
      </c>
      <c r="B30" s="14">
        <v>0.20377539013717408</v>
      </c>
      <c r="C30">
        <v>140</v>
      </c>
      <c r="D30">
        <v>15</v>
      </c>
      <c r="E30">
        <v>307</v>
      </c>
      <c r="F30">
        <v>241</v>
      </c>
      <c r="G30">
        <f>E30+F30</f>
        <v>548</v>
      </c>
      <c r="H30">
        <f>G30/D30</f>
        <v>36.533333333333331</v>
      </c>
    </row>
    <row r="31" spans="1:8" ht="16.5" thickTop="1" thickBot="1" x14ac:dyDescent="0.3">
      <c r="A31" s="4" t="s">
        <v>139</v>
      </c>
      <c r="B31" s="14">
        <v>1.0051407605343752</v>
      </c>
      <c r="C31">
        <v>229</v>
      </c>
      <c r="D31">
        <v>0</v>
      </c>
      <c r="E31">
        <v>0</v>
      </c>
      <c r="F31">
        <v>0</v>
      </c>
      <c r="G31">
        <f>E31+F31</f>
        <v>0</v>
      </c>
      <c r="H31">
        <v>0</v>
      </c>
    </row>
    <row r="32" spans="1:8" ht="16.5" thickTop="1" thickBot="1" x14ac:dyDescent="0.3">
      <c r="A32" s="4" t="s">
        <v>364</v>
      </c>
      <c r="B32" s="14">
        <v>0.24219722980576039</v>
      </c>
      <c r="C32">
        <v>43</v>
      </c>
      <c r="D32">
        <v>14</v>
      </c>
      <c r="E32">
        <v>410</v>
      </c>
      <c r="F32">
        <v>101</v>
      </c>
      <c r="G32">
        <f>E32+F32</f>
        <v>511</v>
      </c>
      <c r="H32">
        <f>G32/D32</f>
        <v>36.5</v>
      </c>
    </row>
    <row r="33" spans="1:8" ht="16.5" thickTop="1" thickBot="1" x14ac:dyDescent="0.3">
      <c r="A33" s="4" t="s">
        <v>127</v>
      </c>
      <c r="B33" s="14">
        <v>2.3847605624127514E-2</v>
      </c>
      <c r="C33">
        <v>117</v>
      </c>
      <c r="D33">
        <v>14</v>
      </c>
      <c r="E33">
        <v>351</v>
      </c>
      <c r="G33">
        <f>E33+F33</f>
        <v>351</v>
      </c>
      <c r="H33">
        <f>G33/D33</f>
        <v>25.071428571428573</v>
      </c>
    </row>
    <row r="34" spans="1:8" ht="16.5" thickTop="1" thickBot="1" x14ac:dyDescent="0.3">
      <c r="A34" s="4" t="s">
        <v>121</v>
      </c>
      <c r="B34" s="14">
        <v>-0.3212071414855675</v>
      </c>
      <c r="D34">
        <v>0</v>
      </c>
      <c r="E34">
        <v>0</v>
      </c>
      <c r="F34">
        <v>0</v>
      </c>
      <c r="G34">
        <f>E34+F34</f>
        <v>0</v>
      </c>
      <c r="H34">
        <v>0</v>
      </c>
    </row>
    <row r="35" spans="1:8" ht="16.5" thickTop="1" thickBot="1" x14ac:dyDescent="0.3">
      <c r="A35" s="1" t="s">
        <v>192</v>
      </c>
      <c r="B35" s="14">
        <v>0.64757228095656583</v>
      </c>
      <c r="C35">
        <v>226</v>
      </c>
      <c r="D35">
        <v>9</v>
      </c>
      <c r="E35">
        <v>152</v>
      </c>
      <c r="G35">
        <f>E35+F35</f>
        <v>152</v>
      </c>
      <c r="H35">
        <f>G35/D35</f>
        <v>16.888888888888889</v>
      </c>
    </row>
    <row r="36" spans="1:8" ht="16.5" thickTop="1" thickBot="1" x14ac:dyDescent="0.3">
      <c r="A36" s="4" t="s">
        <v>413</v>
      </c>
      <c r="B36" s="14">
        <v>0.43176863241553964</v>
      </c>
      <c r="C36">
        <v>145</v>
      </c>
      <c r="D36">
        <v>16</v>
      </c>
      <c r="E36">
        <v>394</v>
      </c>
      <c r="F36">
        <v>182</v>
      </c>
      <c r="G36">
        <f>E36+F36</f>
        <v>576</v>
      </c>
      <c r="H36">
        <f>G36/D36</f>
        <v>36</v>
      </c>
    </row>
    <row r="37" spans="1:8" ht="16.5" thickTop="1" thickBot="1" x14ac:dyDescent="0.3">
      <c r="A37" s="2" t="s">
        <v>326</v>
      </c>
      <c r="B37" s="14">
        <v>7.1925997044955961E-2</v>
      </c>
      <c r="D37">
        <v>15</v>
      </c>
      <c r="E37">
        <v>585</v>
      </c>
      <c r="G37">
        <f>E37+F37</f>
        <v>585</v>
      </c>
      <c r="H37">
        <f>G37/D37</f>
        <v>39</v>
      </c>
    </row>
    <row r="38" spans="1:8" ht="16.5" thickTop="1" thickBot="1" x14ac:dyDescent="0.3">
      <c r="A38" s="3" t="s">
        <v>100</v>
      </c>
      <c r="B38" s="14">
        <v>7.8583664048841442E-2</v>
      </c>
      <c r="D38">
        <v>0</v>
      </c>
      <c r="E38">
        <v>0</v>
      </c>
      <c r="F38">
        <v>0</v>
      </c>
      <c r="G38">
        <f>E38+F38</f>
        <v>0</v>
      </c>
      <c r="H38">
        <v>0</v>
      </c>
    </row>
    <row r="39" spans="1:8" ht="16.5" thickTop="1" thickBot="1" x14ac:dyDescent="0.3">
      <c r="A39" s="2" t="s">
        <v>216</v>
      </c>
      <c r="B39" s="14">
        <v>0.61650204982849999</v>
      </c>
      <c r="C39">
        <v>5</v>
      </c>
      <c r="D39">
        <v>16</v>
      </c>
      <c r="E39">
        <v>1067</v>
      </c>
      <c r="F39">
        <v>71</v>
      </c>
      <c r="G39">
        <f>E39+F39</f>
        <v>1138</v>
      </c>
      <c r="H39">
        <f>G39/D39</f>
        <v>71.125</v>
      </c>
    </row>
    <row r="40" spans="1:8" ht="16.5" thickTop="1" thickBot="1" x14ac:dyDescent="0.3">
      <c r="A40" s="1" t="s">
        <v>62</v>
      </c>
      <c r="B40" s="14">
        <v>-0.35197741133622445</v>
      </c>
      <c r="D40">
        <v>0</v>
      </c>
      <c r="E40">
        <v>0</v>
      </c>
      <c r="F40">
        <v>0</v>
      </c>
      <c r="G40">
        <f>E40+F40</f>
        <v>0</v>
      </c>
      <c r="H40">
        <v>0</v>
      </c>
    </row>
    <row r="41" spans="1:8" ht="16.5" thickTop="1" thickBot="1" x14ac:dyDescent="0.3">
      <c r="A41" s="2" t="s">
        <v>267</v>
      </c>
      <c r="B41" s="14">
        <v>-0.39994013454490313</v>
      </c>
      <c r="C41">
        <v>26</v>
      </c>
      <c r="D41">
        <v>0</v>
      </c>
      <c r="E41">
        <v>0</v>
      </c>
      <c r="F41">
        <v>0</v>
      </c>
      <c r="G41">
        <f>E41+F41</f>
        <v>0</v>
      </c>
      <c r="H41">
        <v>0</v>
      </c>
    </row>
    <row r="42" spans="1:8" ht="16.5" thickTop="1" thickBot="1" x14ac:dyDescent="0.3">
      <c r="A42" s="2" t="s">
        <v>154</v>
      </c>
      <c r="B42" s="14">
        <v>-1.4583491921043694</v>
      </c>
      <c r="D42">
        <v>0</v>
      </c>
      <c r="E42">
        <v>0</v>
      </c>
      <c r="F42">
        <v>0</v>
      </c>
      <c r="G42">
        <f>E42+F42</f>
        <v>0</v>
      </c>
      <c r="H42">
        <v>0</v>
      </c>
    </row>
    <row r="43" spans="1:8" ht="16.5" thickTop="1" thickBot="1" x14ac:dyDescent="0.3">
      <c r="A43" s="4" t="s">
        <v>110</v>
      </c>
      <c r="B43" s="14">
        <v>0.7438329840155874</v>
      </c>
      <c r="C43">
        <v>147</v>
      </c>
      <c r="D43">
        <v>0</v>
      </c>
      <c r="E43">
        <v>0</v>
      </c>
      <c r="F43">
        <v>0</v>
      </c>
      <c r="G43">
        <f>E43+F43</f>
        <v>0</v>
      </c>
      <c r="H43">
        <v>0</v>
      </c>
    </row>
    <row r="44" spans="1:8" ht="16.5" thickTop="1" thickBot="1" x14ac:dyDescent="0.3">
      <c r="A44" s="3" t="s">
        <v>96</v>
      </c>
      <c r="B44" s="14">
        <v>0.23804917114119498</v>
      </c>
      <c r="D44">
        <v>0</v>
      </c>
      <c r="E44">
        <v>0</v>
      </c>
      <c r="F44">
        <v>0</v>
      </c>
      <c r="G44">
        <f>E44+F44</f>
        <v>0</v>
      </c>
      <c r="H44">
        <v>0</v>
      </c>
    </row>
    <row r="45" spans="1:8" ht="16.5" thickTop="1" thickBot="1" x14ac:dyDescent="0.3">
      <c r="A45" s="3" t="s">
        <v>355</v>
      </c>
      <c r="B45" s="14">
        <v>8.3113622280036561E-2</v>
      </c>
      <c r="C45">
        <v>224</v>
      </c>
      <c r="D45">
        <v>16</v>
      </c>
      <c r="F45">
        <v>327</v>
      </c>
      <c r="G45">
        <f>E45+F45</f>
        <v>327</v>
      </c>
      <c r="H45">
        <f>G45/D45</f>
        <v>20.4375</v>
      </c>
    </row>
    <row r="46" spans="1:8" ht="16.5" thickTop="1" thickBot="1" x14ac:dyDescent="0.3">
      <c r="A46" s="3" t="s">
        <v>120</v>
      </c>
      <c r="B46" s="14">
        <v>0.3661325016035023</v>
      </c>
      <c r="C46">
        <v>103</v>
      </c>
      <c r="D46">
        <v>0</v>
      </c>
      <c r="E46">
        <v>0</v>
      </c>
      <c r="F46">
        <v>0</v>
      </c>
      <c r="G46">
        <f>E46+F46</f>
        <v>0</v>
      </c>
      <c r="H46">
        <v>0</v>
      </c>
    </row>
    <row r="47" spans="1:8" ht="16.5" thickTop="1" thickBot="1" x14ac:dyDescent="0.3">
      <c r="A47" s="3" t="s">
        <v>408</v>
      </c>
      <c r="B47" s="14">
        <v>1.540775221138448</v>
      </c>
      <c r="C47">
        <v>27</v>
      </c>
      <c r="D47">
        <v>16</v>
      </c>
      <c r="E47">
        <v>870</v>
      </c>
      <c r="F47">
        <v>185</v>
      </c>
      <c r="G47">
        <f>E47+F47</f>
        <v>1055</v>
      </c>
      <c r="H47">
        <f>G47/D47</f>
        <v>65.9375</v>
      </c>
    </row>
    <row r="48" spans="1:8" ht="16.5" thickTop="1" thickBot="1" x14ac:dyDescent="0.3">
      <c r="A48" s="2" t="s">
        <v>278</v>
      </c>
      <c r="B48" s="14">
        <v>6.944138050252846E-2</v>
      </c>
      <c r="D48">
        <v>0</v>
      </c>
      <c r="E48">
        <v>0</v>
      </c>
      <c r="F48">
        <v>0</v>
      </c>
      <c r="G48">
        <f>E48+F48</f>
        <v>0</v>
      </c>
      <c r="H48">
        <v>0</v>
      </c>
    </row>
    <row r="49" spans="1:9" ht="16.5" thickTop="1" thickBot="1" x14ac:dyDescent="0.3">
      <c r="A49" s="2" t="s">
        <v>22</v>
      </c>
      <c r="B49" s="14">
        <v>-0.15524884391230076</v>
      </c>
      <c r="C49">
        <v>174</v>
      </c>
      <c r="D49">
        <v>7</v>
      </c>
      <c r="E49">
        <v>113</v>
      </c>
      <c r="G49">
        <f>E49+F49</f>
        <v>113</v>
      </c>
      <c r="H49">
        <f>G49/D49</f>
        <v>16.142857142857142</v>
      </c>
      <c r="I49" t="s">
        <v>436</v>
      </c>
    </row>
    <row r="50" spans="1:9" ht="16.5" thickTop="1" thickBot="1" x14ac:dyDescent="0.3">
      <c r="A50" s="4" t="s">
        <v>133</v>
      </c>
      <c r="B50" s="14">
        <v>-0.20753388774679293</v>
      </c>
      <c r="D50">
        <v>0</v>
      </c>
      <c r="E50">
        <v>0</v>
      </c>
      <c r="F50">
        <v>0</v>
      </c>
      <c r="G50">
        <f>E50+F50</f>
        <v>0</v>
      </c>
      <c r="H50">
        <v>0</v>
      </c>
    </row>
    <row r="51" spans="1:9" ht="16.5" thickTop="1" thickBot="1" x14ac:dyDescent="0.3">
      <c r="A51" s="1" t="s">
        <v>174</v>
      </c>
      <c r="B51" s="14">
        <v>2.7831437926646774E-2</v>
      </c>
      <c r="C51">
        <v>19</v>
      </c>
      <c r="D51">
        <v>16</v>
      </c>
      <c r="E51">
        <v>424</v>
      </c>
      <c r="G51">
        <f>E51+F51</f>
        <v>424</v>
      </c>
      <c r="H51">
        <f>G51/D51</f>
        <v>26.5</v>
      </c>
    </row>
    <row r="52" spans="1:9" ht="16.5" thickTop="1" thickBot="1" x14ac:dyDescent="0.3">
      <c r="A52" s="1" t="s">
        <v>293</v>
      </c>
      <c r="B52" s="14">
        <v>-6.8373775013857122E-2</v>
      </c>
      <c r="C52">
        <v>90</v>
      </c>
      <c r="D52">
        <v>13</v>
      </c>
      <c r="E52">
        <v>237</v>
      </c>
      <c r="F52">
        <v>64</v>
      </c>
      <c r="G52">
        <f>E52+F52</f>
        <v>301</v>
      </c>
      <c r="H52">
        <f>G52/D52</f>
        <v>23.153846153846153</v>
      </c>
    </row>
    <row r="53" spans="1:9" ht="16.5" thickTop="1" thickBot="1" x14ac:dyDescent="0.3">
      <c r="A53" s="2" t="s">
        <v>209</v>
      </c>
      <c r="B53" s="14">
        <v>1.1727888177507593</v>
      </c>
      <c r="C53">
        <v>21</v>
      </c>
      <c r="D53">
        <v>5</v>
      </c>
      <c r="E53">
        <v>65</v>
      </c>
      <c r="G53">
        <f>E53+F53</f>
        <v>65</v>
      </c>
      <c r="H53">
        <f>G53/D53</f>
        <v>13</v>
      </c>
    </row>
    <row r="54" spans="1:9" ht="16.5" thickTop="1" thickBot="1" x14ac:dyDescent="0.3">
      <c r="A54" s="1" t="s">
        <v>325</v>
      </c>
      <c r="B54" s="14">
        <v>0.38920374648088335</v>
      </c>
      <c r="D54">
        <v>0</v>
      </c>
      <c r="E54">
        <v>0</v>
      </c>
      <c r="F54">
        <v>0</v>
      </c>
      <c r="G54">
        <f>E54+F54</f>
        <v>0</v>
      </c>
      <c r="H54">
        <v>0</v>
      </c>
    </row>
    <row r="55" spans="1:9" ht="16.5" thickTop="1" thickBot="1" x14ac:dyDescent="0.3">
      <c r="A55" s="1" t="s">
        <v>189</v>
      </c>
      <c r="B55" s="14">
        <v>0.41573869513591244</v>
      </c>
      <c r="D55">
        <v>0</v>
      </c>
      <c r="E55">
        <v>0</v>
      </c>
      <c r="F55">
        <v>0</v>
      </c>
      <c r="G55">
        <f>E55+F55</f>
        <v>0</v>
      </c>
      <c r="H55">
        <v>0</v>
      </c>
    </row>
    <row r="56" spans="1:9" ht="16.5" thickTop="1" thickBot="1" x14ac:dyDescent="0.3">
      <c r="A56" s="4" t="s">
        <v>395</v>
      </c>
      <c r="B56" s="14">
        <v>0.1830716797720062</v>
      </c>
      <c r="C56">
        <v>189</v>
      </c>
      <c r="D56">
        <v>6</v>
      </c>
      <c r="E56">
        <v>263</v>
      </c>
      <c r="G56">
        <f>E56+F56</f>
        <v>263</v>
      </c>
      <c r="H56">
        <f>G56/D56</f>
        <v>43.833333333333336</v>
      </c>
    </row>
    <row r="57" spans="1:9" ht="16.5" thickTop="1" thickBot="1" x14ac:dyDescent="0.3">
      <c r="A57" s="2" t="s">
        <v>187</v>
      </c>
      <c r="B57" s="14">
        <v>-0.43295947208907071</v>
      </c>
      <c r="C57">
        <v>91</v>
      </c>
      <c r="D57">
        <v>0</v>
      </c>
      <c r="E57">
        <v>0</v>
      </c>
      <c r="F57">
        <v>0</v>
      </c>
      <c r="G57">
        <f>E57+F57</f>
        <v>0</v>
      </c>
      <c r="H57">
        <v>0</v>
      </c>
    </row>
    <row r="58" spans="1:9" ht="16.5" thickTop="1" thickBot="1" x14ac:dyDescent="0.3">
      <c r="A58" s="2" t="s">
        <v>234</v>
      </c>
      <c r="B58" s="14">
        <v>1.0522932957893303</v>
      </c>
      <c r="C58">
        <v>76</v>
      </c>
      <c r="D58">
        <v>16</v>
      </c>
      <c r="E58">
        <v>369</v>
      </c>
      <c r="F58">
        <v>171</v>
      </c>
      <c r="G58">
        <f>E58+F58</f>
        <v>540</v>
      </c>
      <c r="H58">
        <f>G58/D58</f>
        <v>33.75</v>
      </c>
    </row>
    <row r="59" spans="1:9" ht="16.5" thickTop="1" thickBot="1" x14ac:dyDescent="0.3">
      <c r="A59" s="4" t="s">
        <v>401</v>
      </c>
      <c r="B59" s="14">
        <v>-2.1492044230737379E-2</v>
      </c>
      <c r="D59">
        <v>0</v>
      </c>
      <c r="E59">
        <v>0</v>
      </c>
      <c r="F59">
        <v>0</v>
      </c>
      <c r="G59">
        <f>E59+F59</f>
        <v>0</v>
      </c>
      <c r="H59">
        <v>0</v>
      </c>
    </row>
    <row r="60" spans="1:9" ht="16.5" thickTop="1" thickBot="1" x14ac:dyDescent="0.3">
      <c r="A60" s="2" t="s">
        <v>254</v>
      </c>
      <c r="B60" s="14">
        <v>-0.31160915272670786</v>
      </c>
      <c r="D60">
        <v>0</v>
      </c>
      <c r="E60">
        <v>0</v>
      </c>
      <c r="F60">
        <v>0</v>
      </c>
      <c r="G60">
        <f>E60+F60</f>
        <v>0</v>
      </c>
      <c r="H60">
        <v>0</v>
      </c>
    </row>
    <row r="61" spans="1:9" ht="16.5" thickTop="1" thickBot="1" x14ac:dyDescent="0.3">
      <c r="A61" s="1" t="s">
        <v>291</v>
      </c>
      <c r="B61" s="14">
        <v>0.63881949993686871</v>
      </c>
      <c r="C61">
        <v>216</v>
      </c>
      <c r="D61">
        <v>15</v>
      </c>
      <c r="E61">
        <v>167</v>
      </c>
      <c r="F61">
        <v>57</v>
      </c>
      <c r="G61">
        <f>E61+F61</f>
        <v>224</v>
      </c>
      <c r="H61">
        <f>G61/D61</f>
        <v>14.933333333333334</v>
      </c>
    </row>
    <row r="62" spans="1:9" ht="16.5" thickTop="1" thickBot="1" x14ac:dyDescent="0.3">
      <c r="A62" s="3" t="s">
        <v>396</v>
      </c>
      <c r="B62" s="14">
        <v>0.19339172479532837</v>
      </c>
      <c r="C62">
        <v>109</v>
      </c>
      <c r="D62">
        <v>15</v>
      </c>
      <c r="E62">
        <v>270</v>
      </c>
      <c r="F62">
        <v>303</v>
      </c>
      <c r="G62">
        <f>E62+F62</f>
        <v>573</v>
      </c>
      <c r="H62">
        <f>G62/D62</f>
        <v>38.200000000000003</v>
      </c>
    </row>
    <row r="63" spans="1:9" ht="16.5" thickTop="1" thickBot="1" x14ac:dyDescent="0.3">
      <c r="A63" s="4" t="s">
        <v>148</v>
      </c>
      <c r="B63" s="14">
        <v>0.15106552133495071</v>
      </c>
      <c r="C63">
        <v>68</v>
      </c>
      <c r="D63">
        <v>16</v>
      </c>
      <c r="E63">
        <v>433</v>
      </c>
      <c r="G63">
        <f>E63+F63</f>
        <v>433</v>
      </c>
      <c r="H63">
        <f>G63/D63</f>
        <v>27.0625</v>
      </c>
    </row>
    <row r="64" spans="1:9" ht="16.5" thickTop="1" thickBot="1" x14ac:dyDescent="0.3">
      <c r="A64" s="3" t="s">
        <v>105</v>
      </c>
      <c r="B64" s="14">
        <v>0.21856849292201622</v>
      </c>
      <c r="D64">
        <v>0</v>
      </c>
      <c r="E64">
        <v>0</v>
      </c>
      <c r="F64">
        <v>0</v>
      </c>
      <c r="G64">
        <f>E64+F64</f>
        <v>0</v>
      </c>
      <c r="H64">
        <v>0</v>
      </c>
    </row>
    <row r="65" spans="1:8" ht="16.5" thickTop="1" thickBot="1" x14ac:dyDescent="0.3">
      <c r="A65" s="3" t="s">
        <v>418</v>
      </c>
      <c r="B65" s="14">
        <v>9.225027783727946E-2</v>
      </c>
      <c r="D65">
        <v>0</v>
      </c>
      <c r="E65">
        <v>0</v>
      </c>
      <c r="F65">
        <v>0</v>
      </c>
      <c r="G65">
        <f>E65+F65</f>
        <v>0</v>
      </c>
      <c r="H65">
        <v>0</v>
      </c>
    </row>
    <row r="66" spans="1:8" ht="16.5" thickTop="1" thickBot="1" x14ac:dyDescent="0.3">
      <c r="A66" s="3" t="s">
        <v>108</v>
      </c>
      <c r="B66" s="14">
        <v>-1.3577941001951368</v>
      </c>
      <c r="D66">
        <v>0</v>
      </c>
      <c r="E66">
        <v>0</v>
      </c>
      <c r="F66">
        <v>0</v>
      </c>
      <c r="G66">
        <f>E66+F66</f>
        <v>0</v>
      </c>
      <c r="H66">
        <v>0</v>
      </c>
    </row>
    <row r="67" spans="1:8" ht="16.5" thickTop="1" thickBot="1" x14ac:dyDescent="0.3">
      <c r="A67" s="2" t="s">
        <v>292</v>
      </c>
      <c r="B67" s="14">
        <v>-0.34673736910952713</v>
      </c>
      <c r="D67">
        <v>0</v>
      </c>
      <c r="E67">
        <v>0</v>
      </c>
      <c r="F67">
        <v>0</v>
      </c>
      <c r="G67">
        <f>E67+F67</f>
        <v>0</v>
      </c>
      <c r="H67">
        <v>0</v>
      </c>
    </row>
    <row r="68" spans="1:8" ht="16.5" thickTop="1" thickBot="1" x14ac:dyDescent="0.3">
      <c r="A68" s="2" t="s">
        <v>214</v>
      </c>
      <c r="B68" s="14">
        <v>1.7798969301689811</v>
      </c>
      <c r="C68">
        <v>240</v>
      </c>
      <c r="D68">
        <v>0</v>
      </c>
      <c r="E68">
        <v>0</v>
      </c>
      <c r="F68">
        <v>0</v>
      </c>
      <c r="G68">
        <f>E68+F68</f>
        <v>0</v>
      </c>
      <c r="H68">
        <v>0</v>
      </c>
    </row>
    <row r="69" spans="1:8" ht="16.5" thickTop="1" thickBot="1" x14ac:dyDescent="0.3">
      <c r="A69" s="4" t="s">
        <v>411</v>
      </c>
      <c r="B69" s="14">
        <v>0.3693598742799924</v>
      </c>
      <c r="C69">
        <v>83</v>
      </c>
      <c r="D69">
        <v>10</v>
      </c>
      <c r="E69">
        <v>226</v>
      </c>
      <c r="F69">
        <v>96</v>
      </c>
      <c r="G69">
        <f>E69+F69</f>
        <v>322</v>
      </c>
      <c r="H69">
        <f>G69/D69</f>
        <v>32.200000000000003</v>
      </c>
    </row>
    <row r="70" spans="1:8" ht="16.5" thickTop="1" thickBot="1" x14ac:dyDescent="0.3">
      <c r="A70" s="3" t="s">
        <v>383</v>
      </c>
      <c r="B70" s="14">
        <v>-4.8348884567203515E-2</v>
      </c>
      <c r="D70">
        <v>0</v>
      </c>
      <c r="E70">
        <v>0</v>
      </c>
      <c r="F70">
        <v>0</v>
      </c>
      <c r="G70">
        <f>E70+F70</f>
        <v>0</v>
      </c>
      <c r="H70">
        <v>0</v>
      </c>
    </row>
    <row r="71" spans="1:8" ht="16.5" thickTop="1" thickBot="1" x14ac:dyDescent="0.3">
      <c r="A71" s="2" t="s">
        <v>195</v>
      </c>
      <c r="B71" s="14">
        <v>-0.37722619278904179</v>
      </c>
      <c r="C71">
        <v>24</v>
      </c>
      <c r="D71">
        <v>0</v>
      </c>
      <c r="E71">
        <v>0</v>
      </c>
      <c r="F71">
        <v>0</v>
      </c>
      <c r="G71">
        <f>E71+F71</f>
        <v>0</v>
      </c>
      <c r="H71">
        <v>0</v>
      </c>
    </row>
    <row r="72" spans="1:8" ht="16.5" thickTop="1" thickBot="1" x14ac:dyDescent="0.3">
      <c r="A72" s="4" t="s">
        <v>419</v>
      </c>
      <c r="B72" s="14">
        <v>8.803705629871178E-2</v>
      </c>
      <c r="C72">
        <v>30</v>
      </c>
      <c r="D72">
        <v>15</v>
      </c>
      <c r="E72">
        <v>756</v>
      </c>
      <c r="F72">
        <v>115</v>
      </c>
      <c r="G72">
        <f>E72+F72</f>
        <v>871</v>
      </c>
      <c r="H72">
        <f>G72/D72</f>
        <v>58.06666666666667</v>
      </c>
    </row>
    <row r="73" spans="1:8" ht="16.5" thickTop="1" thickBot="1" x14ac:dyDescent="0.3">
      <c r="A73" s="4" t="s">
        <v>429</v>
      </c>
      <c r="B73" s="14">
        <v>-0.20455534653656565</v>
      </c>
      <c r="C73">
        <v>167</v>
      </c>
      <c r="D73">
        <v>7</v>
      </c>
      <c r="E73">
        <v>230</v>
      </c>
      <c r="G73">
        <f>E73+F73</f>
        <v>230</v>
      </c>
      <c r="H73">
        <f>G73/D73</f>
        <v>32.857142857142854</v>
      </c>
    </row>
    <row r="74" spans="1:8" ht="16.5" thickTop="1" thickBot="1" x14ac:dyDescent="0.3">
      <c r="A74" s="3" t="s">
        <v>376</v>
      </c>
      <c r="B74" s="14">
        <v>0.36584327392219856</v>
      </c>
      <c r="C74">
        <v>127</v>
      </c>
      <c r="D74">
        <v>16</v>
      </c>
      <c r="E74">
        <v>32</v>
      </c>
      <c r="F74">
        <v>281</v>
      </c>
      <c r="G74">
        <f>E74+F74</f>
        <v>313</v>
      </c>
      <c r="H74">
        <f>G74/D74</f>
        <v>19.5625</v>
      </c>
    </row>
    <row r="75" spans="1:8" ht="16.5" thickTop="1" thickBot="1" x14ac:dyDescent="0.3">
      <c r="A75" s="1" t="s">
        <v>308</v>
      </c>
      <c r="B75" s="14">
        <v>1.0436003597710197</v>
      </c>
      <c r="C75">
        <v>88</v>
      </c>
      <c r="D75">
        <v>14</v>
      </c>
      <c r="E75">
        <v>394</v>
      </c>
      <c r="F75">
        <v>140</v>
      </c>
      <c r="G75">
        <f>E75+F75</f>
        <v>534</v>
      </c>
      <c r="H75">
        <f>G75/D75</f>
        <v>38.142857142857146</v>
      </c>
    </row>
    <row r="76" spans="1:8" ht="16.5" thickTop="1" thickBot="1" x14ac:dyDescent="0.3">
      <c r="A76" s="2" t="s">
        <v>328</v>
      </c>
      <c r="B76" s="14">
        <v>-0.69512408934644188</v>
      </c>
      <c r="C76">
        <v>12</v>
      </c>
      <c r="D76">
        <v>16</v>
      </c>
      <c r="E76">
        <v>506</v>
      </c>
      <c r="F76">
        <v>132</v>
      </c>
      <c r="G76">
        <f>E76+F76</f>
        <v>638</v>
      </c>
      <c r="H76">
        <f>G76/D76</f>
        <v>39.875</v>
      </c>
    </row>
    <row r="77" spans="1:8" ht="16.5" thickTop="1" thickBot="1" x14ac:dyDescent="0.3">
      <c r="A77" s="2" t="s">
        <v>301</v>
      </c>
      <c r="B77" s="14">
        <v>5.3035119394813784E-2</v>
      </c>
      <c r="C77">
        <v>3</v>
      </c>
      <c r="D77">
        <v>0</v>
      </c>
      <c r="E77">
        <v>0</v>
      </c>
      <c r="F77">
        <v>0</v>
      </c>
      <c r="G77">
        <f>E77+F77</f>
        <v>0</v>
      </c>
      <c r="H77">
        <v>0</v>
      </c>
    </row>
    <row r="78" spans="1:8" ht="16.5" thickTop="1" thickBot="1" x14ac:dyDescent="0.3">
      <c r="A78" s="1" t="s">
        <v>323</v>
      </c>
      <c r="B78" s="14">
        <v>-0.46390919048219181</v>
      </c>
      <c r="C78">
        <v>192</v>
      </c>
      <c r="D78">
        <v>8</v>
      </c>
      <c r="E78">
        <v>143</v>
      </c>
      <c r="G78">
        <f>E78+F78</f>
        <v>143</v>
      </c>
      <c r="H78">
        <f>G78/D78</f>
        <v>17.875</v>
      </c>
    </row>
    <row r="79" spans="1:8" ht="16.5" thickTop="1" thickBot="1" x14ac:dyDescent="0.3">
      <c r="A79" s="1" t="s">
        <v>230</v>
      </c>
      <c r="B79" s="14">
        <v>0.48053589751444759</v>
      </c>
      <c r="C79">
        <v>233</v>
      </c>
      <c r="D79">
        <v>0</v>
      </c>
      <c r="E79">
        <v>0</v>
      </c>
      <c r="F79">
        <v>0</v>
      </c>
      <c r="G79">
        <f>E79+F79</f>
        <v>0</v>
      </c>
      <c r="H79">
        <v>0</v>
      </c>
    </row>
    <row r="80" spans="1:8" ht="16.5" thickTop="1" thickBot="1" x14ac:dyDescent="0.3">
      <c r="A80" s="1" t="s">
        <v>274</v>
      </c>
      <c r="B80" s="14">
        <v>0.26518016185092247</v>
      </c>
      <c r="C80">
        <v>204</v>
      </c>
      <c r="D80">
        <v>6</v>
      </c>
      <c r="E80">
        <v>45</v>
      </c>
      <c r="F80">
        <v>95</v>
      </c>
      <c r="G80">
        <f>E80+F80</f>
        <v>140</v>
      </c>
      <c r="H80">
        <f>G80/D80</f>
        <v>23.333333333333332</v>
      </c>
    </row>
    <row r="81" spans="1:8" ht="16.5" thickTop="1" thickBot="1" x14ac:dyDescent="0.3">
      <c r="A81" s="2" t="s">
        <v>204</v>
      </c>
      <c r="B81" s="14">
        <v>-1.3048102195329532</v>
      </c>
      <c r="D81">
        <v>0</v>
      </c>
      <c r="E81">
        <v>0</v>
      </c>
      <c r="F81">
        <v>0</v>
      </c>
      <c r="G81">
        <f>E81+F81</f>
        <v>0</v>
      </c>
      <c r="H81">
        <v>0</v>
      </c>
    </row>
    <row r="82" spans="1:8" ht="16.5" thickTop="1" thickBot="1" x14ac:dyDescent="0.3">
      <c r="A82" s="2" t="s">
        <v>222</v>
      </c>
      <c r="B82" s="14">
        <v>-0.77601314307196667</v>
      </c>
      <c r="C82">
        <v>102</v>
      </c>
      <c r="D82">
        <v>10</v>
      </c>
      <c r="E82">
        <v>58</v>
      </c>
      <c r="G82">
        <f>E82+F82</f>
        <v>58</v>
      </c>
      <c r="H82">
        <f>G82/D82</f>
        <v>5.8</v>
      </c>
    </row>
    <row r="83" spans="1:8" ht="16.5" thickTop="1" thickBot="1" x14ac:dyDescent="0.3">
      <c r="A83" s="1" t="s">
        <v>239</v>
      </c>
      <c r="B83" s="14">
        <v>-0.15602669687616635</v>
      </c>
      <c r="D83">
        <v>0</v>
      </c>
      <c r="E83">
        <v>0</v>
      </c>
      <c r="F83">
        <v>0</v>
      </c>
      <c r="G83">
        <f>E83+F83</f>
        <v>0</v>
      </c>
      <c r="H83">
        <v>0</v>
      </c>
    </row>
    <row r="84" spans="1:8" ht="16.5" thickTop="1" thickBot="1" x14ac:dyDescent="0.3">
      <c r="A84" s="1" t="s">
        <v>39</v>
      </c>
      <c r="B84" s="14">
        <v>3.6416917387342131E-2</v>
      </c>
      <c r="C84">
        <v>138</v>
      </c>
      <c r="D84">
        <v>7</v>
      </c>
      <c r="E84">
        <v>114</v>
      </c>
      <c r="G84">
        <f>E84+F84</f>
        <v>114</v>
      </c>
      <c r="H84">
        <f>G84/D84</f>
        <v>16.285714285714285</v>
      </c>
    </row>
    <row r="85" spans="1:8" ht="16.5" thickTop="1" thickBot="1" x14ac:dyDescent="0.3">
      <c r="A85" s="2" t="s">
        <v>70</v>
      </c>
      <c r="B85" s="14">
        <v>0.68627127646662978</v>
      </c>
      <c r="C85">
        <v>86</v>
      </c>
      <c r="D85">
        <v>16</v>
      </c>
      <c r="E85">
        <v>412</v>
      </c>
      <c r="F85">
        <v>114</v>
      </c>
      <c r="G85">
        <f>E85+F85</f>
        <v>526</v>
      </c>
      <c r="H85">
        <f>G85/D85</f>
        <v>32.875</v>
      </c>
    </row>
    <row r="86" spans="1:8" ht="16.5" thickTop="1" thickBot="1" x14ac:dyDescent="0.3">
      <c r="A86" s="1" t="s">
        <v>321</v>
      </c>
      <c r="B86" s="14">
        <v>-0.4439468284252821</v>
      </c>
      <c r="C86">
        <v>151</v>
      </c>
      <c r="D86">
        <v>16</v>
      </c>
      <c r="E86">
        <v>654</v>
      </c>
      <c r="F86">
        <v>83</v>
      </c>
      <c r="G86">
        <f>E86+F86</f>
        <v>737</v>
      </c>
      <c r="H86">
        <f>G86/D86</f>
        <v>46.0625</v>
      </c>
    </row>
    <row r="87" spans="1:8" ht="16.5" thickTop="1" thickBot="1" x14ac:dyDescent="0.3">
      <c r="A87" s="1" t="s">
        <v>335</v>
      </c>
      <c r="B87" s="14">
        <v>0.83870659583814833</v>
      </c>
      <c r="C87">
        <v>148</v>
      </c>
      <c r="D87">
        <v>0</v>
      </c>
      <c r="E87">
        <v>0</v>
      </c>
      <c r="F87">
        <v>0</v>
      </c>
      <c r="G87">
        <f>E87+F87</f>
        <v>0</v>
      </c>
      <c r="H87">
        <v>0</v>
      </c>
    </row>
    <row r="88" spans="1:8" ht="16.5" thickTop="1" thickBot="1" x14ac:dyDescent="0.3">
      <c r="A88" s="3" t="s">
        <v>412</v>
      </c>
      <c r="B88" s="14">
        <v>-0.14698468348792226</v>
      </c>
      <c r="D88">
        <v>4</v>
      </c>
      <c r="E88">
        <v>9</v>
      </c>
      <c r="G88">
        <f>E88+F88</f>
        <v>9</v>
      </c>
      <c r="H88">
        <f>G88/D88</f>
        <v>2.25</v>
      </c>
    </row>
    <row r="89" spans="1:8" ht="16.5" thickTop="1" thickBot="1" x14ac:dyDescent="0.3">
      <c r="A89" s="2" t="s">
        <v>269</v>
      </c>
      <c r="B89" s="14">
        <v>1.2019632222762402</v>
      </c>
      <c r="C89">
        <v>132</v>
      </c>
      <c r="D89">
        <v>0</v>
      </c>
      <c r="E89">
        <v>0</v>
      </c>
      <c r="F89">
        <v>0</v>
      </c>
      <c r="G89">
        <f>E89+F89</f>
        <v>0</v>
      </c>
      <c r="H89">
        <v>0</v>
      </c>
    </row>
    <row r="90" spans="1:8" ht="16.5" thickTop="1" thickBot="1" x14ac:dyDescent="0.3">
      <c r="A90" s="2" t="s">
        <v>275</v>
      </c>
      <c r="B90" s="14">
        <v>0.27522644840424337</v>
      </c>
      <c r="D90">
        <v>4</v>
      </c>
      <c r="E90">
        <v>30</v>
      </c>
      <c r="G90">
        <f>E90+F90</f>
        <v>30</v>
      </c>
      <c r="H90">
        <f>G90/D90</f>
        <v>7.5</v>
      </c>
    </row>
    <row r="91" spans="1:8" ht="16.5" thickTop="1" thickBot="1" x14ac:dyDescent="0.3">
      <c r="A91" s="2" t="s">
        <v>60</v>
      </c>
      <c r="B91" s="14">
        <v>-0.44221232132764932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ht="16.5" thickTop="1" thickBot="1" x14ac:dyDescent="0.3">
      <c r="A92" s="4" t="s">
        <v>366</v>
      </c>
      <c r="B92" s="14">
        <v>-1.1289457455945803E-2</v>
      </c>
      <c r="C92">
        <v>48</v>
      </c>
      <c r="D92">
        <v>14</v>
      </c>
      <c r="E92">
        <v>387</v>
      </c>
      <c r="F92">
        <v>105</v>
      </c>
      <c r="G92">
        <f>E92+F92</f>
        <v>492</v>
      </c>
      <c r="H92">
        <f>G92/D92</f>
        <v>35.142857142857146</v>
      </c>
    </row>
    <row r="93" spans="1:8" ht="16.5" thickTop="1" thickBot="1" x14ac:dyDescent="0.3">
      <c r="A93" s="2" t="s">
        <v>258</v>
      </c>
      <c r="B93" s="14">
        <v>3.7504473638557204E-3</v>
      </c>
      <c r="D93">
        <v>0</v>
      </c>
      <c r="E93">
        <v>0</v>
      </c>
      <c r="F93">
        <v>0</v>
      </c>
      <c r="G93">
        <f>E93+F93</f>
        <v>0</v>
      </c>
      <c r="H93">
        <v>0</v>
      </c>
    </row>
    <row r="94" spans="1:8" ht="16.5" thickTop="1" thickBot="1" x14ac:dyDescent="0.3">
      <c r="A94" s="1" t="s">
        <v>329</v>
      </c>
      <c r="B94" s="14">
        <v>-0.25572145221945608</v>
      </c>
      <c r="C94">
        <v>223</v>
      </c>
      <c r="D94">
        <v>0</v>
      </c>
      <c r="E94">
        <v>0</v>
      </c>
      <c r="F94">
        <v>0</v>
      </c>
      <c r="G94">
        <f>E94+F94</f>
        <v>0</v>
      </c>
      <c r="H94">
        <v>0</v>
      </c>
    </row>
    <row r="95" spans="1:8" ht="16.5" thickTop="1" thickBot="1" x14ac:dyDescent="0.3">
      <c r="A95" s="2" t="s">
        <v>311</v>
      </c>
      <c r="B95" s="14">
        <v>-0.2493840665180031</v>
      </c>
      <c r="D95">
        <v>0</v>
      </c>
      <c r="E95">
        <v>0</v>
      </c>
      <c r="F95">
        <v>0</v>
      </c>
      <c r="G95">
        <f>E95+F95</f>
        <v>0</v>
      </c>
      <c r="H95">
        <v>0</v>
      </c>
    </row>
    <row r="96" spans="1:8" ht="16.5" thickTop="1" thickBot="1" x14ac:dyDescent="0.3">
      <c r="A96" s="4" t="s">
        <v>427</v>
      </c>
      <c r="B96" s="14">
        <v>-1.4036886449478867</v>
      </c>
      <c r="C96">
        <v>197</v>
      </c>
      <c r="D96">
        <v>16</v>
      </c>
      <c r="E96">
        <v>13</v>
      </c>
      <c r="F96">
        <v>186</v>
      </c>
      <c r="G96">
        <f>E96+F96</f>
        <v>199</v>
      </c>
      <c r="H96">
        <f>G96/D96</f>
        <v>12.4375</v>
      </c>
    </row>
    <row r="97" spans="1:8" ht="16.5" thickTop="1" thickBot="1" x14ac:dyDescent="0.3">
      <c r="A97" s="4" t="s">
        <v>380</v>
      </c>
      <c r="B97" s="14">
        <v>-0.98625959773407368</v>
      </c>
      <c r="D97">
        <v>0</v>
      </c>
      <c r="E97">
        <v>0</v>
      </c>
      <c r="F97">
        <v>0</v>
      </c>
      <c r="G97">
        <f>E97+F97</f>
        <v>0</v>
      </c>
      <c r="H97">
        <v>0</v>
      </c>
    </row>
    <row r="98" spans="1:8" ht="16.5" thickTop="1" thickBot="1" x14ac:dyDescent="0.3">
      <c r="A98" s="2" t="s">
        <v>241</v>
      </c>
      <c r="B98" s="14">
        <v>0.15344255260858519</v>
      </c>
      <c r="D98">
        <v>0</v>
      </c>
      <c r="E98">
        <v>0</v>
      </c>
      <c r="F98">
        <v>0</v>
      </c>
      <c r="G98">
        <f>E98+F98</f>
        <v>0</v>
      </c>
      <c r="H98">
        <v>0</v>
      </c>
    </row>
    <row r="99" spans="1:8" ht="16.5" thickTop="1" thickBot="1" x14ac:dyDescent="0.3">
      <c r="A99" s="1" t="s">
        <v>266</v>
      </c>
      <c r="B99" s="14">
        <v>0.38255445598235588</v>
      </c>
      <c r="C99">
        <v>14</v>
      </c>
      <c r="D99">
        <v>14</v>
      </c>
      <c r="E99">
        <v>467</v>
      </c>
      <c r="G99">
        <f>E99+F99</f>
        <v>467</v>
      </c>
      <c r="H99">
        <f>G99/D99</f>
        <v>33.357142857142854</v>
      </c>
    </row>
    <row r="100" spans="1:8" ht="16.5" thickTop="1" thickBot="1" x14ac:dyDescent="0.3">
      <c r="A100" s="1" t="s">
        <v>246</v>
      </c>
      <c r="B100" s="14">
        <v>0.43561945113285355</v>
      </c>
      <c r="C100">
        <v>41</v>
      </c>
      <c r="D100">
        <v>16</v>
      </c>
      <c r="E100">
        <v>492</v>
      </c>
      <c r="G100">
        <f>E100+F100</f>
        <v>492</v>
      </c>
      <c r="H100">
        <f>G100/D100</f>
        <v>30.75</v>
      </c>
    </row>
    <row r="101" spans="1:8" ht="16.5" thickTop="1" thickBot="1" x14ac:dyDescent="0.3">
      <c r="A101" s="1" t="s">
        <v>270</v>
      </c>
      <c r="B101" s="14">
        <v>5.202409441211274E-2</v>
      </c>
      <c r="C101">
        <v>37</v>
      </c>
      <c r="D101">
        <v>10</v>
      </c>
      <c r="E101">
        <v>313</v>
      </c>
      <c r="F101">
        <v>82</v>
      </c>
      <c r="G101">
        <f>E101+F101</f>
        <v>395</v>
      </c>
      <c r="H101">
        <f>G101/D101</f>
        <v>39.5</v>
      </c>
    </row>
    <row r="102" spans="1:8" ht="16.5" thickTop="1" thickBot="1" x14ac:dyDescent="0.3">
      <c r="A102" s="1" t="s">
        <v>255</v>
      </c>
      <c r="B102" s="14">
        <v>0.19300493492169246</v>
      </c>
      <c r="C102">
        <v>234</v>
      </c>
      <c r="D102">
        <v>1</v>
      </c>
      <c r="E102">
        <v>9</v>
      </c>
      <c r="G102">
        <f>E102+F102</f>
        <v>9</v>
      </c>
      <c r="H102">
        <f>G102/D102</f>
        <v>9</v>
      </c>
    </row>
    <row r="103" spans="1:8" ht="16.5" thickTop="1" thickBot="1" x14ac:dyDescent="0.3">
      <c r="A103" s="3" t="s">
        <v>426</v>
      </c>
      <c r="B103" s="14">
        <v>-5.2071014397050468E-2</v>
      </c>
      <c r="C103">
        <v>65</v>
      </c>
      <c r="D103">
        <v>4</v>
      </c>
      <c r="E103">
        <v>19</v>
      </c>
      <c r="F103">
        <v>81</v>
      </c>
      <c r="G103">
        <f>E103+F103</f>
        <v>100</v>
      </c>
      <c r="H103">
        <f>G103/D103</f>
        <v>25</v>
      </c>
    </row>
    <row r="104" spans="1:8" ht="16.5" thickTop="1" thickBot="1" x14ac:dyDescent="0.3">
      <c r="A104" s="1" t="s">
        <v>26</v>
      </c>
      <c r="B104" s="14">
        <v>-0.25433591645230352</v>
      </c>
      <c r="D104">
        <v>0</v>
      </c>
      <c r="E104">
        <v>0</v>
      </c>
      <c r="F104">
        <v>0</v>
      </c>
      <c r="G104">
        <f>E104+F104</f>
        <v>0</v>
      </c>
      <c r="H104">
        <v>0</v>
      </c>
    </row>
    <row r="105" spans="1:8" ht="16.5" thickTop="1" thickBot="1" x14ac:dyDescent="0.3">
      <c r="A105" s="1" t="s">
        <v>219</v>
      </c>
      <c r="B105" s="14">
        <v>-0.24871261568378525</v>
      </c>
      <c r="C105">
        <v>34</v>
      </c>
      <c r="D105">
        <v>16</v>
      </c>
      <c r="E105">
        <v>1095</v>
      </c>
      <c r="F105">
        <v>74</v>
      </c>
      <c r="G105">
        <f>E105+F105</f>
        <v>1169</v>
      </c>
      <c r="H105">
        <f>G105/D105</f>
        <v>73.0625</v>
      </c>
    </row>
    <row r="106" spans="1:8" ht="16.5" thickTop="1" thickBot="1" x14ac:dyDescent="0.3">
      <c r="A106" s="4" t="s">
        <v>399</v>
      </c>
      <c r="B106" s="14">
        <v>-8.7974313377838217E-2</v>
      </c>
      <c r="C106">
        <v>121</v>
      </c>
      <c r="D106">
        <v>3</v>
      </c>
      <c r="E106">
        <v>1</v>
      </c>
      <c r="G106">
        <f>E106+F106</f>
        <v>1</v>
      </c>
      <c r="H106">
        <f>G106/D106</f>
        <v>0.33333333333333331</v>
      </c>
    </row>
    <row r="107" spans="1:8" ht="16.5" thickTop="1" thickBot="1" x14ac:dyDescent="0.3">
      <c r="A107" s="1" t="s">
        <v>248</v>
      </c>
      <c r="B107" s="14">
        <v>-2.0545345269659149E-2</v>
      </c>
      <c r="C107">
        <v>40</v>
      </c>
      <c r="D107">
        <v>16</v>
      </c>
      <c r="E107">
        <v>580</v>
      </c>
      <c r="G107">
        <f>E107+F107</f>
        <v>580</v>
      </c>
      <c r="H107">
        <f>G107/D107</f>
        <v>36.25</v>
      </c>
    </row>
    <row r="108" spans="1:8" ht="16.5" thickTop="1" thickBot="1" x14ac:dyDescent="0.3">
      <c r="A108" s="1" t="s">
        <v>227</v>
      </c>
      <c r="B108" s="14">
        <v>-0.71784869447031541</v>
      </c>
      <c r="D108">
        <v>0</v>
      </c>
      <c r="E108">
        <v>0</v>
      </c>
      <c r="F108">
        <v>0</v>
      </c>
      <c r="G108">
        <f>E108+F108</f>
        <v>0</v>
      </c>
      <c r="H108">
        <v>0</v>
      </c>
    </row>
    <row r="109" spans="1:8" ht="16.5" thickTop="1" thickBot="1" x14ac:dyDescent="0.3">
      <c r="A109" s="1" t="s">
        <v>73</v>
      </c>
      <c r="B109" s="14">
        <v>-0.11390895058800395</v>
      </c>
      <c r="C109">
        <v>77</v>
      </c>
      <c r="D109">
        <v>16</v>
      </c>
      <c r="E109">
        <v>559</v>
      </c>
      <c r="G109">
        <f>E109+F109</f>
        <v>559</v>
      </c>
      <c r="H109">
        <f>G109/D109</f>
        <v>34.9375</v>
      </c>
    </row>
    <row r="110" spans="1:8" ht="16.5" thickTop="1" thickBot="1" x14ac:dyDescent="0.3">
      <c r="A110" s="3" t="s">
        <v>394</v>
      </c>
      <c r="B110" s="14">
        <v>0.14432576108333822</v>
      </c>
      <c r="D110">
        <v>0</v>
      </c>
      <c r="E110">
        <v>0</v>
      </c>
      <c r="F110">
        <v>0</v>
      </c>
      <c r="G110">
        <f>E110+F110</f>
        <v>0</v>
      </c>
      <c r="H110">
        <v>0</v>
      </c>
    </row>
    <row r="111" spans="1:8" ht="16.5" thickTop="1" thickBot="1" x14ac:dyDescent="0.3">
      <c r="A111" s="3" t="s">
        <v>129</v>
      </c>
      <c r="B111" s="14">
        <v>4.3888008284980462E-3</v>
      </c>
      <c r="D111">
        <v>7</v>
      </c>
      <c r="E111">
        <v>35</v>
      </c>
      <c r="G111">
        <f>E111+F111</f>
        <v>35</v>
      </c>
      <c r="H111">
        <f>G111/D111</f>
        <v>5</v>
      </c>
    </row>
    <row r="112" spans="1:8" ht="16.5" thickTop="1" thickBot="1" x14ac:dyDescent="0.3">
      <c r="A112" s="2" t="s">
        <v>303</v>
      </c>
      <c r="B112" s="14">
        <v>0.69240150588218352</v>
      </c>
      <c r="C112">
        <v>39</v>
      </c>
      <c r="D112">
        <v>15</v>
      </c>
      <c r="E112">
        <v>515</v>
      </c>
      <c r="F112">
        <v>74</v>
      </c>
      <c r="G112">
        <f>E112+F112</f>
        <v>589</v>
      </c>
      <c r="H112">
        <f>G112/D112</f>
        <v>39.266666666666666</v>
      </c>
    </row>
    <row r="113" spans="1:8" ht="16.5" thickTop="1" thickBot="1" x14ac:dyDescent="0.3">
      <c r="A113" s="4" t="s">
        <v>369</v>
      </c>
      <c r="B113" s="14">
        <v>0.43633204039169071</v>
      </c>
      <c r="C113">
        <v>232</v>
      </c>
      <c r="D113">
        <v>9</v>
      </c>
      <c r="E113">
        <v>46</v>
      </c>
      <c r="F113">
        <v>157</v>
      </c>
      <c r="G113">
        <f>E113+F113</f>
        <v>203</v>
      </c>
      <c r="H113">
        <f>G113/D113</f>
        <v>22.555555555555557</v>
      </c>
    </row>
    <row r="114" spans="1:8" ht="16.5" thickTop="1" thickBot="1" x14ac:dyDescent="0.3">
      <c r="A114" s="1" t="s">
        <v>306</v>
      </c>
      <c r="B114" s="14">
        <v>0.45619552050323442</v>
      </c>
      <c r="C114">
        <v>79</v>
      </c>
      <c r="D114">
        <v>16</v>
      </c>
      <c r="E114">
        <v>337</v>
      </c>
      <c r="F114">
        <v>169</v>
      </c>
      <c r="G114">
        <f>E114+F114</f>
        <v>506</v>
      </c>
      <c r="H114">
        <f>G114/D114</f>
        <v>31.625</v>
      </c>
    </row>
    <row r="115" spans="1:8" ht="16.5" thickTop="1" thickBot="1" x14ac:dyDescent="0.3">
      <c r="A115" s="2" t="s">
        <v>315</v>
      </c>
      <c r="B115" s="14">
        <v>-0.63731393495880106</v>
      </c>
      <c r="D115">
        <v>0</v>
      </c>
      <c r="E115">
        <v>0</v>
      </c>
      <c r="F115">
        <v>0</v>
      </c>
      <c r="G115">
        <f>E115+F115</f>
        <v>0</v>
      </c>
      <c r="H115">
        <v>0</v>
      </c>
    </row>
    <row r="116" spans="1:8" ht="16.5" thickTop="1" thickBot="1" x14ac:dyDescent="0.3">
      <c r="A116" s="2" t="s">
        <v>180</v>
      </c>
      <c r="B116" s="14">
        <v>0.74060997082359381</v>
      </c>
      <c r="C116">
        <v>9</v>
      </c>
      <c r="D116">
        <v>15</v>
      </c>
      <c r="E116">
        <v>964</v>
      </c>
      <c r="F116">
        <v>55</v>
      </c>
      <c r="G116">
        <f>E116+F116</f>
        <v>1019</v>
      </c>
      <c r="H116">
        <f>G116/D116</f>
        <v>67.933333333333337</v>
      </c>
    </row>
    <row r="117" spans="1:8" ht="16.5" thickTop="1" thickBot="1" x14ac:dyDescent="0.3">
      <c r="A117" s="3" t="s">
        <v>361</v>
      </c>
      <c r="B117" s="14">
        <v>0.24040848315773136</v>
      </c>
      <c r="C117">
        <v>45</v>
      </c>
      <c r="D117">
        <v>14</v>
      </c>
      <c r="E117">
        <v>764</v>
      </c>
      <c r="F117">
        <v>74</v>
      </c>
      <c r="G117">
        <f>E117+F117</f>
        <v>838</v>
      </c>
      <c r="H117">
        <f>G117/D117</f>
        <v>59.857142857142854</v>
      </c>
    </row>
    <row r="118" spans="1:8" ht="16.5" thickTop="1" thickBot="1" x14ac:dyDescent="0.3">
      <c r="A118" s="3" t="s">
        <v>422</v>
      </c>
      <c r="B118" s="14">
        <v>0.66416244467201913</v>
      </c>
      <c r="C118">
        <v>47</v>
      </c>
      <c r="D118">
        <v>16</v>
      </c>
      <c r="E118">
        <v>503</v>
      </c>
      <c r="F118">
        <v>173</v>
      </c>
      <c r="G118">
        <f>E118+F118</f>
        <v>676</v>
      </c>
      <c r="H118">
        <f>G118/D118</f>
        <v>42.25</v>
      </c>
    </row>
    <row r="119" spans="1:8" ht="16.5" thickTop="1" thickBot="1" x14ac:dyDescent="0.3">
      <c r="A119" s="3" t="s">
        <v>147</v>
      </c>
      <c r="B119" s="14">
        <v>-0.10488698514616035</v>
      </c>
      <c r="D119">
        <v>0</v>
      </c>
      <c r="E119">
        <v>0</v>
      </c>
      <c r="F119">
        <v>0</v>
      </c>
      <c r="G119">
        <f>E119+F119</f>
        <v>0</v>
      </c>
      <c r="H119">
        <v>0</v>
      </c>
    </row>
    <row r="120" spans="1:8" ht="16.5" thickTop="1" thickBot="1" x14ac:dyDescent="0.3">
      <c r="A120" s="1" t="s">
        <v>268</v>
      </c>
      <c r="B120" s="14">
        <v>-0.6902531021410605</v>
      </c>
      <c r="D120">
        <v>0</v>
      </c>
      <c r="E120">
        <v>0</v>
      </c>
      <c r="F120">
        <v>0</v>
      </c>
      <c r="G120">
        <f>E120+F120</f>
        <v>0</v>
      </c>
      <c r="H120">
        <v>0</v>
      </c>
    </row>
    <row r="121" spans="1:8" ht="16.5" thickTop="1" thickBot="1" x14ac:dyDescent="0.3">
      <c r="A121" s="1" t="s">
        <v>289</v>
      </c>
      <c r="B121" s="14">
        <v>0.64452502026509684</v>
      </c>
      <c r="C121">
        <v>63</v>
      </c>
      <c r="D121">
        <v>15</v>
      </c>
      <c r="E121">
        <v>332</v>
      </c>
      <c r="G121">
        <f>E121+F121</f>
        <v>332</v>
      </c>
      <c r="H121">
        <f>G121/D121</f>
        <v>22.133333333333333</v>
      </c>
    </row>
    <row r="122" spans="1:8" ht="16.5" thickTop="1" thickBot="1" x14ac:dyDescent="0.3">
      <c r="A122" s="1" t="s">
        <v>339</v>
      </c>
      <c r="B122" s="14">
        <v>-0.24010842192729764</v>
      </c>
      <c r="C122">
        <v>113</v>
      </c>
      <c r="D122">
        <v>7</v>
      </c>
      <c r="E122">
        <v>134</v>
      </c>
      <c r="G122">
        <f>E122+F122</f>
        <v>134</v>
      </c>
      <c r="H122">
        <f>G122/D122</f>
        <v>19.142857142857142</v>
      </c>
    </row>
    <row r="123" spans="1:8" ht="16.5" thickTop="1" thickBot="1" x14ac:dyDescent="0.3">
      <c r="A123" s="4" t="s">
        <v>107</v>
      </c>
      <c r="B123" s="14">
        <v>-0.52674034812919124</v>
      </c>
      <c r="C123">
        <v>75</v>
      </c>
      <c r="D123">
        <v>0</v>
      </c>
      <c r="E123">
        <v>0</v>
      </c>
      <c r="F123">
        <v>0</v>
      </c>
      <c r="G123">
        <f>E123+F123</f>
        <v>0</v>
      </c>
      <c r="H123">
        <v>0</v>
      </c>
    </row>
    <row r="124" spans="1:8" ht="16.5" thickTop="1" thickBot="1" x14ac:dyDescent="0.3">
      <c r="A124" s="3" t="s">
        <v>416</v>
      </c>
      <c r="B124" s="14">
        <v>0.13410558484218751</v>
      </c>
      <c r="D124">
        <v>0</v>
      </c>
      <c r="E124">
        <v>0</v>
      </c>
      <c r="F124">
        <v>0</v>
      </c>
      <c r="G124">
        <f>E124+F124</f>
        <v>0</v>
      </c>
      <c r="H124">
        <v>0</v>
      </c>
    </row>
    <row r="125" spans="1:8" ht="16.5" thickTop="1" thickBot="1" x14ac:dyDescent="0.3">
      <c r="A125" s="3" t="s">
        <v>353</v>
      </c>
      <c r="B125" s="14">
        <v>0.40519653569441766</v>
      </c>
      <c r="C125">
        <v>97</v>
      </c>
      <c r="D125">
        <v>14</v>
      </c>
      <c r="E125">
        <v>130</v>
      </c>
      <c r="F125">
        <v>141</v>
      </c>
      <c r="G125">
        <f>E125+F125</f>
        <v>271</v>
      </c>
      <c r="H125">
        <f>G125/D125</f>
        <v>19.357142857142858</v>
      </c>
    </row>
    <row r="126" spans="1:8" ht="16.5" thickTop="1" thickBot="1" x14ac:dyDescent="0.3">
      <c r="A126" s="3" t="s">
        <v>132</v>
      </c>
      <c r="B126" s="14">
        <v>0.30788875388645531</v>
      </c>
      <c r="C126">
        <v>256</v>
      </c>
      <c r="D126">
        <v>0</v>
      </c>
      <c r="E126">
        <v>0</v>
      </c>
      <c r="F126">
        <v>0</v>
      </c>
      <c r="G126">
        <f>E126+F126</f>
        <v>0</v>
      </c>
      <c r="H126">
        <v>0</v>
      </c>
    </row>
    <row r="127" spans="1:8" ht="16.5" thickTop="1" thickBot="1" x14ac:dyDescent="0.3">
      <c r="A127" s="1" t="s">
        <v>242</v>
      </c>
      <c r="B127" s="14">
        <v>0.49989054553224549</v>
      </c>
      <c r="C127">
        <v>186</v>
      </c>
      <c r="D127">
        <v>10</v>
      </c>
      <c r="E127">
        <v>36</v>
      </c>
      <c r="F127">
        <v>121</v>
      </c>
      <c r="G127">
        <f>E127+F127</f>
        <v>157</v>
      </c>
      <c r="H127">
        <f>G127/D127</f>
        <v>15.7</v>
      </c>
    </row>
    <row r="128" spans="1:8" ht="16.5" thickTop="1" thickBot="1" x14ac:dyDescent="0.3">
      <c r="A128" s="3" t="s">
        <v>404</v>
      </c>
      <c r="B128" s="14">
        <v>-0.3439943663035388</v>
      </c>
      <c r="D128">
        <v>0</v>
      </c>
      <c r="E128">
        <v>0</v>
      </c>
      <c r="F128">
        <v>0</v>
      </c>
      <c r="G128">
        <f>E128+F128</f>
        <v>0</v>
      </c>
      <c r="H128">
        <v>0</v>
      </c>
    </row>
    <row r="129" spans="1:8" ht="16.5" thickTop="1" thickBot="1" x14ac:dyDescent="0.3">
      <c r="A129" s="1" t="s">
        <v>310</v>
      </c>
      <c r="B129" s="14">
        <v>-8.3915312672442025E-2</v>
      </c>
      <c r="C129">
        <v>137</v>
      </c>
      <c r="D129">
        <v>15</v>
      </c>
      <c r="E129">
        <v>267</v>
      </c>
      <c r="F129">
        <v>61</v>
      </c>
      <c r="G129">
        <f>E129+F129</f>
        <v>328</v>
      </c>
      <c r="H129">
        <f>G129/D129</f>
        <v>21.866666666666667</v>
      </c>
    </row>
    <row r="130" spans="1:8" ht="16.5" thickTop="1" thickBot="1" x14ac:dyDescent="0.3">
      <c r="A130" s="1" t="s">
        <v>198</v>
      </c>
      <c r="B130" s="14">
        <v>0.58137210476277301</v>
      </c>
      <c r="D130">
        <v>3</v>
      </c>
      <c r="E130">
        <v>1</v>
      </c>
      <c r="G130">
        <f>E130+F130</f>
        <v>1</v>
      </c>
      <c r="H130">
        <f>G130/D130</f>
        <v>0.33333333333333331</v>
      </c>
    </row>
    <row r="131" spans="1:8" ht="16.5" thickTop="1" thickBot="1" x14ac:dyDescent="0.3">
      <c r="A131" s="2" t="s">
        <v>74</v>
      </c>
      <c r="B131" s="14">
        <v>0.12646868934855721</v>
      </c>
      <c r="D131">
        <v>0</v>
      </c>
      <c r="E131">
        <v>0</v>
      </c>
      <c r="F131">
        <v>0</v>
      </c>
      <c r="G131">
        <f>E131+F131</f>
        <v>0</v>
      </c>
      <c r="H131">
        <v>0</v>
      </c>
    </row>
    <row r="132" spans="1:8" ht="16.5" thickTop="1" thickBot="1" x14ac:dyDescent="0.3">
      <c r="A132" s="4" t="s">
        <v>362</v>
      </c>
      <c r="B132" s="14">
        <v>7.4610457770365096E-2</v>
      </c>
      <c r="C132">
        <v>44</v>
      </c>
      <c r="D132">
        <v>15</v>
      </c>
      <c r="E132">
        <v>620</v>
      </c>
      <c r="G132">
        <f>E132+F132</f>
        <v>620</v>
      </c>
      <c r="H132">
        <f>G132/D132</f>
        <v>41.333333333333336</v>
      </c>
    </row>
    <row r="133" spans="1:8" ht="16.5" thickTop="1" thickBot="1" x14ac:dyDescent="0.3">
      <c r="A133" s="3" t="s">
        <v>367</v>
      </c>
      <c r="B133" s="14">
        <v>-0.2231436861353745</v>
      </c>
      <c r="C133">
        <v>219</v>
      </c>
      <c r="D133">
        <v>8</v>
      </c>
      <c r="E133">
        <v>150</v>
      </c>
      <c r="F133">
        <v>128</v>
      </c>
      <c r="G133">
        <f>E133+F133</f>
        <v>278</v>
      </c>
      <c r="H133">
        <f>G133/D133</f>
        <v>34.75</v>
      </c>
    </row>
    <row r="134" spans="1:8" ht="16.5" thickTop="1" thickBot="1" x14ac:dyDescent="0.3">
      <c r="A134" s="1" t="s">
        <v>280</v>
      </c>
      <c r="B134" s="14">
        <v>-2.0473816167450636E-2</v>
      </c>
      <c r="C134">
        <v>93</v>
      </c>
      <c r="D134">
        <v>9</v>
      </c>
      <c r="E134">
        <v>447</v>
      </c>
      <c r="G134">
        <f>E134+F134</f>
        <v>447</v>
      </c>
      <c r="H134">
        <f>G134/D134</f>
        <v>49.666666666666664</v>
      </c>
    </row>
    <row r="135" spans="1:8" ht="16.5" thickTop="1" thickBot="1" x14ac:dyDescent="0.3">
      <c r="A135" s="1" t="s">
        <v>186</v>
      </c>
      <c r="B135" s="14">
        <v>0.43217893734817447</v>
      </c>
      <c r="C135">
        <v>71</v>
      </c>
      <c r="D135">
        <v>8</v>
      </c>
      <c r="E135">
        <v>551</v>
      </c>
      <c r="G135">
        <f>E135+F135</f>
        <v>551</v>
      </c>
      <c r="H135">
        <f>G135/D135</f>
        <v>68.875</v>
      </c>
    </row>
    <row r="136" spans="1:8" ht="16.5" thickTop="1" thickBot="1" x14ac:dyDescent="0.3">
      <c r="A136" s="3" t="s">
        <v>381</v>
      </c>
      <c r="B136" s="14">
        <v>-1.0986805572783217E-2</v>
      </c>
      <c r="C136">
        <v>115</v>
      </c>
      <c r="D136">
        <v>15</v>
      </c>
      <c r="E136">
        <v>102</v>
      </c>
      <c r="F136">
        <v>249</v>
      </c>
      <c r="G136">
        <f>E136+F136</f>
        <v>351</v>
      </c>
      <c r="H136">
        <f>G136/D136</f>
        <v>23.4</v>
      </c>
    </row>
    <row r="137" spans="1:8" ht="16.5" thickTop="1" thickBot="1" x14ac:dyDescent="0.3">
      <c r="A137" s="4" t="s">
        <v>393</v>
      </c>
      <c r="B137" s="14">
        <v>-0.5081694662626649</v>
      </c>
      <c r="C137">
        <v>241</v>
      </c>
      <c r="D137">
        <v>0</v>
      </c>
      <c r="E137">
        <v>0</v>
      </c>
      <c r="F137">
        <v>0</v>
      </c>
      <c r="G137">
        <f>E137+F137</f>
        <v>0</v>
      </c>
      <c r="H137">
        <v>0</v>
      </c>
    </row>
    <row r="138" spans="1:8" ht="16.5" thickTop="1" thickBot="1" x14ac:dyDescent="0.3">
      <c r="A138" s="2" t="s">
        <v>265</v>
      </c>
      <c r="B138" s="14">
        <v>0.27581011280658541</v>
      </c>
      <c r="C138">
        <v>159</v>
      </c>
      <c r="D138">
        <v>11</v>
      </c>
      <c r="E138">
        <v>148</v>
      </c>
      <c r="G138">
        <f>E138+F138</f>
        <v>148</v>
      </c>
      <c r="H138">
        <f>G138/D138</f>
        <v>13.454545454545455</v>
      </c>
    </row>
    <row r="139" spans="1:8" ht="16.5" thickTop="1" thickBot="1" x14ac:dyDescent="0.3">
      <c r="A139" s="3" t="s">
        <v>372</v>
      </c>
      <c r="B139" s="14">
        <v>-0.49247294122332619</v>
      </c>
      <c r="D139">
        <v>4</v>
      </c>
      <c r="E139">
        <v>14</v>
      </c>
      <c r="G139">
        <f>E139+F139</f>
        <v>14</v>
      </c>
      <c r="H139">
        <f>G139/D139</f>
        <v>3.5</v>
      </c>
    </row>
    <row r="140" spans="1:8" ht="16.5" thickTop="1" thickBot="1" x14ac:dyDescent="0.3">
      <c r="A140" s="2" t="s">
        <v>332</v>
      </c>
      <c r="B140" s="14">
        <v>-0.47460601754291359</v>
      </c>
      <c r="D140">
        <v>0</v>
      </c>
      <c r="E140">
        <v>0</v>
      </c>
      <c r="F140">
        <v>0</v>
      </c>
      <c r="G140">
        <f>E140+F140</f>
        <v>0</v>
      </c>
      <c r="H140">
        <v>0</v>
      </c>
    </row>
    <row r="141" spans="1:8" ht="16.5" thickTop="1" thickBot="1" x14ac:dyDescent="0.3">
      <c r="A141" s="4" t="s">
        <v>397</v>
      </c>
      <c r="B141" s="14">
        <v>3.4908081853169966E-2</v>
      </c>
      <c r="D141">
        <v>0</v>
      </c>
      <c r="E141">
        <v>0</v>
      </c>
      <c r="F141">
        <v>0</v>
      </c>
      <c r="G141">
        <f>E141+F141</f>
        <v>0</v>
      </c>
      <c r="H141">
        <v>0</v>
      </c>
    </row>
    <row r="142" spans="1:8" ht="16.5" thickTop="1" thickBot="1" x14ac:dyDescent="0.3">
      <c r="A142" s="4" t="s">
        <v>425</v>
      </c>
      <c r="B142" s="14">
        <v>-1.2959357197902763</v>
      </c>
      <c r="C142">
        <v>191</v>
      </c>
      <c r="D142">
        <v>0</v>
      </c>
      <c r="E142">
        <v>0</v>
      </c>
      <c r="F142">
        <v>0</v>
      </c>
      <c r="G142">
        <f>E142+F142</f>
        <v>0</v>
      </c>
      <c r="H142">
        <v>0</v>
      </c>
    </row>
    <row r="143" spans="1:8" ht="16.5" thickTop="1" thickBot="1" x14ac:dyDescent="0.3">
      <c r="A143" s="3" t="s">
        <v>430</v>
      </c>
      <c r="B143" s="14">
        <v>0.53532392036974064</v>
      </c>
      <c r="C143">
        <v>46</v>
      </c>
      <c r="D143">
        <v>0</v>
      </c>
      <c r="E143">
        <v>0</v>
      </c>
      <c r="F143">
        <v>0</v>
      </c>
      <c r="G143">
        <f>E143+F143</f>
        <v>0</v>
      </c>
      <c r="H143">
        <v>0</v>
      </c>
    </row>
    <row r="144" spans="1:8" ht="16.5" thickTop="1" thickBot="1" x14ac:dyDescent="0.3">
      <c r="A144" s="2" t="s">
        <v>271</v>
      </c>
      <c r="B144" s="14">
        <v>0.62263284746160441</v>
      </c>
      <c r="C144">
        <v>70</v>
      </c>
      <c r="D144">
        <v>10</v>
      </c>
      <c r="E144">
        <v>282</v>
      </c>
      <c r="G144">
        <f>E144+F144</f>
        <v>282</v>
      </c>
      <c r="H144">
        <f>G144/D144</f>
        <v>28.2</v>
      </c>
    </row>
    <row r="145" spans="1:9" ht="16.5" thickTop="1" thickBot="1" x14ac:dyDescent="0.3">
      <c r="A145" s="2" t="s">
        <v>52</v>
      </c>
      <c r="B145" s="14">
        <v>-0.40511612674639186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9" ht="16.5" thickTop="1" thickBot="1" x14ac:dyDescent="0.3">
      <c r="A146" s="1" t="s">
        <v>179</v>
      </c>
      <c r="B146" s="14">
        <v>0.3064383868767247</v>
      </c>
      <c r="C146">
        <v>53</v>
      </c>
      <c r="D146">
        <v>14</v>
      </c>
      <c r="E146">
        <v>125</v>
      </c>
      <c r="G146">
        <f>E146+F146</f>
        <v>125</v>
      </c>
      <c r="H146">
        <f>G146/D146</f>
        <v>8.9285714285714288</v>
      </c>
    </row>
    <row r="147" spans="1:9" ht="16.5" thickTop="1" thickBot="1" x14ac:dyDescent="0.3">
      <c r="A147" s="3" t="s">
        <v>370</v>
      </c>
      <c r="B147" s="14">
        <v>8.1427742806592984E-2</v>
      </c>
      <c r="C147">
        <v>129</v>
      </c>
      <c r="D147">
        <v>14</v>
      </c>
      <c r="E147">
        <v>260</v>
      </c>
      <c r="F147">
        <v>212</v>
      </c>
      <c r="G147">
        <f>E147+F147</f>
        <v>472</v>
      </c>
      <c r="H147">
        <f>G147/D147</f>
        <v>33.714285714285715</v>
      </c>
    </row>
    <row r="148" spans="1:9" ht="16.5" thickTop="1" thickBot="1" x14ac:dyDescent="0.3">
      <c r="A148" s="3" t="s">
        <v>385</v>
      </c>
      <c r="B148" s="14">
        <v>0.51413457192945777</v>
      </c>
      <c r="C148">
        <v>42</v>
      </c>
      <c r="D148">
        <v>16</v>
      </c>
      <c r="E148">
        <v>300</v>
      </c>
      <c r="F148">
        <v>187</v>
      </c>
      <c r="G148">
        <f>E148+F148</f>
        <v>487</v>
      </c>
      <c r="H148">
        <f>G148/D148</f>
        <v>30.4375</v>
      </c>
    </row>
    <row r="149" spans="1:9" ht="16.5" thickTop="1" thickBot="1" x14ac:dyDescent="0.3">
      <c r="A149" s="1" t="s">
        <v>53</v>
      </c>
      <c r="B149" s="14">
        <v>7.3939048245519043E-2</v>
      </c>
      <c r="C149">
        <v>108</v>
      </c>
      <c r="D149">
        <v>16</v>
      </c>
      <c r="E149">
        <v>147</v>
      </c>
      <c r="F149">
        <v>273</v>
      </c>
      <c r="G149">
        <f>E149+F149</f>
        <v>420</v>
      </c>
      <c r="H149">
        <f>G149/D149</f>
        <v>26.25</v>
      </c>
      <c r="I149" t="s">
        <v>436</v>
      </c>
    </row>
    <row r="150" spans="1:9" ht="16.5" thickTop="1" thickBot="1" x14ac:dyDescent="0.3">
      <c r="A150" s="3" t="s">
        <v>122</v>
      </c>
      <c r="B150" s="14">
        <v>-0.48533074064073528</v>
      </c>
      <c r="C150">
        <v>1</v>
      </c>
      <c r="D150">
        <v>16</v>
      </c>
      <c r="E150">
        <v>1095</v>
      </c>
      <c r="G150">
        <f>E150+F150</f>
        <v>1095</v>
      </c>
      <c r="H150">
        <f>G150/D150</f>
        <v>68.4375</v>
      </c>
    </row>
    <row r="151" spans="1:9" ht="16.5" thickTop="1" thickBot="1" x14ac:dyDescent="0.3">
      <c r="A151" s="4" t="s">
        <v>423</v>
      </c>
      <c r="B151" s="14">
        <v>0.24427403881212659</v>
      </c>
      <c r="C151">
        <v>104</v>
      </c>
      <c r="D151">
        <v>4</v>
      </c>
      <c r="E151">
        <v>129</v>
      </c>
      <c r="G151">
        <f>E151+F151</f>
        <v>129</v>
      </c>
      <c r="H151">
        <f>G151/D151</f>
        <v>32.25</v>
      </c>
    </row>
    <row r="152" spans="1:9" ht="16.5" thickTop="1" thickBot="1" x14ac:dyDescent="0.3">
      <c r="A152" s="2" t="s">
        <v>172</v>
      </c>
      <c r="B152" s="14">
        <v>-0.48004710602317602</v>
      </c>
      <c r="C152">
        <v>114</v>
      </c>
      <c r="D152">
        <v>16</v>
      </c>
      <c r="E152">
        <v>518</v>
      </c>
      <c r="F152">
        <v>62</v>
      </c>
      <c r="G152">
        <f>E152+F152</f>
        <v>580</v>
      </c>
      <c r="H152">
        <f>G152/D152</f>
        <v>36.25</v>
      </c>
    </row>
    <row r="153" spans="1:9" ht="16.5" thickTop="1" thickBot="1" x14ac:dyDescent="0.3">
      <c r="A153" s="2" t="s">
        <v>238</v>
      </c>
      <c r="B153" s="14">
        <v>-0.32149341760828598</v>
      </c>
      <c r="C153">
        <v>105</v>
      </c>
      <c r="D153">
        <v>16</v>
      </c>
      <c r="E153">
        <v>734</v>
      </c>
      <c r="F153">
        <v>77</v>
      </c>
      <c r="G153">
        <f>E153+F153</f>
        <v>811</v>
      </c>
      <c r="H153">
        <f>G153/D153</f>
        <v>50.6875</v>
      </c>
    </row>
    <row r="154" spans="1:9" ht="16.5" thickTop="1" thickBot="1" x14ac:dyDescent="0.3">
      <c r="A154" s="1" t="s">
        <v>156</v>
      </c>
      <c r="B154" s="14">
        <v>0.84546006252556305</v>
      </c>
      <c r="C154">
        <v>72</v>
      </c>
      <c r="D154">
        <v>9</v>
      </c>
      <c r="E154">
        <v>528</v>
      </c>
      <c r="G154">
        <f>E154+F154</f>
        <v>528</v>
      </c>
      <c r="H154">
        <f>G154/D154</f>
        <v>58.666666666666664</v>
      </c>
    </row>
    <row r="155" spans="1:9" ht="16.5" thickTop="1" thickBot="1" x14ac:dyDescent="0.3">
      <c r="A155" s="2" t="s">
        <v>190</v>
      </c>
      <c r="B155" s="14">
        <v>-0.41682905147266625</v>
      </c>
      <c r="C155">
        <v>152</v>
      </c>
      <c r="D155">
        <v>0</v>
      </c>
      <c r="E155">
        <v>0</v>
      </c>
      <c r="F155">
        <v>0</v>
      </c>
      <c r="G155">
        <f>E155+F155</f>
        <v>0</v>
      </c>
      <c r="H155">
        <v>0</v>
      </c>
    </row>
    <row r="156" spans="1:9" ht="16.5" thickTop="1" thickBot="1" x14ac:dyDescent="0.3">
      <c r="A156" s="1" t="s">
        <v>20</v>
      </c>
      <c r="B156" s="14">
        <v>7.6968378437065318E-2</v>
      </c>
      <c r="C156">
        <v>125</v>
      </c>
      <c r="D156">
        <v>16</v>
      </c>
      <c r="E156">
        <v>392</v>
      </c>
      <c r="G156">
        <f>E156+F156</f>
        <v>392</v>
      </c>
      <c r="H156">
        <f>G156/D156</f>
        <v>24.5</v>
      </c>
    </row>
    <row r="157" spans="1:9" ht="16.5" thickTop="1" thickBot="1" x14ac:dyDescent="0.3">
      <c r="A157" s="2" t="s">
        <v>16</v>
      </c>
      <c r="B157" s="14">
        <v>0.51950263248146467</v>
      </c>
      <c r="C157">
        <v>149</v>
      </c>
      <c r="D157">
        <v>9</v>
      </c>
      <c r="E157">
        <v>158</v>
      </c>
      <c r="F157">
        <v>60</v>
      </c>
      <c r="G157">
        <f>E157+F157</f>
        <v>218</v>
      </c>
      <c r="H157">
        <f>G157/D157</f>
        <v>24.222222222222221</v>
      </c>
    </row>
    <row r="158" spans="1:9" ht="16.5" thickTop="1" thickBot="1" x14ac:dyDescent="0.3">
      <c r="A158" s="3" t="s">
        <v>145</v>
      </c>
      <c r="B158" s="14">
        <v>0.26630157431319734</v>
      </c>
      <c r="D158">
        <v>0</v>
      </c>
      <c r="E158">
        <v>0</v>
      </c>
      <c r="F158">
        <v>0</v>
      </c>
      <c r="G158">
        <f>E158+F158</f>
        <v>0</v>
      </c>
      <c r="H158">
        <v>0</v>
      </c>
    </row>
    <row r="159" spans="1:9" ht="16.5" thickTop="1" thickBot="1" x14ac:dyDescent="0.3">
      <c r="A159" s="4" t="s">
        <v>136</v>
      </c>
      <c r="B159" s="14">
        <v>0.77472844934058926</v>
      </c>
      <c r="C159">
        <v>92</v>
      </c>
      <c r="D159">
        <v>0</v>
      </c>
      <c r="E159">
        <v>0</v>
      </c>
      <c r="F159">
        <v>0</v>
      </c>
      <c r="G159">
        <f>E159+F159</f>
        <v>0</v>
      </c>
      <c r="H159">
        <v>0</v>
      </c>
    </row>
    <row r="160" spans="1:9" ht="16.5" thickTop="1" thickBot="1" x14ac:dyDescent="0.3">
      <c r="A160" s="1" t="s">
        <v>212</v>
      </c>
      <c r="B160" s="14">
        <v>-0.97722743944360768</v>
      </c>
      <c r="C160">
        <v>66</v>
      </c>
      <c r="D160">
        <v>11</v>
      </c>
      <c r="E160">
        <v>397</v>
      </c>
      <c r="G160">
        <f>E160+F160</f>
        <v>397</v>
      </c>
      <c r="H160">
        <f>G160/D160</f>
        <v>36.090909090909093</v>
      </c>
    </row>
    <row r="161" spans="1:8" ht="16.5" thickTop="1" thickBot="1" x14ac:dyDescent="0.3">
      <c r="A161" s="2" t="s">
        <v>77</v>
      </c>
      <c r="B161" s="14">
        <v>8.9044250430600491E-3</v>
      </c>
      <c r="C161">
        <v>106</v>
      </c>
      <c r="D161">
        <v>16</v>
      </c>
      <c r="E161">
        <v>390</v>
      </c>
      <c r="F161">
        <v>87</v>
      </c>
      <c r="G161">
        <f>E161+F161</f>
        <v>477</v>
      </c>
      <c r="H161">
        <f>G161/D161</f>
        <v>29.8125</v>
      </c>
    </row>
    <row r="162" spans="1:8" ht="16.5" thickTop="1" thickBot="1" x14ac:dyDescent="0.3">
      <c r="A162" s="4" t="s">
        <v>432</v>
      </c>
      <c r="B162" s="14">
        <v>0.29210587076570016</v>
      </c>
      <c r="D162">
        <v>0</v>
      </c>
      <c r="E162">
        <v>0</v>
      </c>
      <c r="F162">
        <v>0</v>
      </c>
      <c r="G162">
        <f>E162+F162</f>
        <v>0</v>
      </c>
      <c r="H162">
        <v>0</v>
      </c>
    </row>
    <row r="163" spans="1:8" ht="16.5" thickTop="1" thickBot="1" x14ac:dyDescent="0.3">
      <c r="A163" s="3" t="s">
        <v>111</v>
      </c>
      <c r="B163" s="14">
        <v>0.11047012471467964</v>
      </c>
      <c r="D163">
        <v>0</v>
      </c>
      <c r="E163">
        <v>0</v>
      </c>
      <c r="F163">
        <v>0</v>
      </c>
      <c r="G163">
        <f>E163+F163</f>
        <v>0</v>
      </c>
      <c r="H163">
        <v>0</v>
      </c>
    </row>
    <row r="164" spans="1:8" ht="16.5" thickTop="1" thickBot="1" x14ac:dyDescent="0.3">
      <c r="A164" s="3" t="s">
        <v>137</v>
      </c>
      <c r="B164" s="14">
        <v>0.18930723325628035</v>
      </c>
      <c r="C164">
        <v>160</v>
      </c>
      <c r="D164">
        <v>8</v>
      </c>
      <c r="E164">
        <v>181</v>
      </c>
      <c r="G164">
        <f>E164+F164</f>
        <v>181</v>
      </c>
      <c r="H164">
        <f>G164/D164</f>
        <v>22.625</v>
      </c>
    </row>
    <row r="165" spans="1:8" ht="16.5" thickTop="1" thickBot="1" x14ac:dyDescent="0.3">
      <c r="A165" s="1" t="s">
        <v>67</v>
      </c>
      <c r="B165" s="14">
        <v>6.6022523480887219E-2</v>
      </c>
      <c r="C165">
        <v>231</v>
      </c>
      <c r="D165">
        <v>2</v>
      </c>
      <c r="E165">
        <v>23</v>
      </c>
      <c r="G165">
        <f>E165+F165</f>
        <v>23</v>
      </c>
      <c r="H165">
        <f>G165/D165</f>
        <v>11.5</v>
      </c>
    </row>
    <row r="166" spans="1:8" ht="16.5" thickTop="1" thickBot="1" x14ac:dyDescent="0.3">
      <c r="A166" s="1" t="s">
        <v>313</v>
      </c>
      <c r="B166" s="14">
        <v>-1.490879430080803</v>
      </c>
      <c r="D166">
        <v>2</v>
      </c>
      <c r="E166">
        <v>55</v>
      </c>
      <c r="G166">
        <f>E166+F166</f>
        <v>55</v>
      </c>
      <c r="H166">
        <f>G166/D166</f>
        <v>27.5</v>
      </c>
    </row>
    <row r="167" spans="1:8" ht="16.5" thickTop="1" thickBot="1" x14ac:dyDescent="0.3">
      <c r="A167" s="1" t="s">
        <v>43</v>
      </c>
      <c r="B167" s="14">
        <v>0.27286142711694117</v>
      </c>
      <c r="D167">
        <v>2</v>
      </c>
      <c r="E167">
        <v>16</v>
      </c>
      <c r="G167">
        <f>E167+F167</f>
        <v>16</v>
      </c>
      <c r="H167">
        <f>G167/D167</f>
        <v>8</v>
      </c>
    </row>
    <row r="168" spans="1:8" ht="16.5" thickTop="1" thickBot="1" x14ac:dyDescent="0.3">
      <c r="A168" s="1" t="s">
        <v>205</v>
      </c>
      <c r="B168" s="14">
        <v>-0.65812576314255866</v>
      </c>
      <c r="C168">
        <v>81</v>
      </c>
      <c r="D168">
        <v>12</v>
      </c>
      <c r="E168">
        <v>647</v>
      </c>
      <c r="G168">
        <f>E168+F168</f>
        <v>647</v>
      </c>
      <c r="H168">
        <f>G168/D168</f>
        <v>53.916666666666664</v>
      </c>
    </row>
    <row r="169" spans="1:8" ht="16.5" thickTop="1" thickBot="1" x14ac:dyDescent="0.3">
      <c r="A169" s="1" t="s">
        <v>176</v>
      </c>
      <c r="B169" s="14">
        <v>-0.88108218480630096</v>
      </c>
      <c r="C169">
        <v>128</v>
      </c>
      <c r="D169">
        <v>6</v>
      </c>
      <c r="E169">
        <v>187</v>
      </c>
      <c r="G169">
        <f>E169+F169</f>
        <v>187</v>
      </c>
      <c r="H169">
        <f>G169/D169</f>
        <v>31.166666666666668</v>
      </c>
    </row>
    <row r="170" spans="1:8" ht="16.5" thickTop="1" thickBot="1" x14ac:dyDescent="0.3">
      <c r="A170" s="4" t="s">
        <v>358</v>
      </c>
      <c r="B170" s="14">
        <v>0.57983279146862576</v>
      </c>
      <c r="C170">
        <v>84</v>
      </c>
      <c r="D170">
        <v>8</v>
      </c>
      <c r="E170">
        <v>453</v>
      </c>
      <c r="F170">
        <v>87</v>
      </c>
      <c r="G170">
        <f>E170+F170</f>
        <v>540</v>
      </c>
      <c r="H170">
        <f>G170/D170</f>
        <v>67.5</v>
      </c>
    </row>
    <row r="171" spans="1:8" ht="16.5" thickTop="1" thickBot="1" x14ac:dyDescent="0.3">
      <c r="A171" s="2" t="s">
        <v>322</v>
      </c>
      <c r="B171" s="14">
        <v>-0.41742735536340636</v>
      </c>
      <c r="C171">
        <v>52</v>
      </c>
      <c r="D171">
        <v>15</v>
      </c>
      <c r="E171">
        <v>429</v>
      </c>
      <c r="F171">
        <v>77</v>
      </c>
      <c r="G171">
        <f>E171+F171</f>
        <v>506</v>
      </c>
      <c r="H171">
        <f>G171/D171</f>
        <v>33.733333333333334</v>
      </c>
    </row>
    <row r="172" spans="1:8" ht="16.5" thickTop="1" thickBot="1" x14ac:dyDescent="0.3">
      <c r="A172" s="3" t="s">
        <v>420</v>
      </c>
      <c r="B172" s="14">
        <v>-3.57830126731494E-3</v>
      </c>
      <c r="C172">
        <v>64</v>
      </c>
      <c r="D172">
        <v>14</v>
      </c>
      <c r="E172">
        <v>237</v>
      </c>
      <c r="F172">
        <v>252</v>
      </c>
      <c r="G172">
        <f>E172+F172</f>
        <v>489</v>
      </c>
      <c r="H172">
        <f>G172/D172</f>
        <v>34.928571428571431</v>
      </c>
    </row>
    <row r="173" spans="1:8" ht="16.5" thickTop="1" thickBot="1" x14ac:dyDescent="0.3">
      <c r="A173" s="1" t="s">
        <v>253</v>
      </c>
      <c r="B173" s="14">
        <v>-0.45361302117260999</v>
      </c>
      <c r="D173">
        <v>0</v>
      </c>
      <c r="E173">
        <v>0</v>
      </c>
      <c r="F173">
        <v>0</v>
      </c>
      <c r="G173">
        <f>E173+F173</f>
        <v>0</v>
      </c>
      <c r="H173">
        <v>0</v>
      </c>
    </row>
    <row r="174" spans="1:8" ht="16.5" thickTop="1" thickBot="1" x14ac:dyDescent="0.3">
      <c r="A174" s="2" t="s">
        <v>84</v>
      </c>
      <c r="B174" s="14">
        <v>-0.22246121412917827</v>
      </c>
      <c r="C174">
        <v>205</v>
      </c>
      <c r="D174">
        <v>5</v>
      </c>
      <c r="E174">
        <v>57</v>
      </c>
      <c r="G174">
        <f>E174+F174</f>
        <v>57</v>
      </c>
      <c r="H174">
        <f>G174/D174</f>
        <v>11.4</v>
      </c>
    </row>
    <row r="175" spans="1:8" ht="16.5" thickTop="1" thickBot="1" x14ac:dyDescent="0.3">
      <c r="A175" s="3" t="s">
        <v>424</v>
      </c>
      <c r="B175" s="14">
        <v>0.49973916728518419</v>
      </c>
      <c r="C175">
        <v>120</v>
      </c>
      <c r="D175">
        <v>15</v>
      </c>
      <c r="E175">
        <v>116</v>
      </c>
      <c r="F175">
        <v>250</v>
      </c>
      <c r="G175">
        <f>E175+F175</f>
        <v>366</v>
      </c>
      <c r="H175">
        <f>G175/D175</f>
        <v>24.4</v>
      </c>
    </row>
    <row r="176" spans="1:8" ht="16.5" thickTop="1" thickBot="1" x14ac:dyDescent="0.3">
      <c r="A176" s="1" t="s">
        <v>201</v>
      </c>
      <c r="B176" s="14">
        <v>-1.9313592462666771</v>
      </c>
      <c r="D176">
        <v>0</v>
      </c>
      <c r="E176">
        <v>0</v>
      </c>
      <c r="F176">
        <v>0</v>
      </c>
      <c r="G176">
        <f>E176+F176</f>
        <v>0</v>
      </c>
      <c r="H176">
        <v>0</v>
      </c>
    </row>
    <row r="177" spans="1:8" ht="16.5" thickTop="1" thickBot="1" x14ac:dyDescent="0.3">
      <c r="A177" s="4" t="s">
        <v>435</v>
      </c>
      <c r="B177" s="14">
        <v>0.44955642859216816</v>
      </c>
      <c r="D177">
        <v>0</v>
      </c>
      <c r="E177">
        <v>0</v>
      </c>
      <c r="F177">
        <v>0</v>
      </c>
      <c r="G177">
        <f>E177+F177</f>
        <v>0</v>
      </c>
      <c r="H177">
        <v>0</v>
      </c>
    </row>
    <row r="178" spans="1:8" ht="16.5" thickTop="1" thickBot="1" x14ac:dyDescent="0.3">
      <c r="A178" s="4" t="s">
        <v>384</v>
      </c>
      <c r="B178" s="14">
        <v>0.57035737750859739</v>
      </c>
      <c r="D178">
        <v>10</v>
      </c>
      <c r="E178">
        <v>300</v>
      </c>
      <c r="G178">
        <f>E178+F178</f>
        <v>300</v>
      </c>
      <c r="H178">
        <f>G178/D178</f>
        <v>30</v>
      </c>
    </row>
    <row r="179" spans="1:8" ht="16.5" thickTop="1" thickBot="1" x14ac:dyDescent="0.3">
      <c r="A179" s="3" t="s">
        <v>387</v>
      </c>
      <c r="B179" s="14">
        <v>0.36496863068655183</v>
      </c>
      <c r="D179">
        <v>0</v>
      </c>
      <c r="E179">
        <v>0</v>
      </c>
      <c r="F179">
        <v>0</v>
      </c>
      <c r="G179">
        <f>E179+F179</f>
        <v>0</v>
      </c>
      <c r="H179">
        <v>0</v>
      </c>
    </row>
    <row r="180" spans="1:8" ht="16.5" thickTop="1" thickBot="1" x14ac:dyDescent="0.3">
      <c r="A180" s="2" t="s">
        <v>252</v>
      </c>
      <c r="B180" s="14">
        <v>0.29313637228105383</v>
      </c>
      <c r="C180">
        <v>107</v>
      </c>
      <c r="D180">
        <v>9</v>
      </c>
      <c r="E180">
        <v>335</v>
      </c>
      <c r="F180">
        <v>63</v>
      </c>
      <c r="G180">
        <f>E180+F180</f>
        <v>398</v>
      </c>
      <c r="H180">
        <f>G180/D180</f>
        <v>44.222222222222221</v>
      </c>
    </row>
    <row r="181" spans="1:8" ht="16.5" thickTop="1" thickBot="1" x14ac:dyDescent="0.3">
      <c r="A181" s="2" t="s">
        <v>231</v>
      </c>
      <c r="B181" s="14">
        <v>-0.26210093652983246</v>
      </c>
      <c r="C181">
        <v>184</v>
      </c>
      <c r="D181">
        <v>7</v>
      </c>
      <c r="E181">
        <v>10</v>
      </c>
      <c r="F181">
        <v>54</v>
      </c>
      <c r="G181">
        <f>E181+F181</f>
        <v>64</v>
      </c>
      <c r="H181">
        <f>G181/D181</f>
        <v>9.1428571428571423</v>
      </c>
    </row>
    <row r="182" spans="1:8" ht="16.5" thickTop="1" thickBot="1" x14ac:dyDescent="0.3">
      <c r="A182" s="1" t="s">
        <v>88</v>
      </c>
      <c r="B182" s="14">
        <v>0.12302604851688312</v>
      </c>
      <c r="C182">
        <v>155</v>
      </c>
      <c r="D182">
        <v>11</v>
      </c>
      <c r="E182">
        <v>240</v>
      </c>
      <c r="G182">
        <f>E182+F182</f>
        <v>240</v>
      </c>
      <c r="H182">
        <f>G182/D182</f>
        <v>21.818181818181817</v>
      </c>
    </row>
    <row r="183" spans="1:8" ht="16.5" thickTop="1" thickBot="1" x14ac:dyDescent="0.3">
      <c r="A183" s="1" t="s">
        <v>264</v>
      </c>
      <c r="B183" s="14">
        <v>6.958762107703885E-2</v>
      </c>
      <c r="C183">
        <v>175</v>
      </c>
      <c r="D183">
        <v>16</v>
      </c>
      <c r="E183">
        <v>318</v>
      </c>
      <c r="F183">
        <v>214</v>
      </c>
      <c r="G183">
        <f>E183+F183</f>
        <v>532</v>
      </c>
      <c r="H183">
        <f>G183/D183</f>
        <v>33.25</v>
      </c>
    </row>
    <row r="184" spans="1:8" ht="16.5" thickTop="1" thickBot="1" x14ac:dyDescent="0.3">
      <c r="A184" s="2" t="s">
        <v>228</v>
      </c>
      <c r="B184" s="14">
        <v>0.44390236736055233</v>
      </c>
      <c r="C184">
        <v>162</v>
      </c>
      <c r="D184">
        <v>0</v>
      </c>
      <c r="E184">
        <v>0</v>
      </c>
      <c r="F184">
        <v>0</v>
      </c>
      <c r="G184">
        <f>E184+F184</f>
        <v>0</v>
      </c>
      <c r="H184">
        <v>0</v>
      </c>
    </row>
    <row r="185" spans="1:8" ht="16.5" thickTop="1" thickBot="1" x14ac:dyDescent="0.3">
      <c r="A185" s="2" t="s">
        <v>64</v>
      </c>
      <c r="B185" s="14">
        <v>-0.48071935771490065</v>
      </c>
      <c r="C185">
        <v>235</v>
      </c>
      <c r="D185">
        <v>0</v>
      </c>
      <c r="E185">
        <v>0</v>
      </c>
      <c r="F185">
        <v>0</v>
      </c>
      <c r="G185">
        <f>E185+F185</f>
        <v>0</v>
      </c>
      <c r="H185">
        <v>0</v>
      </c>
    </row>
    <row r="186" spans="1:8" ht="16.5" thickTop="1" thickBot="1" x14ac:dyDescent="0.3">
      <c r="A186" s="4" t="s">
        <v>407</v>
      </c>
      <c r="B186" s="14">
        <v>0.63966542764421397</v>
      </c>
      <c r="C186">
        <v>16</v>
      </c>
      <c r="D186">
        <v>16</v>
      </c>
      <c r="E186">
        <v>821</v>
      </c>
      <c r="F186">
        <v>115</v>
      </c>
      <c r="G186">
        <f>E186+F186</f>
        <v>936</v>
      </c>
      <c r="H186">
        <f>G186/D186</f>
        <v>58.5</v>
      </c>
    </row>
    <row r="187" spans="1:8" ht="16.5" thickTop="1" thickBot="1" x14ac:dyDescent="0.3">
      <c r="A187" s="1" t="s">
        <v>277</v>
      </c>
      <c r="B187" s="14">
        <v>0.51941026939355095</v>
      </c>
      <c r="C187">
        <v>7</v>
      </c>
      <c r="D187">
        <v>0</v>
      </c>
      <c r="E187">
        <v>0</v>
      </c>
      <c r="F187">
        <v>0</v>
      </c>
      <c r="G187">
        <f>E187+F187</f>
        <v>0</v>
      </c>
      <c r="H187">
        <v>0</v>
      </c>
    </row>
    <row r="188" spans="1:8" ht="16.5" thickTop="1" thickBot="1" x14ac:dyDescent="0.3">
      <c r="A188" s="3" t="s">
        <v>277</v>
      </c>
      <c r="B188" s="14">
        <v>-0.40041889150733656</v>
      </c>
      <c r="D188">
        <v>0</v>
      </c>
      <c r="E188">
        <v>0</v>
      </c>
      <c r="F188">
        <v>0</v>
      </c>
      <c r="G188">
        <f>E188+F188</f>
        <v>0</v>
      </c>
      <c r="H188">
        <v>0</v>
      </c>
    </row>
    <row r="189" spans="1:8" ht="16.5" thickTop="1" thickBot="1" x14ac:dyDescent="0.3">
      <c r="A189" s="3" t="s">
        <v>391</v>
      </c>
      <c r="B189" s="14">
        <v>0.57058052387611913</v>
      </c>
      <c r="D189">
        <v>9</v>
      </c>
      <c r="E189">
        <v>39</v>
      </c>
      <c r="F189">
        <v>144</v>
      </c>
      <c r="G189">
        <f>E189+F189</f>
        <v>183</v>
      </c>
      <c r="H189">
        <f>G189/D189</f>
        <v>20.333333333333332</v>
      </c>
    </row>
    <row r="190" spans="1:8" ht="16.5" thickTop="1" thickBot="1" x14ac:dyDescent="0.3">
      <c r="A190" s="3" t="s">
        <v>341</v>
      </c>
      <c r="B190" s="14">
        <v>0.17516947271442218</v>
      </c>
      <c r="C190">
        <v>124</v>
      </c>
      <c r="D190">
        <v>12</v>
      </c>
      <c r="E190">
        <v>816</v>
      </c>
      <c r="F190">
        <v>62</v>
      </c>
      <c r="G190">
        <f>E190+F190</f>
        <v>878</v>
      </c>
      <c r="H190">
        <f>G190/D190</f>
        <v>73.166666666666671</v>
      </c>
    </row>
    <row r="191" spans="1:8" ht="16.5" thickTop="1" thickBot="1" x14ac:dyDescent="0.3">
      <c r="A191" s="2" t="s">
        <v>299</v>
      </c>
      <c r="B191" s="14">
        <v>0.1552912127894143</v>
      </c>
      <c r="C191">
        <v>153</v>
      </c>
      <c r="D191">
        <v>15</v>
      </c>
      <c r="E191">
        <v>300</v>
      </c>
      <c r="F191">
        <v>192</v>
      </c>
      <c r="G191">
        <f>E191+F191</f>
        <v>492</v>
      </c>
      <c r="H191">
        <f>G191/D191</f>
        <v>32.799999999999997</v>
      </c>
    </row>
    <row r="192" spans="1:8" ht="16.5" thickTop="1" thickBot="1" x14ac:dyDescent="0.3">
      <c r="A192" s="4" t="s">
        <v>405</v>
      </c>
      <c r="B192" s="14">
        <v>-1.7901307286798809E-2</v>
      </c>
      <c r="C192">
        <v>181</v>
      </c>
      <c r="D192">
        <v>16</v>
      </c>
      <c r="E192">
        <v>602</v>
      </c>
      <c r="F192">
        <v>173</v>
      </c>
      <c r="G192">
        <f>E192+F192</f>
        <v>775</v>
      </c>
      <c r="H192">
        <f>G192/D192</f>
        <v>48.4375</v>
      </c>
    </row>
    <row r="193" spans="1:8" ht="16.5" thickTop="1" thickBot="1" x14ac:dyDescent="0.3">
      <c r="A193" s="1" t="s">
        <v>337</v>
      </c>
      <c r="B193" s="14">
        <v>-0.73688177493100093</v>
      </c>
      <c r="C193">
        <v>199</v>
      </c>
      <c r="D193">
        <v>6</v>
      </c>
      <c r="E193">
        <v>29</v>
      </c>
      <c r="G193">
        <f>E193+F193</f>
        <v>29</v>
      </c>
      <c r="H193">
        <f>G193/D193</f>
        <v>4.833333333333333</v>
      </c>
    </row>
    <row r="194" spans="1:8" ht="16.5" thickTop="1" thickBot="1" x14ac:dyDescent="0.3">
      <c r="A194" s="3" t="s">
        <v>400</v>
      </c>
      <c r="B194" s="14">
        <v>-0.30414864185693147</v>
      </c>
      <c r="D194">
        <v>8</v>
      </c>
      <c r="E194">
        <v>8</v>
      </c>
      <c r="G194">
        <f>E194+F194</f>
        <v>8</v>
      </c>
      <c r="H194">
        <f>G194/D194</f>
        <v>1</v>
      </c>
    </row>
    <row r="195" spans="1:8" ht="16.5" thickTop="1" thickBot="1" x14ac:dyDescent="0.3">
      <c r="A195" s="2" t="s">
        <v>166</v>
      </c>
      <c r="B195" s="14">
        <v>-0.4477278319327645</v>
      </c>
      <c r="D195">
        <v>12</v>
      </c>
      <c r="E195">
        <v>714</v>
      </c>
      <c r="G195">
        <f>E195+F195</f>
        <v>714</v>
      </c>
      <c r="H195">
        <f>G195/D195</f>
        <v>59.5</v>
      </c>
    </row>
    <row r="196" spans="1:8" ht="16.5" thickTop="1" thickBot="1" x14ac:dyDescent="0.3">
      <c r="A196" s="1" t="s">
        <v>221</v>
      </c>
      <c r="B196" s="14">
        <v>-0.66058388236537735</v>
      </c>
      <c r="C196">
        <v>28</v>
      </c>
      <c r="D196">
        <v>16</v>
      </c>
      <c r="E196">
        <v>986</v>
      </c>
      <c r="F196">
        <v>63</v>
      </c>
      <c r="G196">
        <f>E196+F196</f>
        <v>1049</v>
      </c>
      <c r="H196">
        <f>G196/D196</f>
        <v>65.5625</v>
      </c>
    </row>
    <row r="197" spans="1:8" ht="16.5" thickTop="1" thickBot="1" x14ac:dyDescent="0.3">
      <c r="A197" s="4" t="s">
        <v>386</v>
      </c>
      <c r="B197" s="14">
        <v>8.493382046295464E-2</v>
      </c>
      <c r="C197">
        <v>33</v>
      </c>
      <c r="D197">
        <v>16</v>
      </c>
      <c r="E197">
        <v>1094</v>
      </c>
      <c r="F197">
        <v>65</v>
      </c>
      <c r="G197">
        <f>E197+F197</f>
        <v>1159</v>
      </c>
      <c r="H197">
        <f>G197/D197</f>
        <v>72.4375</v>
      </c>
    </row>
    <row r="198" spans="1:8" ht="16.5" thickTop="1" thickBot="1" x14ac:dyDescent="0.3">
      <c r="A198" s="1" t="s">
        <v>184</v>
      </c>
      <c r="B198" s="14">
        <v>0.10180953218174739</v>
      </c>
      <c r="C198">
        <v>243</v>
      </c>
      <c r="D198">
        <v>0</v>
      </c>
      <c r="E198">
        <v>0</v>
      </c>
      <c r="F198">
        <v>0</v>
      </c>
      <c r="G198">
        <f>E198+F198</f>
        <v>0</v>
      </c>
      <c r="H198">
        <v>0</v>
      </c>
    </row>
    <row r="199" spans="1:8" ht="16.5" thickTop="1" thickBot="1" x14ac:dyDescent="0.3">
      <c r="A199" s="2" t="s">
        <v>319</v>
      </c>
      <c r="B199" s="14">
        <v>-1.1052900776837868</v>
      </c>
      <c r="D199">
        <v>3</v>
      </c>
      <c r="E199">
        <v>76</v>
      </c>
      <c r="G199">
        <f>E199+F199</f>
        <v>76</v>
      </c>
      <c r="H199">
        <f>G199/D199</f>
        <v>25.333333333333332</v>
      </c>
    </row>
    <row r="200" spans="1:8" ht="16.5" thickTop="1" thickBot="1" x14ac:dyDescent="0.3">
      <c r="A200" s="2" t="s">
        <v>338</v>
      </c>
      <c r="B200" s="14">
        <v>-0.1013074003541559</v>
      </c>
      <c r="C200">
        <v>6</v>
      </c>
      <c r="D200">
        <v>16</v>
      </c>
      <c r="E200">
        <v>811</v>
      </c>
      <c r="F200">
        <v>78</v>
      </c>
      <c r="G200">
        <f>E200+F200</f>
        <v>889</v>
      </c>
      <c r="H200">
        <f>G200/D200</f>
        <v>55.5625</v>
      </c>
    </row>
    <row r="201" spans="1:8" ht="16.5" thickTop="1" thickBot="1" x14ac:dyDescent="0.3">
      <c r="A201" s="4" t="s">
        <v>390</v>
      </c>
      <c r="B201" s="14">
        <v>-0.40836213154804785</v>
      </c>
      <c r="C201">
        <v>164</v>
      </c>
      <c r="D201">
        <v>6</v>
      </c>
      <c r="E201">
        <v>3</v>
      </c>
      <c r="G201">
        <f>E201+F201</f>
        <v>3</v>
      </c>
      <c r="H201">
        <f>G201/D201</f>
        <v>0.5</v>
      </c>
    </row>
    <row r="202" spans="1:8" ht="16.5" thickTop="1" thickBot="1" x14ac:dyDescent="0.3">
      <c r="A202" s="3" t="s">
        <v>363</v>
      </c>
      <c r="B202" s="14">
        <v>-0.12248130731466983</v>
      </c>
      <c r="C202">
        <v>82</v>
      </c>
      <c r="D202">
        <v>15</v>
      </c>
      <c r="E202">
        <v>253</v>
      </c>
      <c r="F202">
        <v>101</v>
      </c>
      <c r="G202">
        <f>E202+F202</f>
        <v>354</v>
      </c>
      <c r="H202">
        <f>G202/D202</f>
        <v>23.6</v>
      </c>
    </row>
    <row r="203" spans="1:8" ht="16.5" thickTop="1" thickBot="1" x14ac:dyDescent="0.3">
      <c r="A203" s="2" t="s">
        <v>334</v>
      </c>
      <c r="B203" s="14">
        <v>-0.22605021016993301</v>
      </c>
      <c r="D203">
        <v>0</v>
      </c>
      <c r="E203">
        <v>0</v>
      </c>
      <c r="F203">
        <v>0</v>
      </c>
      <c r="G203">
        <f>E203+F203</f>
        <v>0</v>
      </c>
      <c r="H203">
        <v>0</v>
      </c>
    </row>
    <row r="204" spans="1:8" ht="16.5" thickTop="1" thickBot="1" x14ac:dyDescent="0.3">
      <c r="A204" s="1" t="s">
        <v>333</v>
      </c>
      <c r="B204" s="14">
        <v>0.34172195313156084</v>
      </c>
      <c r="D204">
        <v>0</v>
      </c>
      <c r="E204">
        <v>0</v>
      </c>
      <c r="F204">
        <v>0</v>
      </c>
      <c r="G204">
        <f>E204+F204</f>
        <v>0</v>
      </c>
      <c r="H204">
        <v>0</v>
      </c>
    </row>
    <row r="205" spans="1:8" ht="16.5" thickTop="1" thickBot="1" x14ac:dyDescent="0.3">
      <c r="A205" s="2" t="s">
        <v>28</v>
      </c>
      <c r="B205" s="14">
        <v>0.47795491432837411</v>
      </c>
      <c r="D205">
        <v>1</v>
      </c>
      <c r="E205">
        <v>9</v>
      </c>
      <c r="G205">
        <f>E205+F205</f>
        <v>9</v>
      </c>
      <c r="H205">
        <f>G205/D205</f>
        <v>9</v>
      </c>
    </row>
    <row r="206" spans="1:8" ht="16.5" thickTop="1" thickBot="1" x14ac:dyDescent="0.3">
      <c r="A206" s="1" t="s">
        <v>286</v>
      </c>
      <c r="B206" s="14">
        <v>-0.54099056861147199</v>
      </c>
      <c r="C206">
        <v>32</v>
      </c>
      <c r="D206">
        <v>16</v>
      </c>
      <c r="E206">
        <v>508</v>
      </c>
      <c r="G206">
        <f>E206+F206</f>
        <v>508</v>
      </c>
      <c r="H206">
        <f>G206/D206</f>
        <v>31.75</v>
      </c>
    </row>
    <row r="207" spans="1:8" ht="16.5" thickTop="1" thickBot="1" x14ac:dyDescent="0.3">
      <c r="A207" s="2" t="s">
        <v>305</v>
      </c>
      <c r="B207" s="14">
        <v>1.0203628215030527</v>
      </c>
      <c r="C207">
        <v>135</v>
      </c>
      <c r="D207">
        <v>0</v>
      </c>
      <c r="E207">
        <v>0</v>
      </c>
      <c r="F207">
        <v>0</v>
      </c>
      <c r="G207">
        <f>E207+F207</f>
        <v>0</v>
      </c>
      <c r="H207">
        <v>0</v>
      </c>
    </row>
    <row r="208" spans="1:8" ht="16.5" thickTop="1" thickBot="1" x14ac:dyDescent="0.3">
      <c r="A208" s="3" t="s">
        <v>116</v>
      </c>
      <c r="B208" s="14">
        <v>0.60428990257173631</v>
      </c>
      <c r="C208">
        <v>2</v>
      </c>
      <c r="D208">
        <v>12</v>
      </c>
      <c r="E208">
        <v>734</v>
      </c>
      <c r="G208">
        <f>E208+F208</f>
        <v>734</v>
      </c>
      <c r="H208">
        <f>G208/D208</f>
        <v>61.166666666666664</v>
      </c>
    </row>
    <row r="209" spans="1:8" ht="16.5" thickTop="1" thickBot="1" x14ac:dyDescent="0.3">
      <c r="A209" s="2" t="s">
        <v>80</v>
      </c>
      <c r="B209" s="14">
        <v>-0.77372523616865541</v>
      </c>
      <c r="C209">
        <v>230</v>
      </c>
      <c r="D209">
        <v>13</v>
      </c>
      <c r="E209">
        <v>1</v>
      </c>
      <c r="F209">
        <v>128</v>
      </c>
      <c r="G209">
        <f>E209+F209</f>
        <v>129</v>
      </c>
      <c r="H209">
        <f>G209/D209</f>
        <v>9.9230769230769234</v>
      </c>
    </row>
    <row r="210" spans="1:8" ht="16.5" thickTop="1" thickBot="1" x14ac:dyDescent="0.3">
      <c r="A210" s="4" t="s">
        <v>417</v>
      </c>
      <c r="B210" s="14">
        <v>0.10132797056962878</v>
      </c>
      <c r="C210">
        <v>18</v>
      </c>
      <c r="D210">
        <v>16</v>
      </c>
      <c r="E210">
        <v>1036</v>
      </c>
      <c r="G210">
        <f>E210+F210</f>
        <v>1036</v>
      </c>
      <c r="H210">
        <f>G210/D210</f>
        <v>64.75</v>
      </c>
    </row>
    <row r="211" spans="1:8" ht="16.5" thickTop="1" thickBot="1" x14ac:dyDescent="0.3">
      <c r="A211" s="2" t="s">
        <v>226</v>
      </c>
      <c r="B211" s="14">
        <v>0.26976079200334191</v>
      </c>
      <c r="C211">
        <v>238</v>
      </c>
      <c r="D211">
        <v>1</v>
      </c>
      <c r="E211">
        <v>5</v>
      </c>
      <c r="G211">
        <f>E211+F211</f>
        <v>5</v>
      </c>
      <c r="H211">
        <f>G211/D211</f>
        <v>5</v>
      </c>
    </row>
    <row r="212" spans="1:8" ht="16.5" thickTop="1" thickBot="1" x14ac:dyDescent="0.3">
      <c r="A212" s="1" t="s">
        <v>298</v>
      </c>
      <c r="B212" s="14">
        <v>0.43084897559203411</v>
      </c>
      <c r="C212">
        <v>35</v>
      </c>
      <c r="D212">
        <v>14</v>
      </c>
      <c r="E212">
        <v>595</v>
      </c>
      <c r="G212">
        <f>E212+F212</f>
        <v>595</v>
      </c>
      <c r="H212">
        <f>G212/D212</f>
        <v>42.5</v>
      </c>
    </row>
    <row r="213" spans="1:8" ht="16.5" thickTop="1" thickBot="1" x14ac:dyDescent="0.3">
      <c r="A213" s="2" t="s">
        <v>185</v>
      </c>
      <c r="B213" s="14">
        <v>-0.20070268742844394</v>
      </c>
      <c r="C213">
        <v>134</v>
      </c>
      <c r="D213">
        <v>10</v>
      </c>
      <c r="E213">
        <v>73</v>
      </c>
      <c r="G213">
        <f>E213+F213</f>
        <v>73</v>
      </c>
      <c r="H213">
        <f>G213/D213</f>
        <v>7.3</v>
      </c>
    </row>
    <row r="214" spans="1:8" ht="16.5" thickTop="1" thickBot="1" x14ac:dyDescent="0.3">
      <c r="A214" s="3" t="s">
        <v>365</v>
      </c>
      <c r="B214" s="14">
        <v>0.54005446665835111</v>
      </c>
      <c r="C214">
        <v>236</v>
      </c>
      <c r="D214">
        <v>0</v>
      </c>
      <c r="E214">
        <v>0</v>
      </c>
      <c r="F214">
        <v>0</v>
      </c>
      <c r="G214">
        <f>E214+F214</f>
        <v>0</v>
      </c>
      <c r="H214">
        <v>0</v>
      </c>
    </row>
    <row r="215" spans="1:8" ht="16.5" thickTop="1" thickBot="1" x14ac:dyDescent="0.3">
      <c r="A215" s="1" t="s">
        <v>302</v>
      </c>
      <c r="B215" s="14">
        <v>6.2758681921455076E-2</v>
      </c>
      <c r="C215">
        <v>58</v>
      </c>
      <c r="D215">
        <v>15</v>
      </c>
      <c r="E215">
        <v>514</v>
      </c>
      <c r="F215">
        <v>144</v>
      </c>
      <c r="G215">
        <f>E215+F215</f>
        <v>658</v>
      </c>
      <c r="H215">
        <f>G215/D215</f>
        <v>43.866666666666667</v>
      </c>
    </row>
    <row r="216" spans="1:8" ht="16.5" thickTop="1" thickBot="1" x14ac:dyDescent="0.3">
      <c r="A216" s="2" t="s">
        <v>309</v>
      </c>
      <c r="B216" s="14">
        <v>-0.19342790298608667</v>
      </c>
      <c r="C216">
        <v>227</v>
      </c>
      <c r="D216">
        <v>0</v>
      </c>
      <c r="E216">
        <v>0</v>
      </c>
      <c r="F216">
        <v>0</v>
      </c>
      <c r="G216">
        <f>E216+F216</f>
        <v>0</v>
      </c>
      <c r="H216">
        <v>0</v>
      </c>
    </row>
    <row r="217" spans="1:8" ht="16.5" thickTop="1" thickBot="1" x14ac:dyDescent="0.3">
      <c r="A217" s="4" t="s">
        <v>371</v>
      </c>
      <c r="B217" s="14">
        <v>-2.5009410753056311E-2</v>
      </c>
      <c r="C217">
        <v>141</v>
      </c>
      <c r="D217">
        <v>0</v>
      </c>
      <c r="E217">
        <v>0</v>
      </c>
      <c r="F217">
        <v>0</v>
      </c>
      <c r="G217">
        <f>E217+F217</f>
        <v>0</v>
      </c>
      <c r="H217">
        <v>0</v>
      </c>
    </row>
    <row r="218" spans="1:8" ht="16.5" thickTop="1" thickBot="1" x14ac:dyDescent="0.3">
      <c r="A218" s="1" t="s">
        <v>75</v>
      </c>
      <c r="B218" s="14">
        <v>-0.36392086055781964</v>
      </c>
      <c r="C218">
        <v>95</v>
      </c>
      <c r="D218">
        <v>13</v>
      </c>
      <c r="E218">
        <v>339</v>
      </c>
      <c r="G218">
        <f>E218+F218</f>
        <v>339</v>
      </c>
      <c r="H218">
        <f>G218/D218</f>
        <v>26.076923076923077</v>
      </c>
    </row>
    <row r="219" spans="1:8" ht="16.5" thickTop="1" thickBot="1" x14ac:dyDescent="0.3">
      <c r="A219" s="2" t="s">
        <v>183</v>
      </c>
      <c r="B219" s="14">
        <v>0.79081273675311603</v>
      </c>
      <c r="C219">
        <v>133</v>
      </c>
      <c r="D219">
        <v>16</v>
      </c>
      <c r="E219">
        <v>542</v>
      </c>
      <c r="F219">
        <v>73</v>
      </c>
      <c r="G219">
        <f>E219+F219</f>
        <v>615</v>
      </c>
      <c r="H219">
        <f>G219/D219</f>
        <v>38.4375</v>
      </c>
    </row>
    <row r="220" spans="1:8" ht="16.5" thickTop="1" thickBot="1" x14ac:dyDescent="0.3">
      <c r="A220" s="3" t="s">
        <v>374</v>
      </c>
      <c r="B220" s="14">
        <v>3.2868742769037423E-2</v>
      </c>
      <c r="C220">
        <v>179</v>
      </c>
      <c r="D220">
        <v>0</v>
      </c>
      <c r="E220">
        <v>0</v>
      </c>
      <c r="F220">
        <v>0</v>
      </c>
      <c r="G220">
        <f>E220+F220</f>
        <v>0</v>
      </c>
      <c r="H220">
        <v>0</v>
      </c>
    </row>
    <row r="221" spans="1:8" ht="16.5" thickTop="1" thickBot="1" x14ac:dyDescent="0.3">
      <c r="A221" s="3" t="s">
        <v>149</v>
      </c>
      <c r="B221" s="14">
        <v>0.26416596138668602</v>
      </c>
      <c r="C221">
        <v>55</v>
      </c>
      <c r="D221">
        <v>14</v>
      </c>
      <c r="E221">
        <v>476</v>
      </c>
      <c r="F221">
        <v>70</v>
      </c>
      <c r="G221">
        <f>E221+F221</f>
        <v>546</v>
      </c>
      <c r="H221">
        <f>G221/D221</f>
        <v>39</v>
      </c>
    </row>
    <row r="222" spans="1:8" ht="16.5" thickTop="1" thickBot="1" x14ac:dyDescent="0.3">
      <c r="A222" s="2" t="s">
        <v>55</v>
      </c>
      <c r="B222" s="14">
        <v>0.50521409008362295</v>
      </c>
      <c r="C222">
        <v>15</v>
      </c>
      <c r="D222">
        <v>14</v>
      </c>
      <c r="E222">
        <v>395</v>
      </c>
      <c r="G222">
        <f>E222+F222</f>
        <v>395</v>
      </c>
      <c r="H222">
        <f>G222/D222</f>
        <v>28.214285714285715</v>
      </c>
    </row>
    <row r="223" spans="1:8" ht="16.5" thickTop="1" thickBot="1" x14ac:dyDescent="0.3">
      <c r="A223" s="1" t="s">
        <v>284</v>
      </c>
      <c r="B223" s="14">
        <v>0.9701296364555867</v>
      </c>
      <c r="C223">
        <v>180</v>
      </c>
      <c r="D223">
        <v>13</v>
      </c>
      <c r="E223">
        <v>296</v>
      </c>
      <c r="F223">
        <v>66</v>
      </c>
      <c r="G223">
        <f>E223+F223</f>
        <v>362</v>
      </c>
      <c r="H223">
        <f>G223/D223</f>
        <v>27.846153846153847</v>
      </c>
    </row>
    <row r="224" spans="1:8" ht="16.5" thickTop="1" thickBot="1" x14ac:dyDescent="0.3">
      <c r="A224" s="1" t="s">
        <v>32</v>
      </c>
      <c r="B224" s="14">
        <v>-0.17722315123250856</v>
      </c>
      <c r="C224">
        <v>168</v>
      </c>
      <c r="D224">
        <v>16</v>
      </c>
      <c r="E224">
        <v>241</v>
      </c>
      <c r="F224">
        <v>186</v>
      </c>
      <c r="G224">
        <f>E224+F224</f>
        <v>427</v>
      </c>
      <c r="H224">
        <f>G224/D224</f>
        <v>26.6875</v>
      </c>
    </row>
    <row r="225" spans="1:8" ht="16.5" thickTop="1" thickBot="1" x14ac:dyDescent="0.3">
      <c r="A225" s="1" t="s">
        <v>49</v>
      </c>
      <c r="B225" s="14">
        <v>0.12275926573696017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ht="16.5" thickTop="1" thickBot="1" x14ac:dyDescent="0.3">
      <c r="A226" s="2" t="s">
        <v>46</v>
      </c>
      <c r="B226" s="14">
        <v>-4.1192619113962797E-2</v>
      </c>
      <c r="C226">
        <v>126</v>
      </c>
      <c r="D226">
        <v>6</v>
      </c>
      <c r="E226">
        <v>124</v>
      </c>
      <c r="G226">
        <f>E226+F226</f>
        <v>124</v>
      </c>
      <c r="H226">
        <f>G226/D226</f>
        <v>20.666666666666668</v>
      </c>
    </row>
    <row r="227" spans="1:8" ht="16.5" thickTop="1" thickBot="1" x14ac:dyDescent="0.3">
      <c r="A227" s="3" t="s">
        <v>359</v>
      </c>
      <c r="B227" s="14">
        <v>0.20603720916463253</v>
      </c>
      <c r="D227">
        <v>3</v>
      </c>
      <c r="E227">
        <v>20</v>
      </c>
      <c r="G227">
        <f>E227+F227</f>
        <v>20</v>
      </c>
      <c r="H227">
        <f>G227/D227</f>
        <v>6.666666666666667</v>
      </c>
    </row>
    <row r="228" spans="1:8" ht="16.5" thickTop="1" thickBot="1" x14ac:dyDescent="0.3">
      <c r="A228" s="2" t="s">
        <v>206</v>
      </c>
      <c r="B228" s="14">
        <v>-0.19292444558006813</v>
      </c>
      <c r="C228">
        <v>49</v>
      </c>
      <c r="D228">
        <v>15</v>
      </c>
      <c r="E228">
        <v>920</v>
      </c>
      <c r="G228">
        <f>E228+F228</f>
        <v>920</v>
      </c>
      <c r="H228">
        <f>G228/D228</f>
        <v>61.333333333333336</v>
      </c>
    </row>
    <row r="229" spans="1:8" ht="16.5" thickTop="1" thickBot="1" x14ac:dyDescent="0.3">
      <c r="A229" s="3" t="s">
        <v>142</v>
      </c>
      <c r="B229" s="14">
        <v>0.46167392793361522</v>
      </c>
      <c r="C229">
        <v>143</v>
      </c>
      <c r="D229">
        <v>16</v>
      </c>
      <c r="E229">
        <v>204</v>
      </c>
      <c r="F229">
        <v>139</v>
      </c>
      <c r="G229">
        <f>E229+F229</f>
        <v>343</v>
      </c>
      <c r="H229">
        <f>G229/D229</f>
        <v>21.4375</v>
      </c>
    </row>
    <row r="230" spans="1:8" ht="16.5" thickTop="1" thickBot="1" x14ac:dyDescent="0.3">
      <c r="A230" s="1" t="s">
        <v>318</v>
      </c>
      <c r="B230" s="14">
        <v>0.17247908780305241</v>
      </c>
      <c r="C230">
        <v>51</v>
      </c>
      <c r="D230">
        <v>15</v>
      </c>
      <c r="E230">
        <v>473</v>
      </c>
      <c r="G230">
        <f>E230+F230</f>
        <v>473</v>
      </c>
      <c r="H230">
        <f>G230/D230</f>
        <v>31.533333333333335</v>
      </c>
    </row>
    <row r="231" spans="1:8" ht="16.5" thickTop="1" thickBot="1" x14ac:dyDescent="0.3">
      <c r="A231" s="3" t="s">
        <v>343</v>
      </c>
      <c r="B231" s="14">
        <v>0.252153584639842</v>
      </c>
      <c r="C231">
        <v>161</v>
      </c>
      <c r="D231">
        <v>6</v>
      </c>
      <c r="E231">
        <v>64</v>
      </c>
      <c r="F231">
        <v>89</v>
      </c>
      <c r="G231">
        <f>E231+F231</f>
        <v>153</v>
      </c>
      <c r="H231">
        <f>G231/D231</f>
        <v>25.5</v>
      </c>
    </row>
    <row r="232" spans="1:8" ht="16.5" thickTop="1" thickBot="1" x14ac:dyDescent="0.3">
      <c r="A232" s="1" t="s">
        <v>225</v>
      </c>
      <c r="B232" s="14">
        <v>-0.21957134790678454</v>
      </c>
      <c r="C232">
        <v>20</v>
      </c>
      <c r="D232">
        <v>13</v>
      </c>
      <c r="E232">
        <v>671</v>
      </c>
      <c r="G232">
        <f>E232+F232</f>
        <v>671</v>
      </c>
      <c r="H232">
        <f>G232/D232</f>
        <v>51.615384615384613</v>
      </c>
    </row>
    <row r="233" spans="1:8" ht="16.5" thickTop="1" thickBot="1" x14ac:dyDescent="0.3">
      <c r="A233" s="4" t="s">
        <v>130</v>
      </c>
      <c r="B233" s="14">
        <v>0.21400013146986266</v>
      </c>
      <c r="C233">
        <v>171</v>
      </c>
      <c r="D233">
        <v>11</v>
      </c>
      <c r="E233">
        <v>295</v>
      </c>
      <c r="F233">
        <v>135</v>
      </c>
      <c r="G233">
        <f>E233+F233</f>
        <v>430</v>
      </c>
      <c r="H233">
        <f>G233/D233</f>
        <v>39.090909090909093</v>
      </c>
    </row>
    <row r="234" spans="1:8" ht="16.5" thickTop="1" thickBot="1" x14ac:dyDescent="0.3">
      <c r="A234" s="4" t="s">
        <v>117</v>
      </c>
      <c r="B234" s="14">
        <v>0.5100884445806918</v>
      </c>
      <c r="D234">
        <v>13</v>
      </c>
      <c r="E234">
        <v>141</v>
      </c>
      <c r="F234">
        <v>185</v>
      </c>
      <c r="G234">
        <f>E234+F234</f>
        <v>326</v>
      </c>
      <c r="H234">
        <f>G234/D234</f>
        <v>25.076923076923077</v>
      </c>
    </row>
    <row r="235" spans="1:8" ht="16.5" thickTop="1" thickBot="1" x14ac:dyDescent="0.3">
      <c r="A235" s="4" t="s">
        <v>141</v>
      </c>
      <c r="B235" s="14">
        <v>-0.63549530962978673</v>
      </c>
      <c r="C235">
        <v>194</v>
      </c>
      <c r="D235">
        <v>4</v>
      </c>
      <c r="E235">
        <v>40</v>
      </c>
      <c r="G235">
        <f>E235+F235</f>
        <v>40</v>
      </c>
      <c r="H235">
        <f>G235/D235</f>
        <v>10</v>
      </c>
    </row>
    <row r="236" spans="1:8" ht="16.5" thickTop="1" thickBot="1" x14ac:dyDescent="0.3">
      <c r="A236" s="4" t="s">
        <v>443</v>
      </c>
      <c r="B236" s="14">
        <v>0.50132898764970679</v>
      </c>
      <c r="C236">
        <v>209</v>
      </c>
      <c r="D236">
        <v>9</v>
      </c>
      <c r="E236">
        <v>97</v>
      </c>
      <c r="F236">
        <v>145</v>
      </c>
      <c r="G236">
        <f>E236+F236</f>
        <v>242</v>
      </c>
      <c r="H236">
        <f>G236/D236</f>
        <v>26.888888888888889</v>
      </c>
    </row>
    <row r="237" spans="1:8" ht="16.5" thickTop="1" thickBot="1" x14ac:dyDescent="0.3">
      <c r="A237" s="2" t="s">
        <v>317</v>
      </c>
      <c r="B237" s="14">
        <v>0.93251056463159532</v>
      </c>
      <c r="C237">
        <v>74</v>
      </c>
      <c r="D237">
        <v>4</v>
      </c>
      <c r="E237">
        <v>126</v>
      </c>
      <c r="G237">
        <f>E237+F237</f>
        <v>126</v>
      </c>
      <c r="H237">
        <f>G237/D237</f>
        <v>31.5</v>
      </c>
    </row>
    <row r="238" spans="1:8" ht="16.5" thickTop="1" thickBot="1" x14ac:dyDescent="0.3">
      <c r="A238" s="3" t="s">
        <v>434</v>
      </c>
      <c r="B238" s="14">
        <v>0.11029758346462934</v>
      </c>
      <c r="C238">
        <v>78</v>
      </c>
      <c r="D238">
        <v>0</v>
      </c>
      <c r="E238">
        <v>0</v>
      </c>
      <c r="F238">
        <v>0</v>
      </c>
      <c r="G238">
        <f>E238+F238</f>
        <v>0</v>
      </c>
      <c r="H238">
        <v>0</v>
      </c>
    </row>
    <row r="239" spans="1:8" ht="16.5" thickTop="1" thickBot="1" x14ac:dyDescent="0.3">
      <c r="A239" s="4" t="s">
        <v>347</v>
      </c>
      <c r="B239" s="14">
        <v>-0.52249713681559995</v>
      </c>
      <c r="C239">
        <v>99</v>
      </c>
      <c r="D239">
        <v>11</v>
      </c>
      <c r="E239">
        <v>34</v>
      </c>
      <c r="F239">
        <v>195</v>
      </c>
      <c r="G239">
        <f>E239+F239</f>
        <v>229</v>
      </c>
      <c r="H239">
        <f>G239/D239</f>
        <v>20.818181818181817</v>
      </c>
    </row>
    <row r="240" spans="1:8" ht="16.5" thickTop="1" thickBot="1" x14ac:dyDescent="0.3">
      <c r="A240" s="2" t="s">
        <v>245</v>
      </c>
      <c r="B240" s="14">
        <v>0.28458154092890176</v>
      </c>
      <c r="C240">
        <v>29</v>
      </c>
      <c r="D240">
        <v>11</v>
      </c>
      <c r="E240">
        <v>211</v>
      </c>
      <c r="G240">
        <f>E240+F240</f>
        <v>211</v>
      </c>
      <c r="H240">
        <f>G240/D240</f>
        <v>19.181818181818183</v>
      </c>
    </row>
    <row r="241" spans="1:8" ht="16.5" thickTop="1" thickBot="1" x14ac:dyDescent="0.3">
      <c r="A241" s="2" t="s">
        <v>330</v>
      </c>
      <c r="B241" s="14">
        <v>0.62869468893193248</v>
      </c>
      <c r="C241">
        <v>38</v>
      </c>
      <c r="D241">
        <v>16</v>
      </c>
      <c r="E241">
        <v>509</v>
      </c>
      <c r="F241">
        <v>173</v>
      </c>
      <c r="G241">
        <f>E241+F241</f>
        <v>682</v>
      </c>
      <c r="H241">
        <f>G241/D241</f>
        <v>42.625</v>
      </c>
    </row>
    <row r="242" spans="1:8" ht="16.5" thickTop="1" thickBot="1" x14ac:dyDescent="0.3">
      <c r="A242" s="3" t="s">
        <v>389</v>
      </c>
      <c r="B242" s="14">
        <v>-4.6589350335640239E-2</v>
      </c>
      <c r="C242">
        <v>200</v>
      </c>
      <c r="D242">
        <v>16</v>
      </c>
      <c r="E242">
        <v>471</v>
      </c>
      <c r="F242">
        <v>112</v>
      </c>
      <c r="G242">
        <f>E242+F242</f>
        <v>583</v>
      </c>
      <c r="H242">
        <f>G242/D242</f>
        <v>36.4375</v>
      </c>
    </row>
    <row r="243" spans="1:8" ht="16.5" thickTop="1" thickBot="1" x14ac:dyDescent="0.3">
      <c r="A243" s="4" t="s">
        <v>421</v>
      </c>
      <c r="B243" s="14">
        <v>-8.5759173197778871E-2</v>
      </c>
      <c r="C243">
        <v>62</v>
      </c>
      <c r="D243">
        <v>14</v>
      </c>
      <c r="E243">
        <v>322</v>
      </c>
      <c r="F243">
        <v>202</v>
      </c>
      <c r="G243">
        <f>E243+F243</f>
        <v>524</v>
      </c>
      <c r="H243">
        <f>G243/D243</f>
        <v>37.428571428571431</v>
      </c>
    </row>
    <row r="244" spans="1:8" ht="16.5" thickTop="1" thickBot="1" x14ac:dyDescent="0.3">
      <c r="A244" s="1" t="s">
        <v>316</v>
      </c>
      <c r="B244" s="14">
        <v>-0.14276382043012337</v>
      </c>
      <c r="C244">
        <v>217</v>
      </c>
      <c r="D244">
        <v>7</v>
      </c>
      <c r="E244">
        <v>22</v>
      </c>
      <c r="G244">
        <f>E244+F244</f>
        <v>22</v>
      </c>
      <c r="H244">
        <f>G244/D244</f>
        <v>3.1428571428571428</v>
      </c>
    </row>
    <row r="245" spans="1:8" ht="16.5" thickTop="1" thickBot="1" x14ac:dyDescent="0.3">
      <c r="A245" s="4" t="s">
        <v>377</v>
      </c>
      <c r="B245" s="14">
        <v>0.26112975341482947</v>
      </c>
      <c r="C245">
        <v>118</v>
      </c>
      <c r="D245">
        <v>11</v>
      </c>
      <c r="E245">
        <v>129</v>
      </c>
      <c r="F245">
        <v>95</v>
      </c>
      <c r="G245">
        <f>E245+F245</f>
        <v>224</v>
      </c>
      <c r="H245">
        <f>G245/D245</f>
        <v>20.363636363636363</v>
      </c>
    </row>
    <row r="246" spans="1:8" ht="16.5" thickTop="1" thickBot="1" x14ac:dyDescent="0.3">
      <c r="A246" s="4" t="s">
        <v>146</v>
      </c>
      <c r="B246" s="14">
        <v>0.24418821364988053</v>
      </c>
      <c r="C246">
        <v>198</v>
      </c>
      <c r="D246">
        <v>0</v>
      </c>
      <c r="E246">
        <v>0</v>
      </c>
      <c r="F246">
        <v>0</v>
      </c>
      <c r="G246">
        <f>E246+F246</f>
        <v>0</v>
      </c>
      <c r="H246">
        <v>0</v>
      </c>
    </row>
    <row r="247" spans="1:8" ht="16.5" thickTop="1" thickBot="1" x14ac:dyDescent="0.3">
      <c r="A247" s="1" t="s">
        <v>304</v>
      </c>
      <c r="B247" s="14">
        <v>0.75869036367561604</v>
      </c>
      <c r="C247">
        <v>60</v>
      </c>
      <c r="D247">
        <v>12</v>
      </c>
      <c r="E247">
        <v>245</v>
      </c>
      <c r="G247">
        <f>E247+F247</f>
        <v>245</v>
      </c>
      <c r="H247">
        <f>G247/D247</f>
        <v>20.416666666666668</v>
      </c>
    </row>
    <row r="248" spans="1:8" ht="16.5" thickTop="1" thickBot="1" x14ac:dyDescent="0.3">
      <c r="A248" s="1" t="s">
        <v>250</v>
      </c>
      <c r="B248" s="14">
        <v>0.2962340422325932</v>
      </c>
      <c r="D248">
        <v>1</v>
      </c>
      <c r="E248">
        <v>1</v>
      </c>
      <c r="G248">
        <f>E248+F248</f>
        <v>1</v>
      </c>
      <c r="H248">
        <f>G248/D248</f>
        <v>1</v>
      </c>
    </row>
    <row r="249" spans="1:8" ht="16.5" thickTop="1" thickBot="1" x14ac:dyDescent="0.3">
      <c r="A249" s="2" t="s">
        <v>249</v>
      </c>
      <c r="B249" s="14">
        <v>0.38757883237522345</v>
      </c>
      <c r="C249">
        <v>139</v>
      </c>
      <c r="D249">
        <v>9</v>
      </c>
      <c r="E249">
        <v>168</v>
      </c>
      <c r="G249">
        <f>E249+F249</f>
        <v>168</v>
      </c>
      <c r="H249">
        <f>G249/D249</f>
        <v>18.666666666666668</v>
      </c>
    </row>
    <row r="250" spans="1:8" ht="16.5" thickTop="1" thickBot="1" x14ac:dyDescent="0.3">
      <c r="A250" s="2" t="s">
        <v>169</v>
      </c>
      <c r="B250" s="14">
        <v>-1.0355201831714633</v>
      </c>
      <c r="D250">
        <v>0</v>
      </c>
      <c r="E250">
        <v>0</v>
      </c>
      <c r="F250">
        <v>0</v>
      </c>
      <c r="G250">
        <f>E250+F250</f>
        <v>0</v>
      </c>
      <c r="H250">
        <v>0</v>
      </c>
    </row>
    <row r="251" spans="1:8" ht="16.5" thickTop="1" thickBot="1" x14ac:dyDescent="0.3">
      <c r="A251" s="1" t="s">
        <v>167</v>
      </c>
      <c r="B251" s="14">
        <v>-0.31200196830568855</v>
      </c>
      <c r="D251">
        <v>0</v>
      </c>
      <c r="E251">
        <v>0</v>
      </c>
      <c r="F251">
        <v>0</v>
      </c>
      <c r="G251">
        <f>E251+F251</f>
        <v>0</v>
      </c>
      <c r="H251">
        <v>0</v>
      </c>
    </row>
    <row r="252" spans="1:8" ht="16.5" thickTop="1" thickBot="1" x14ac:dyDescent="0.3">
      <c r="A252" s="2" t="s">
        <v>193</v>
      </c>
      <c r="B252" s="14">
        <v>-1.1514163654433156</v>
      </c>
      <c r="C252">
        <v>57</v>
      </c>
      <c r="D252">
        <v>13</v>
      </c>
      <c r="E252">
        <v>725</v>
      </c>
      <c r="G252">
        <f>E252+F252</f>
        <v>725</v>
      </c>
      <c r="H252">
        <f>G252/D252</f>
        <v>55.769230769230766</v>
      </c>
    </row>
    <row r="253" spans="1:8" ht="16.5" thickTop="1" thickBot="1" x14ac:dyDescent="0.3">
      <c r="A253" s="1" t="s">
        <v>207</v>
      </c>
      <c r="B253" s="14">
        <v>-1.3021118940138066</v>
      </c>
      <c r="C253">
        <v>176</v>
      </c>
      <c r="D253">
        <v>0</v>
      </c>
      <c r="E253">
        <v>0</v>
      </c>
      <c r="F253">
        <v>0</v>
      </c>
      <c r="G253">
        <f>E253+F253</f>
        <v>0</v>
      </c>
      <c r="H253">
        <v>0</v>
      </c>
    </row>
    <row r="254" spans="1:8" ht="16.5" thickTop="1" thickBot="1" x14ac:dyDescent="0.3">
      <c r="A254" s="4" t="s">
        <v>388</v>
      </c>
      <c r="B254" s="14">
        <v>0.33608792284539579</v>
      </c>
      <c r="C254">
        <v>50</v>
      </c>
      <c r="D254">
        <v>15</v>
      </c>
      <c r="E254">
        <v>910</v>
      </c>
      <c r="F254">
        <v>67</v>
      </c>
      <c r="G254">
        <f>E254+F254</f>
        <v>977</v>
      </c>
      <c r="H254">
        <f>G254/D254</f>
        <v>65.13333333333334</v>
      </c>
    </row>
    <row r="255" spans="1:8" ht="16.5" thickTop="1" thickBot="1" x14ac:dyDescent="0.3">
      <c r="A255" s="3" t="s">
        <v>126</v>
      </c>
      <c r="B255" s="14">
        <v>-0.70392660817739772</v>
      </c>
      <c r="C255">
        <v>254</v>
      </c>
      <c r="D255">
        <v>0</v>
      </c>
      <c r="E255">
        <v>0</v>
      </c>
      <c r="F255">
        <v>0</v>
      </c>
      <c r="G255">
        <f>E255+F255</f>
        <v>0</v>
      </c>
      <c r="H255">
        <v>0</v>
      </c>
    </row>
    <row r="256" spans="1:8" ht="16.5" thickTop="1" thickBot="1" x14ac:dyDescent="0.3">
      <c r="A256" s="1" t="s">
        <v>86</v>
      </c>
      <c r="B256" s="14">
        <v>-0.18465462035580457</v>
      </c>
      <c r="D256">
        <v>0</v>
      </c>
      <c r="E256">
        <v>0</v>
      </c>
      <c r="F256">
        <v>0</v>
      </c>
      <c r="G256">
        <f>E256+F256</f>
        <v>0</v>
      </c>
      <c r="H256">
        <v>0</v>
      </c>
    </row>
    <row r="257" spans="1:8" ht="16.5" thickTop="1" thickBot="1" x14ac:dyDescent="0.3">
      <c r="A257" s="1" t="s">
        <v>295</v>
      </c>
      <c r="B257" s="14">
        <v>0.27774632504386165</v>
      </c>
      <c r="D257">
        <v>9</v>
      </c>
      <c r="E257">
        <v>225</v>
      </c>
      <c r="G257">
        <f>E257+F257</f>
        <v>225</v>
      </c>
      <c r="H257">
        <f>G257/D257</f>
        <v>25</v>
      </c>
    </row>
    <row r="258" spans="1:8" ht="16.5" thickTop="1" thickBot="1" x14ac:dyDescent="0.3">
      <c r="A258" s="1" t="s">
        <v>327</v>
      </c>
      <c r="B258" s="14">
        <v>0.29577637754461195</v>
      </c>
      <c r="C258">
        <v>163</v>
      </c>
      <c r="D258">
        <v>1</v>
      </c>
      <c r="E258">
        <v>33</v>
      </c>
      <c r="G258">
        <f>E258+F258</f>
        <v>33</v>
      </c>
      <c r="H258">
        <f>G258/D258</f>
        <v>33</v>
      </c>
    </row>
    <row r="259" spans="1:8" ht="16.5" thickTop="1" thickBot="1" x14ac:dyDescent="0.3">
      <c r="A259" s="1" t="s">
        <v>232</v>
      </c>
      <c r="B259" s="14">
        <v>0.90725241296736625</v>
      </c>
      <c r="C259">
        <v>87</v>
      </c>
      <c r="D259">
        <v>6</v>
      </c>
      <c r="E259">
        <v>34</v>
      </c>
      <c r="G259">
        <f>E259+F259</f>
        <v>34</v>
      </c>
      <c r="H259">
        <f>G259/D259</f>
        <v>5.666666666666667</v>
      </c>
    </row>
    <row r="260" spans="1:8" ht="16.5" thickTop="1" thickBot="1" x14ac:dyDescent="0.3">
      <c r="A260" s="1" t="s">
        <v>194</v>
      </c>
      <c r="B260" s="14">
        <v>1.3438301911843757</v>
      </c>
      <c r="D260">
        <v>0</v>
      </c>
      <c r="E260">
        <v>0</v>
      </c>
      <c r="F260">
        <v>0</v>
      </c>
      <c r="G260">
        <f>E260+F260</f>
        <v>0</v>
      </c>
      <c r="H260">
        <v>0</v>
      </c>
    </row>
    <row r="261" spans="1:8" ht="16.5" thickTop="1" thickBot="1" x14ac:dyDescent="0.3">
      <c r="A261" s="4" t="s">
        <v>112</v>
      </c>
      <c r="B261" s="14">
        <v>-0.44093323550856323</v>
      </c>
      <c r="C261">
        <v>89</v>
      </c>
      <c r="D261">
        <v>1</v>
      </c>
      <c r="E261">
        <v>7</v>
      </c>
      <c r="G261">
        <f>E261+F261</f>
        <v>7</v>
      </c>
      <c r="H261">
        <f>G261/D261</f>
        <v>7</v>
      </c>
    </row>
    <row r="262" spans="1:8" ht="16.5" thickTop="1" thickBot="1" x14ac:dyDescent="0.3">
      <c r="A262" s="3" t="s">
        <v>398</v>
      </c>
      <c r="B262" s="14">
        <v>2.0189194295950855E-2</v>
      </c>
      <c r="C262">
        <v>56</v>
      </c>
      <c r="D262">
        <v>0</v>
      </c>
      <c r="E262">
        <v>0</v>
      </c>
      <c r="F262">
        <v>0</v>
      </c>
      <c r="G262">
        <f>E262+F262</f>
        <v>0</v>
      </c>
      <c r="H262">
        <v>0</v>
      </c>
    </row>
    <row r="263" spans="1:8" ht="16.5" thickTop="1" thickBot="1" x14ac:dyDescent="0.3">
      <c r="A263" s="4" t="s">
        <v>102</v>
      </c>
      <c r="B263" s="14">
        <v>-0.26390274518715151</v>
      </c>
      <c r="D263">
        <v>0</v>
      </c>
      <c r="E263">
        <v>0</v>
      </c>
      <c r="F263">
        <v>0</v>
      </c>
      <c r="G263">
        <f>E263+F263</f>
        <v>0</v>
      </c>
      <c r="H263">
        <v>0</v>
      </c>
    </row>
    <row r="264" spans="1:8" ht="16.5" thickTop="1" thickBot="1" x14ac:dyDescent="0.3">
      <c r="A264" s="2" t="s">
        <v>324</v>
      </c>
      <c r="B264" s="14">
        <v>-0.11886057467073331</v>
      </c>
      <c r="C264">
        <v>23</v>
      </c>
      <c r="D264">
        <v>14</v>
      </c>
      <c r="E264">
        <v>341</v>
      </c>
      <c r="G264">
        <f>E264+F264</f>
        <v>341</v>
      </c>
      <c r="H264">
        <f>G264/D264</f>
        <v>24.357142857142858</v>
      </c>
    </row>
    <row r="265" spans="1:8" ht="16.5" thickTop="1" thickBot="1" x14ac:dyDescent="0.3">
      <c r="A265" s="4" t="s">
        <v>373</v>
      </c>
      <c r="B265" s="14">
        <v>0.39632799859694018</v>
      </c>
      <c r="C265">
        <v>25</v>
      </c>
      <c r="D265">
        <v>14</v>
      </c>
      <c r="E265">
        <v>363</v>
      </c>
      <c r="F265">
        <v>166</v>
      </c>
      <c r="G265">
        <f>E265+F265</f>
        <v>529</v>
      </c>
      <c r="H265">
        <f>G265/D265</f>
        <v>37.785714285714285</v>
      </c>
    </row>
    <row r="266" spans="1:8" ht="16.5" thickTop="1" thickBot="1" x14ac:dyDescent="0.3">
      <c r="A266" s="1" t="s">
        <v>244</v>
      </c>
      <c r="B266" s="14">
        <v>0.28379775354194292</v>
      </c>
      <c r="C266">
        <v>146</v>
      </c>
      <c r="D266">
        <v>13</v>
      </c>
      <c r="E266">
        <v>654</v>
      </c>
      <c r="G266">
        <f>E266+F266</f>
        <v>654</v>
      </c>
      <c r="H266">
        <f>G266/D266</f>
        <v>50.307692307692307</v>
      </c>
    </row>
    <row r="267" spans="1:8" ht="16.5" thickTop="1" thickBot="1" x14ac:dyDescent="0.3">
      <c r="A267" s="4" t="s">
        <v>342</v>
      </c>
      <c r="B267" s="14">
        <v>0.72166657765961606</v>
      </c>
      <c r="C267">
        <v>31</v>
      </c>
      <c r="D267">
        <v>16</v>
      </c>
      <c r="E267">
        <v>990</v>
      </c>
      <c r="F267">
        <v>101</v>
      </c>
      <c r="G267">
        <f>E267+F267</f>
        <v>1091</v>
      </c>
      <c r="H267">
        <f>G267/D267</f>
        <v>68.1875</v>
      </c>
    </row>
    <row r="268" spans="1:8" ht="16.5" thickTop="1" thickBot="1" x14ac:dyDescent="0.3">
      <c r="A268" s="4" t="s">
        <v>415</v>
      </c>
      <c r="B268" s="14">
        <v>0.14912353128739886</v>
      </c>
      <c r="C268">
        <v>98</v>
      </c>
      <c r="D268">
        <v>12</v>
      </c>
      <c r="E268">
        <v>53</v>
      </c>
      <c r="F268">
        <v>125</v>
      </c>
      <c r="G268">
        <f>E268+F268</f>
        <v>178</v>
      </c>
      <c r="H268">
        <f>G268/D268</f>
        <v>14.833333333333334</v>
      </c>
    </row>
    <row r="269" spans="1:8" ht="16.5" thickTop="1" thickBot="1" x14ac:dyDescent="0.3">
      <c r="A269" s="2" t="s">
        <v>161</v>
      </c>
      <c r="B269" s="14">
        <v>-1.3617227052601502E-2</v>
      </c>
      <c r="C269">
        <v>110</v>
      </c>
      <c r="D269">
        <v>16</v>
      </c>
      <c r="E269">
        <v>1016</v>
      </c>
      <c r="F269">
        <v>76</v>
      </c>
      <c r="G269">
        <f>E269+F269</f>
        <v>1092</v>
      </c>
      <c r="H269">
        <f>G269/D269</f>
        <v>68.25</v>
      </c>
    </row>
    <row r="270" spans="1:8" ht="16.5" thickTop="1" thickBot="1" x14ac:dyDescent="0.3">
      <c r="A270" s="1" t="s">
        <v>91</v>
      </c>
      <c r="B270" s="14">
        <v>0.1056100098122749</v>
      </c>
      <c r="C270">
        <v>36</v>
      </c>
      <c r="D270">
        <v>12</v>
      </c>
      <c r="E270">
        <v>620</v>
      </c>
      <c r="G270">
        <f>E270+F270</f>
        <v>620</v>
      </c>
      <c r="H270">
        <f>G270/D270</f>
        <v>51.666666666666664</v>
      </c>
    </row>
    <row r="271" spans="1:8" ht="16.5" thickTop="1" thickBot="1" x14ac:dyDescent="0.3">
      <c r="A271" s="4" t="s">
        <v>360</v>
      </c>
      <c r="B271" s="14">
        <v>9.9794791811727318E-2</v>
      </c>
      <c r="D271">
        <v>0</v>
      </c>
      <c r="E271">
        <v>0</v>
      </c>
      <c r="F271">
        <v>0</v>
      </c>
      <c r="G271">
        <f>E271+F271</f>
        <v>0</v>
      </c>
      <c r="H271">
        <v>0</v>
      </c>
    </row>
    <row r="272" spans="1:8" ht="16.5" thickTop="1" thickBot="1" x14ac:dyDescent="0.3">
      <c r="A272" s="1" t="s">
        <v>163</v>
      </c>
      <c r="B272" s="14">
        <v>-0.64388523876303916</v>
      </c>
      <c r="D272">
        <v>0</v>
      </c>
      <c r="E272">
        <v>0</v>
      </c>
      <c r="F272">
        <v>0</v>
      </c>
      <c r="G272">
        <f>E272+F272</f>
        <v>0</v>
      </c>
      <c r="H272">
        <v>0</v>
      </c>
    </row>
    <row r="273" spans="1:8" ht="16.5" thickTop="1" thickBot="1" x14ac:dyDescent="0.3">
      <c r="A273" s="1" t="s">
        <v>282</v>
      </c>
      <c r="B273" s="14">
        <v>-0.40182498210797762</v>
      </c>
      <c r="D273">
        <v>12</v>
      </c>
      <c r="E273">
        <v>130</v>
      </c>
      <c r="G273">
        <f>E273+F273</f>
        <v>130</v>
      </c>
      <c r="H273">
        <f>G273/D273</f>
        <v>10.833333333333334</v>
      </c>
    </row>
    <row r="274" spans="1:8" ht="16.5" thickTop="1" thickBot="1" x14ac:dyDescent="0.3">
      <c r="A274" s="2" t="s">
        <v>175</v>
      </c>
      <c r="B274" s="14">
        <v>-0.67368963374887336</v>
      </c>
      <c r="C274">
        <v>183</v>
      </c>
      <c r="D274">
        <v>4</v>
      </c>
      <c r="E274">
        <v>2</v>
      </c>
      <c r="G274">
        <f>E274+F274</f>
        <v>2</v>
      </c>
      <c r="H274">
        <f>G274/D274</f>
        <v>0.5</v>
      </c>
    </row>
    <row r="275" spans="1:8" ht="16.5" thickTop="1" thickBot="1" x14ac:dyDescent="0.3">
      <c r="A275" s="1" t="s">
        <v>259</v>
      </c>
      <c r="B275" s="14">
        <v>-0.30105705674723315</v>
      </c>
      <c r="D275">
        <v>0</v>
      </c>
      <c r="E275">
        <v>0</v>
      </c>
      <c r="F275">
        <v>0</v>
      </c>
      <c r="G275">
        <f>E275+F275</f>
        <v>0</v>
      </c>
      <c r="H275">
        <v>0</v>
      </c>
    </row>
    <row r="276" spans="1:8" ht="16.5" thickTop="1" thickBot="1" x14ac:dyDescent="0.3">
      <c r="A276" s="1" t="s">
        <v>78</v>
      </c>
      <c r="B276" s="14">
        <v>-0.32465756938155915</v>
      </c>
      <c r="D276">
        <v>4</v>
      </c>
      <c r="E276">
        <v>11</v>
      </c>
      <c r="G276">
        <f>E276+F276</f>
        <v>11</v>
      </c>
      <c r="H276">
        <f>G276/D276</f>
        <v>2.75</v>
      </c>
    </row>
    <row r="277" spans="1:8" ht="16.5" thickTop="1" thickBot="1" x14ac:dyDescent="0.3">
      <c r="A277" s="2" t="s">
        <v>211</v>
      </c>
      <c r="B277" s="14">
        <v>-0.41644469931334616</v>
      </c>
      <c r="C277">
        <v>130</v>
      </c>
      <c r="D277">
        <v>0</v>
      </c>
      <c r="E277">
        <v>0</v>
      </c>
      <c r="F277">
        <v>0</v>
      </c>
      <c r="G277">
        <f>E277+F277</f>
        <v>0</v>
      </c>
      <c r="H277">
        <v>0</v>
      </c>
    </row>
    <row r="278" spans="1:8" ht="16.5" thickTop="1" thickBot="1" x14ac:dyDescent="0.3">
      <c r="A278" s="2" t="s">
        <v>42</v>
      </c>
      <c r="B278" s="14">
        <v>-0.53001128819924126</v>
      </c>
      <c r="C278">
        <v>73</v>
      </c>
      <c r="D278">
        <v>12</v>
      </c>
      <c r="E278">
        <v>226</v>
      </c>
      <c r="G278">
        <f>E278+F278</f>
        <v>226</v>
      </c>
      <c r="H278">
        <f>G278/D278</f>
        <v>18.833333333333332</v>
      </c>
    </row>
    <row r="279" spans="1:8" ht="16.5" thickTop="1" thickBot="1" x14ac:dyDescent="0.3">
      <c r="A279" s="3" t="s">
        <v>414</v>
      </c>
      <c r="B279" s="14">
        <v>-0.25228416912653956</v>
      </c>
      <c r="D279">
        <v>4</v>
      </c>
      <c r="E279">
        <v>8</v>
      </c>
      <c r="G279">
        <f>E279+F279</f>
        <v>8</v>
      </c>
      <c r="H279">
        <f>G279/D279</f>
        <v>2</v>
      </c>
    </row>
    <row r="280" spans="1:8" ht="16.5" thickTop="1" thickBot="1" x14ac:dyDescent="0.3">
      <c r="A280" s="1" t="s">
        <v>83</v>
      </c>
      <c r="B280" s="14">
        <v>-0.21222837019199206</v>
      </c>
      <c r="D280">
        <v>13</v>
      </c>
      <c r="E280">
        <v>289</v>
      </c>
      <c r="G280">
        <f>E280+F280</f>
        <v>289</v>
      </c>
      <c r="H280">
        <f>G280/D280</f>
        <v>22.23076923076923</v>
      </c>
    </row>
    <row r="281" spans="1:8" ht="16.5" thickTop="1" thickBot="1" x14ac:dyDescent="0.3">
      <c r="A281" s="2" t="s">
        <v>243</v>
      </c>
      <c r="B281" s="14">
        <v>-0.33905504549949611</v>
      </c>
      <c r="D281">
        <v>0</v>
      </c>
      <c r="E281">
        <v>0</v>
      </c>
      <c r="F281">
        <v>0</v>
      </c>
      <c r="G281">
        <f>E281+F281</f>
        <v>0</v>
      </c>
      <c r="H281">
        <v>0</v>
      </c>
    </row>
    <row r="282" spans="1:8" ht="16.5" thickTop="1" thickBot="1" x14ac:dyDescent="0.3">
      <c r="A282" s="1" t="s">
        <v>59</v>
      </c>
      <c r="B282" s="14">
        <v>3.7980182487261649E-2</v>
      </c>
      <c r="C282">
        <v>10</v>
      </c>
      <c r="D282">
        <v>13</v>
      </c>
      <c r="E282">
        <v>457</v>
      </c>
      <c r="G282">
        <f>E282+F282</f>
        <v>457</v>
      </c>
      <c r="H282">
        <f>G282/D282</f>
        <v>35.153846153846153</v>
      </c>
    </row>
    <row r="283" spans="1:8" ht="16.5" thickTop="1" thickBot="1" x14ac:dyDescent="0.3">
      <c r="A283" s="2" t="s">
        <v>256</v>
      </c>
      <c r="B283" s="14">
        <v>0.21955730690631597</v>
      </c>
      <c r="C283">
        <v>156</v>
      </c>
      <c r="D283">
        <v>9</v>
      </c>
      <c r="F283">
        <v>78</v>
      </c>
      <c r="G283">
        <f>E283+F283</f>
        <v>78</v>
      </c>
      <c r="H283">
        <f>G283/D283</f>
        <v>8.6666666666666661</v>
      </c>
    </row>
    <row r="284" spans="1:8" ht="16.5" thickTop="1" thickBot="1" x14ac:dyDescent="0.3">
      <c r="A284" s="4" t="s">
        <v>375</v>
      </c>
      <c r="B284" s="14">
        <v>-0.17216053119085592</v>
      </c>
      <c r="D284">
        <v>0</v>
      </c>
      <c r="E284">
        <v>0</v>
      </c>
      <c r="F284">
        <v>0</v>
      </c>
      <c r="G284">
        <f>E284+F284</f>
        <v>0</v>
      </c>
      <c r="H284">
        <v>0</v>
      </c>
    </row>
    <row r="285" spans="1:8" ht="16.5" thickTop="1" thickBot="1" x14ac:dyDescent="0.3">
      <c r="A285" s="4" t="s">
        <v>431</v>
      </c>
      <c r="B285" s="14">
        <v>4.3434125818746588E-2</v>
      </c>
      <c r="C285">
        <v>11</v>
      </c>
      <c r="D285">
        <v>0</v>
      </c>
      <c r="E285">
        <v>0</v>
      </c>
      <c r="F285">
        <v>0</v>
      </c>
      <c r="G285">
        <f>E285+F285</f>
        <v>0</v>
      </c>
      <c r="H285">
        <v>0</v>
      </c>
    </row>
    <row r="286" spans="1:8" ht="16.5" thickTop="1" thickBot="1" x14ac:dyDescent="0.3">
      <c r="A286" s="1" t="s">
        <v>196</v>
      </c>
      <c r="B286" s="14">
        <v>-0.84635754951615605</v>
      </c>
      <c r="C286">
        <v>111</v>
      </c>
      <c r="D286">
        <v>13</v>
      </c>
      <c r="E286">
        <v>607</v>
      </c>
      <c r="G286">
        <f>E286+F286</f>
        <v>607</v>
      </c>
      <c r="H286">
        <f>G286/D286</f>
        <v>46.692307692307693</v>
      </c>
    </row>
    <row r="287" spans="1:8" ht="16.5" thickTop="1" thickBot="1" x14ac:dyDescent="0.3">
      <c r="A287" s="1" t="s">
        <v>261</v>
      </c>
      <c r="B287" s="14">
        <v>0.37298488432949339</v>
      </c>
      <c r="C287">
        <v>245</v>
      </c>
      <c r="D287">
        <v>7</v>
      </c>
      <c r="E287">
        <v>55</v>
      </c>
      <c r="F287">
        <v>107</v>
      </c>
      <c r="G287">
        <f>E287+F287</f>
        <v>162</v>
      </c>
      <c r="H287">
        <f>G287/D287</f>
        <v>23.142857142857142</v>
      </c>
    </row>
    <row r="288" spans="1:8" ht="16.5" thickTop="1" thickBot="1" x14ac:dyDescent="0.3">
      <c r="A288" s="2" t="s">
        <v>157</v>
      </c>
      <c r="B288" s="14">
        <v>-0.67823165374363004</v>
      </c>
      <c r="C288">
        <v>244</v>
      </c>
      <c r="D288">
        <v>5</v>
      </c>
      <c r="E288">
        <v>186</v>
      </c>
      <c r="G288">
        <f>E288+F288</f>
        <v>186</v>
      </c>
      <c r="H288">
        <f>G288/D288</f>
        <v>37.200000000000003</v>
      </c>
    </row>
    <row r="289" spans="1:8" ht="16.5" thickTop="1" thickBot="1" x14ac:dyDescent="0.3">
      <c r="A289" s="3" t="s">
        <v>348</v>
      </c>
      <c r="B289" s="14">
        <v>-0.73125027106362128</v>
      </c>
      <c r="D289">
        <v>0</v>
      </c>
      <c r="E289">
        <v>0</v>
      </c>
      <c r="F289">
        <v>0</v>
      </c>
      <c r="G289">
        <f>E289+F289</f>
        <v>0</v>
      </c>
      <c r="H289">
        <v>0</v>
      </c>
    </row>
    <row r="290" spans="1:8" ht="16.5" thickTop="1" thickBot="1" x14ac:dyDescent="0.3">
      <c r="A290" s="1" t="s">
        <v>300</v>
      </c>
      <c r="B290" s="14">
        <v>0.49318141776974572</v>
      </c>
      <c r="C290">
        <v>101</v>
      </c>
      <c r="D290">
        <v>1</v>
      </c>
      <c r="E290">
        <v>4</v>
      </c>
      <c r="G290">
        <f>E290+F290</f>
        <v>4</v>
      </c>
      <c r="H290">
        <f>G290/D290</f>
        <v>4</v>
      </c>
    </row>
    <row r="291" spans="1:8" ht="16.5" thickTop="1" thickBot="1" x14ac:dyDescent="0.3">
      <c r="A291" s="2" t="s">
        <v>89</v>
      </c>
      <c r="B291" s="14">
        <v>-0.12391047820826648</v>
      </c>
      <c r="D291">
        <v>2</v>
      </c>
      <c r="E291">
        <v>2</v>
      </c>
      <c r="G291">
        <f>E291+F291</f>
        <v>2</v>
      </c>
      <c r="H291">
        <f>G291/D291</f>
        <v>1</v>
      </c>
    </row>
    <row r="292" spans="1:8" ht="16.5" thickTop="1" thickBot="1" x14ac:dyDescent="0.3">
      <c r="A292" s="4" t="s">
        <v>403</v>
      </c>
      <c r="B292" s="14">
        <v>-8.7664210538547754E-2</v>
      </c>
      <c r="D292">
        <v>3</v>
      </c>
      <c r="E292">
        <v>23</v>
      </c>
      <c r="G292">
        <f>E292+F292</f>
        <v>23</v>
      </c>
      <c r="H292">
        <f>G292/D292</f>
        <v>7.666666666666667</v>
      </c>
    </row>
    <row r="293" spans="1:8" ht="16.5" thickTop="1" thickBot="1" x14ac:dyDescent="0.3">
      <c r="A293" s="2" t="s">
        <v>262</v>
      </c>
      <c r="B293" s="14">
        <v>0.60582697165084365</v>
      </c>
      <c r="C293">
        <v>94</v>
      </c>
      <c r="D293">
        <v>6</v>
      </c>
      <c r="E293">
        <v>242</v>
      </c>
      <c r="G293">
        <f>E293+F293</f>
        <v>242</v>
      </c>
      <c r="H293">
        <f>G293/D293</f>
        <v>40.333333333333336</v>
      </c>
    </row>
    <row r="294" spans="1:8" ht="16.5" thickTop="1" thickBot="1" x14ac:dyDescent="0.3">
      <c r="A294" s="1" t="s">
        <v>215</v>
      </c>
      <c r="B294" s="14">
        <v>-0.61334740631879681</v>
      </c>
      <c r="C294">
        <v>59</v>
      </c>
      <c r="D294">
        <v>3</v>
      </c>
      <c r="E294">
        <v>214</v>
      </c>
      <c r="G294">
        <f>E294+F294</f>
        <v>214</v>
      </c>
      <c r="H294">
        <f>G294/D294</f>
        <v>71.333333333333329</v>
      </c>
    </row>
    <row r="295" spans="1:8" ht="16.5" thickTop="1" thickBot="1" x14ac:dyDescent="0.3">
      <c r="A295" s="3" t="s">
        <v>428</v>
      </c>
      <c r="B295" s="14">
        <v>0.2538764867322274</v>
      </c>
      <c r="C295">
        <v>170</v>
      </c>
      <c r="D295">
        <v>0</v>
      </c>
      <c r="E295">
        <v>0</v>
      </c>
      <c r="F295">
        <v>0</v>
      </c>
      <c r="G295">
        <f>E295+F295</f>
        <v>0</v>
      </c>
      <c r="H295">
        <v>0</v>
      </c>
    </row>
    <row r="296" spans="1:8" ht="16.5" thickTop="1" thickBot="1" x14ac:dyDescent="0.3">
      <c r="A296" s="2" t="s">
        <v>294</v>
      </c>
      <c r="B296" s="14">
        <v>0.22139312938478922</v>
      </c>
      <c r="C296">
        <v>154</v>
      </c>
      <c r="D296">
        <v>0</v>
      </c>
      <c r="E296">
        <v>0</v>
      </c>
      <c r="F296">
        <v>0</v>
      </c>
      <c r="G296">
        <f>E296+F296</f>
        <v>0</v>
      </c>
      <c r="H296">
        <v>0</v>
      </c>
    </row>
    <row r="297" spans="1:8" ht="16.5" thickTop="1" thickBot="1" x14ac:dyDescent="0.3">
      <c r="A297" s="3" t="s">
        <v>140</v>
      </c>
      <c r="B297" s="14">
        <v>-3.9297679452956147E-2</v>
      </c>
      <c r="C297">
        <v>85</v>
      </c>
      <c r="D297">
        <v>16</v>
      </c>
      <c r="E297">
        <v>347</v>
      </c>
      <c r="F297">
        <v>297</v>
      </c>
      <c r="G297">
        <f>E297+F297</f>
        <v>644</v>
      </c>
      <c r="H297">
        <f>G297/D297</f>
        <v>40.25</v>
      </c>
    </row>
    <row r="298" spans="1:8" ht="16.5" thickTop="1" thickBot="1" x14ac:dyDescent="0.3">
      <c r="A298" s="1" t="s">
        <v>257</v>
      </c>
      <c r="B298" s="14">
        <v>0.11541268490598384</v>
      </c>
      <c r="C298">
        <v>69</v>
      </c>
      <c r="D298">
        <v>16</v>
      </c>
      <c r="E298">
        <v>663</v>
      </c>
      <c r="F298">
        <v>152</v>
      </c>
      <c r="G298">
        <f>E298+F298</f>
        <v>815</v>
      </c>
      <c r="H298">
        <f>G298/D298</f>
        <v>50.9375</v>
      </c>
    </row>
    <row r="299" spans="1:8" ht="16.5" thickTop="1" thickBot="1" x14ac:dyDescent="0.3">
      <c r="A299" s="2" t="s">
        <v>87</v>
      </c>
      <c r="B299" s="14">
        <v>0.18583565616908179</v>
      </c>
      <c r="D299">
        <v>3</v>
      </c>
      <c r="E299">
        <v>36</v>
      </c>
      <c r="G299">
        <f>E299+F299</f>
        <v>36</v>
      </c>
      <c r="H299">
        <f>G299/D299</f>
        <v>12</v>
      </c>
    </row>
    <row r="300" spans="1:8" ht="16.5" thickTop="1" thickBot="1" x14ac:dyDescent="0.3">
      <c r="A300" s="2" t="s">
        <v>220</v>
      </c>
      <c r="B300" s="14">
        <v>-0.17132584401199499</v>
      </c>
      <c r="C300">
        <v>185</v>
      </c>
      <c r="D300">
        <v>0</v>
      </c>
      <c r="E300">
        <v>0</v>
      </c>
      <c r="F300">
        <v>0</v>
      </c>
      <c r="G300">
        <f>E300+F300</f>
        <v>0</v>
      </c>
      <c r="H300">
        <v>0</v>
      </c>
    </row>
    <row r="301" spans="1:8" ht="16.5" thickTop="1" thickBot="1" x14ac:dyDescent="0.3">
      <c r="A301" s="2" t="s">
        <v>283</v>
      </c>
      <c r="B301" s="14">
        <v>0.9985563357756756</v>
      </c>
      <c r="C301">
        <v>8</v>
      </c>
      <c r="D301">
        <v>16</v>
      </c>
      <c r="E301">
        <v>538</v>
      </c>
      <c r="G301">
        <f>E301+F301</f>
        <v>538</v>
      </c>
      <c r="H301">
        <f>G301/D301</f>
        <v>33.625</v>
      </c>
    </row>
    <row r="302" spans="1:8" ht="16.5" thickTop="1" thickBot="1" x14ac:dyDescent="0.3">
      <c r="A302" s="2" t="s">
        <v>260</v>
      </c>
      <c r="B302" s="14">
        <v>0.20282720458560397</v>
      </c>
      <c r="C302">
        <v>123</v>
      </c>
      <c r="D302">
        <v>0</v>
      </c>
      <c r="E302">
        <v>0</v>
      </c>
      <c r="F302">
        <v>0</v>
      </c>
      <c r="G302">
        <f>E302+F302</f>
        <v>0</v>
      </c>
      <c r="H302">
        <v>0</v>
      </c>
    </row>
    <row r="303" spans="1:8" ht="16.5" thickTop="1" thickBot="1" x14ac:dyDescent="0.3">
      <c r="A303" s="4" t="s">
        <v>144</v>
      </c>
      <c r="B303" s="14">
        <v>0.12238347499369744</v>
      </c>
      <c r="D303">
        <v>1</v>
      </c>
      <c r="E303">
        <v>12</v>
      </c>
      <c r="G303">
        <f>E303+F303</f>
        <v>12</v>
      </c>
      <c r="H303">
        <f>G303/D303</f>
        <v>12</v>
      </c>
    </row>
    <row r="304" spans="1:8" ht="16.5" thickTop="1" thickBot="1" x14ac:dyDescent="0.3">
      <c r="A304" s="2" t="s">
        <v>290</v>
      </c>
      <c r="B304" s="14">
        <v>-0.1756518217751592</v>
      </c>
      <c r="C304">
        <v>96</v>
      </c>
      <c r="D304">
        <v>14</v>
      </c>
      <c r="E304">
        <v>360</v>
      </c>
      <c r="G304">
        <f>E304+F304</f>
        <v>360</v>
      </c>
      <c r="H304">
        <f>G304/D304</f>
        <v>25.714285714285715</v>
      </c>
    </row>
    <row r="305" spans="1:8" ht="16.5" thickTop="1" thickBot="1" x14ac:dyDescent="0.3">
      <c r="A305" s="4" t="s">
        <v>349</v>
      </c>
      <c r="B305" s="14">
        <v>-0.32849631036118632</v>
      </c>
      <c r="C305">
        <v>253</v>
      </c>
      <c r="D305">
        <v>0</v>
      </c>
      <c r="E305">
        <v>0</v>
      </c>
      <c r="F305">
        <v>0</v>
      </c>
      <c r="G305">
        <f>E305+F305</f>
        <v>0</v>
      </c>
      <c r="H305">
        <v>0</v>
      </c>
    </row>
    <row r="306" spans="1:8" ht="16.5" thickTop="1" thickBot="1" x14ac:dyDescent="0.3">
      <c r="A306" s="4" t="s">
        <v>345</v>
      </c>
      <c r="B306" s="14">
        <v>0.37382814007960219</v>
      </c>
      <c r="D306">
        <v>2</v>
      </c>
      <c r="E306">
        <v>12</v>
      </c>
      <c r="G306">
        <f>E306+F306</f>
        <v>12</v>
      </c>
      <c r="H306">
        <f>G306/D306</f>
        <v>6</v>
      </c>
    </row>
    <row r="307" spans="1:8" ht="16.5" thickTop="1" thickBot="1" x14ac:dyDescent="0.3">
      <c r="A307" s="2" t="s">
        <v>307</v>
      </c>
      <c r="B307" s="14">
        <v>0.34432622836371207</v>
      </c>
      <c r="D307">
        <v>0</v>
      </c>
      <c r="E307">
        <v>0</v>
      </c>
      <c r="F307">
        <v>0</v>
      </c>
      <c r="G307">
        <f>E307+F307</f>
        <v>0</v>
      </c>
      <c r="H307">
        <v>0</v>
      </c>
    </row>
    <row r="308" spans="1:8" ht="16.5" thickTop="1" thickBot="1" x14ac:dyDescent="0.3">
      <c r="A308" s="2" t="s">
        <v>93</v>
      </c>
      <c r="B308" s="14">
        <v>0.60246831294029146</v>
      </c>
      <c r="D308">
        <v>6</v>
      </c>
      <c r="E308">
        <v>46</v>
      </c>
      <c r="G308">
        <f>E308+F308</f>
        <v>46</v>
      </c>
      <c r="H308">
        <f>G308/D308</f>
        <v>7.666666666666667</v>
      </c>
    </row>
    <row r="309" spans="1:8" ht="16.5" thickTop="1" thickBot="1" x14ac:dyDescent="0.3">
      <c r="A309" s="2" t="s">
        <v>336</v>
      </c>
      <c r="B309" s="14">
        <v>7.870792687497305E-2</v>
      </c>
      <c r="D309">
        <v>0</v>
      </c>
      <c r="E309">
        <v>0</v>
      </c>
      <c r="F309">
        <v>0</v>
      </c>
      <c r="G309">
        <f>E309+F309</f>
        <v>0</v>
      </c>
      <c r="H309">
        <v>0</v>
      </c>
    </row>
    <row r="310" spans="1:8" ht="16.5" thickTop="1" thickBot="1" x14ac:dyDescent="0.3">
      <c r="A310" s="1" t="s">
        <v>331</v>
      </c>
      <c r="B310" s="14">
        <v>-0.22302917399753394</v>
      </c>
      <c r="C310">
        <v>122</v>
      </c>
      <c r="D310">
        <v>15</v>
      </c>
      <c r="E310">
        <v>405</v>
      </c>
      <c r="F310">
        <v>98</v>
      </c>
      <c r="G310">
        <f>E310+F310</f>
        <v>503</v>
      </c>
      <c r="H310">
        <f>G310/D310</f>
        <v>33.533333333333331</v>
      </c>
    </row>
    <row r="311" spans="1:8" ht="15.75" thickTop="1" x14ac:dyDescent="0.25"/>
    <row r="312" spans="1:8" x14ac:dyDescent="0.25">
      <c r="A312" s="8"/>
      <c r="C312" s="8"/>
    </row>
    <row r="313" spans="1:8" x14ac:dyDescent="0.25">
      <c r="A313" s="8"/>
      <c r="C313" s="8"/>
    </row>
  </sheetData>
  <sortState xmlns:xlrd2="http://schemas.microsoft.com/office/spreadsheetml/2017/richdata2" ref="A2:H313">
    <sortCondition ref="A2:A3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4DC4-2705-4F84-BD1C-640CFCBFCF72}">
  <dimension ref="A1:AX56"/>
  <sheetViews>
    <sheetView topLeftCell="N1" workbookViewId="0">
      <selection activeCell="X14" sqref="X14"/>
    </sheetView>
  </sheetViews>
  <sheetFormatPr defaultRowHeight="15" x14ac:dyDescent="0.25"/>
  <cols>
    <col min="1" max="1" width="19.85546875" bestFit="1" customWidth="1"/>
    <col min="9" max="9" width="10.7109375" bestFit="1" customWidth="1"/>
    <col min="10" max="10" width="8.42578125" customWidth="1"/>
    <col min="11" max="11" width="14.28515625" bestFit="1" customWidth="1"/>
  </cols>
  <sheetData>
    <row r="1" spans="1:50" x14ac:dyDescent="0.25">
      <c r="A1" s="36" t="s">
        <v>968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8"/>
      <c r="W1" s="37"/>
      <c r="X1" s="36">
        <v>2014</v>
      </c>
      <c r="Y1" s="36"/>
      <c r="Z1" s="36"/>
      <c r="AA1" s="36"/>
      <c r="AB1" s="36"/>
      <c r="AC1" s="36"/>
      <c r="AD1" s="37"/>
      <c r="AE1" s="36">
        <v>2015</v>
      </c>
      <c r="AF1" s="36"/>
      <c r="AG1" s="36"/>
      <c r="AH1" s="36"/>
      <c r="AI1" s="36"/>
      <c r="AJ1" s="36"/>
      <c r="AK1" s="37"/>
      <c r="AL1" s="36">
        <v>2016</v>
      </c>
      <c r="AM1" s="36"/>
      <c r="AN1" s="36"/>
      <c r="AO1" s="36"/>
      <c r="AP1" s="36"/>
      <c r="AQ1" s="36"/>
      <c r="AR1" s="37"/>
      <c r="AS1" s="36">
        <v>2017</v>
      </c>
      <c r="AT1" s="36"/>
      <c r="AU1" s="36"/>
      <c r="AV1" s="36"/>
      <c r="AW1" s="36"/>
      <c r="AX1" s="36"/>
    </row>
    <row r="2" spans="1:50" x14ac:dyDescent="0.25">
      <c r="A2" s="38" t="s">
        <v>459</v>
      </c>
      <c r="B2" s="38" t="s">
        <v>950</v>
      </c>
      <c r="C2" s="38" t="s">
        <v>951</v>
      </c>
      <c r="D2" s="38" t="s">
        <v>952</v>
      </c>
      <c r="E2" s="38" t="s">
        <v>948</v>
      </c>
      <c r="F2" s="38" t="s">
        <v>953</v>
      </c>
      <c r="G2" s="38" t="s">
        <v>949</v>
      </c>
      <c r="H2" s="38" t="s">
        <v>954</v>
      </c>
      <c r="I2" s="38" t="s">
        <v>955</v>
      </c>
      <c r="J2" s="38" t="s">
        <v>956</v>
      </c>
      <c r="K2" s="38" t="s">
        <v>957</v>
      </c>
      <c r="L2" s="38" t="s">
        <v>958</v>
      </c>
      <c r="M2" s="38" t="s">
        <v>944</v>
      </c>
      <c r="N2" s="38" t="s">
        <v>959</v>
      </c>
      <c r="O2" s="38" t="s">
        <v>467</v>
      </c>
      <c r="P2" s="38" t="s">
        <v>960</v>
      </c>
      <c r="Q2" s="38" t="s">
        <v>961</v>
      </c>
      <c r="R2" s="38" t="s">
        <v>962</v>
      </c>
      <c r="S2" s="38" t="s">
        <v>440</v>
      </c>
      <c r="T2" s="38" t="s">
        <v>963</v>
      </c>
      <c r="U2" s="38" t="s">
        <v>964</v>
      </c>
      <c r="V2" s="38"/>
      <c r="W2" s="37"/>
      <c r="X2" s="38" t="s">
        <v>445</v>
      </c>
      <c r="Y2" s="38" t="s">
        <v>965</v>
      </c>
      <c r="Z2" s="38" t="s">
        <v>966</v>
      </c>
      <c r="AA2" s="38" t="s">
        <v>967</v>
      </c>
      <c r="AB2" s="38" t="s">
        <v>450</v>
      </c>
      <c r="AC2" s="38" t="s">
        <v>447</v>
      </c>
      <c r="AD2" s="37"/>
      <c r="AE2" s="38" t="s">
        <v>445</v>
      </c>
      <c r="AF2" s="38" t="s">
        <v>965</v>
      </c>
      <c r="AG2" s="38" t="s">
        <v>966</v>
      </c>
      <c r="AH2" s="38" t="s">
        <v>967</v>
      </c>
      <c r="AI2" s="38" t="s">
        <v>450</v>
      </c>
      <c r="AJ2" s="38" t="s">
        <v>447</v>
      </c>
      <c r="AK2" s="37"/>
      <c r="AL2" s="38" t="s">
        <v>445</v>
      </c>
      <c r="AM2" s="38" t="s">
        <v>965</v>
      </c>
      <c r="AN2" s="38" t="s">
        <v>966</v>
      </c>
      <c r="AO2" s="38" t="s">
        <v>967</v>
      </c>
      <c r="AP2" s="38" t="s">
        <v>450</v>
      </c>
      <c r="AQ2" s="38" t="s">
        <v>447</v>
      </c>
      <c r="AR2" s="37"/>
      <c r="AS2" s="38" t="s">
        <v>445</v>
      </c>
      <c r="AT2" s="38" t="s">
        <v>965</v>
      </c>
      <c r="AU2" s="38" t="s">
        <v>966</v>
      </c>
      <c r="AV2" s="38" t="s">
        <v>967</v>
      </c>
      <c r="AW2" s="38" t="s">
        <v>450</v>
      </c>
      <c r="AX2" s="38" t="s">
        <v>447</v>
      </c>
    </row>
    <row r="3" spans="1:50" x14ac:dyDescent="0.25">
      <c r="A3" s="15" t="s">
        <v>406</v>
      </c>
      <c r="B3" t="s">
        <v>436</v>
      </c>
      <c r="C3" t="s">
        <v>56</v>
      </c>
      <c r="D3">
        <v>198</v>
      </c>
      <c r="E3">
        <v>4.72</v>
      </c>
      <c r="G3">
        <v>15</v>
      </c>
      <c r="I3" t="s">
        <v>54</v>
      </c>
      <c r="K3" t="s">
        <v>48</v>
      </c>
      <c r="M3">
        <v>4.1500000000000004</v>
      </c>
      <c r="O3">
        <v>7.18</v>
      </c>
      <c r="S3">
        <v>5</v>
      </c>
      <c r="T3">
        <v>6</v>
      </c>
    </row>
    <row r="4" spans="1:50" x14ac:dyDescent="0.25">
      <c r="A4" s="15" t="s">
        <v>379</v>
      </c>
      <c r="B4" t="s">
        <v>436</v>
      </c>
      <c r="C4" t="s">
        <v>17</v>
      </c>
      <c r="D4">
        <v>218</v>
      </c>
      <c r="E4">
        <v>4.5599999999999996</v>
      </c>
      <c r="I4" t="s">
        <v>21</v>
      </c>
      <c r="K4" t="s">
        <v>240</v>
      </c>
      <c r="M4">
        <v>4.03</v>
      </c>
      <c r="O4">
        <v>7.09</v>
      </c>
      <c r="S4">
        <v>8</v>
      </c>
    </row>
    <row r="5" spans="1:50" x14ac:dyDescent="0.25">
      <c r="A5" s="15" t="s">
        <v>382</v>
      </c>
      <c r="B5" t="s">
        <v>436</v>
      </c>
      <c r="C5" t="s">
        <v>17</v>
      </c>
      <c r="D5">
        <v>196</v>
      </c>
      <c r="E5">
        <v>4.51</v>
      </c>
      <c r="G5">
        <v>17</v>
      </c>
      <c r="I5" t="s">
        <v>44</v>
      </c>
      <c r="K5" t="s">
        <v>19</v>
      </c>
      <c r="M5">
        <v>4.07</v>
      </c>
      <c r="O5">
        <v>7.05</v>
      </c>
      <c r="S5">
        <v>4</v>
      </c>
      <c r="T5">
        <v>16</v>
      </c>
    </row>
    <row r="6" spans="1:50" x14ac:dyDescent="0.25">
      <c r="A6" s="15" t="s">
        <v>402</v>
      </c>
      <c r="B6" t="s">
        <v>436</v>
      </c>
      <c r="C6" t="s">
        <v>56</v>
      </c>
      <c r="D6">
        <v>183</v>
      </c>
      <c r="S6">
        <v>3</v>
      </c>
      <c r="T6">
        <v>16</v>
      </c>
    </row>
    <row r="7" spans="1:50" x14ac:dyDescent="0.25">
      <c r="A7" s="15" t="s">
        <v>413</v>
      </c>
      <c r="B7" t="s">
        <v>436</v>
      </c>
      <c r="C7" t="s">
        <v>8</v>
      </c>
      <c r="D7">
        <v>195</v>
      </c>
      <c r="E7">
        <v>4.51</v>
      </c>
      <c r="G7">
        <v>17</v>
      </c>
      <c r="I7" t="s">
        <v>37</v>
      </c>
      <c r="K7" t="s">
        <v>10</v>
      </c>
      <c r="M7">
        <v>3.82</v>
      </c>
      <c r="O7">
        <v>6.8</v>
      </c>
      <c r="S7">
        <v>8</v>
      </c>
    </row>
    <row r="8" spans="1:50" x14ac:dyDescent="0.25">
      <c r="A8" s="15" t="s">
        <v>408</v>
      </c>
      <c r="B8" t="s">
        <v>436</v>
      </c>
      <c r="C8" t="s">
        <v>56</v>
      </c>
      <c r="D8">
        <v>199</v>
      </c>
      <c r="I8" t="s">
        <v>409</v>
      </c>
      <c r="K8" t="s">
        <v>410</v>
      </c>
      <c r="M8">
        <v>3.94</v>
      </c>
      <c r="O8">
        <v>6.78</v>
      </c>
      <c r="S8">
        <v>8</v>
      </c>
    </row>
    <row r="9" spans="1:50" x14ac:dyDescent="0.25">
      <c r="A9" s="15" t="s">
        <v>395</v>
      </c>
      <c r="B9" t="s">
        <v>436</v>
      </c>
      <c r="C9" t="s">
        <v>23</v>
      </c>
      <c r="D9">
        <v>180</v>
      </c>
      <c r="E9">
        <v>4.4400000000000004</v>
      </c>
      <c r="I9" t="s">
        <v>30</v>
      </c>
      <c r="K9" t="s">
        <v>273</v>
      </c>
      <c r="M9">
        <v>4.2</v>
      </c>
      <c r="O9">
        <v>7.07</v>
      </c>
      <c r="S9">
        <v>2</v>
      </c>
      <c r="T9">
        <v>10</v>
      </c>
    </row>
    <row r="10" spans="1:50" x14ac:dyDescent="0.25">
      <c r="A10" s="15" t="s">
        <v>401</v>
      </c>
      <c r="B10" t="s">
        <v>436</v>
      </c>
      <c r="C10" t="s">
        <v>17</v>
      </c>
      <c r="D10">
        <v>195</v>
      </c>
      <c r="E10">
        <v>4.8099999999999996</v>
      </c>
      <c r="I10" t="s">
        <v>85</v>
      </c>
      <c r="K10" t="s">
        <v>69</v>
      </c>
      <c r="M10">
        <v>4.2</v>
      </c>
      <c r="O10">
        <v>7.12</v>
      </c>
      <c r="S10">
        <v>2</v>
      </c>
      <c r="T10">
        <v>1</v>
      </c>
    </row>
    <row r="11" spans="1:50" x14ac:dyDescent="0.25">
      <c r="A11" s="15" t="s">
        <v>396</v>
      </c>
      <c r="B11" t="s">
        <v>436</v>
      </c>
      <c r="C11" t="s">
        <v>27</v>
      </c>
      <c r="D11">
        <v>218</v>
      </c>
      <c r="E11">
        <v>4.55</v>
      </c>
      <c r="G11">
        <v>22</v>
      </c>
      <c r="I11" t="s">
        <v>79</v>
      </c>
      <c r="K11" t="s">
        <v>51</v>
      </c>
      <c r="M11">
        <v>4.2699999999999996</v>
      </c>
      <c r="O11">
        <v>7.21</v>
      </c>
      <c r="S11">
        <v>8</v>
      </c>
    </row>
    <row r="12" spans="1:50" x14ac:dyDescent="0.25">
      <c r="A12" s="15" t="s">
        <v>418</v>
      </c>
      <c r="B12" t="s">
        <v>436</v>
      </c>
      <c r="C12" t="s">
        <v>27</v>
      </c>
      <c r="D12">
        <v>208</v>
      </c>
      <c r="E12">
        <v>4.5999999999999996</v>
      </c>
      <c r="G12">
        <v>11</v>
      </c>
      <c r="I12" t="s">
        <v>57</v>
      </c>
      <c r="K12" t="s">
        <v>45</v>
      </c>
      <c r="M12">
        <v>4.2300000000000004</v>
      </c>
      <c r="O12">
        <v>7.12</v>
      </c>
      <c r="S12">
        <v>2</v>
      </c>
      <c r="T12">
        <v>18</v>
      </c>
    </row>
    <row r="13" spans="1:50" x14ac:dyDescent="0.25">
      <c r="A13" s="15" t="s">
        <v>411</v>
      </c>
      <c r="B13" t="s">
        <v>436</v>
      </c>
      <c r="C13" t="s">
        <v>29</v>
      </c>
      <c r="D13">
        <v>201</v>
      </c>
      <c r="E13">
        <v>4.4400000000000004</v>
      </c>
      <c r="G13">
        <v>17</v>
      </c>
      <c r="I13" t="s">
        <v>143</v>
      </c>
      <c r="K13" t="s">
        <v>10</v>
      </c>
      <c r="M13">
        <v>4.07</v>
      </c>
      <c r="O13">
        <v>6.83</v>
      </c>
      <c r="S13">
        <v>6</v>
      </c>
      <c r="T13">
        <v>24</v>
      </c>
    </row>
    <row r="14" spans="1:50" x14ac:dyDescent="0.25">
      <c r="A14" s="15" t="s">
        <v>383</v>
      </c>
      <c r="B14" t="s">
        <v>436</v>
      </c>
      <c r="C14" t="s">
        <v>29</v>
      </c>
      <c r="D14">
        <v>194</v>
      </c>
      <c r="E14">
        <v>4.62</v>
      </c>
      <c r="K14" t="s">
        <v>51</v>
      </c>
      <c r="S14">
        <v>5</v>
      </c>
      <c r="T14">
        <v>28</v>
      </c>
    </row>
    <row r="15" spans="1:50" x14ac:dyDescent="0.25">
      <c r="A15" s="15" t="s">
        <v>419</v>
      </c>
      <c r="B15" t="s">
        <v>436</v>
      </c>
      <c r="C15" t="s">
        <v>29</v>
      </c>
      <c r="D15">
        <v>196</v>
      </c>
      <c r="E15">
        <v>4.46</v>
      </c>
      <c r="G15">
        <v>14</v>
      </c>
      <c r="I15" t="s">
        <v>143</v>
      </c>
      <c r="K15" t="s">
        <v>51</v>
      </c>
      <c r="M15">
        <v>4.07</v>
      </c>
      <c r="O15">
        <v>6.83</v>
      </c>
      <c r="S15">
        <v>8</v>
      </c>
    </row>
    <row r="16" spans="1:50" x14ac:dyDescent="0.25">
      <c r="A16" s="15" t="s">
        <v>429</v>
      </c>
      <c r="B16" t="s">
        <v>436</v>
      </c>
      <c r="C16" t="s">
        <v>17</v>
      </c>
      <c r="D16">
        <v>189</v>
      </c>
      <c r="E16">
        <v>4.5</v>
      </c>
      <c r="I16" t="s">
        <v>33</v>
      </c>
      <c r="K16" t="s">
        <v>25</v>
      </c>
      <c r="S16">
        <v>7</v>
      </c>
      <c r="T16">
        <v>24</v>
      </c>
    </row>
    <row r="17" spans="1:20" x14ac:dyDescent="0.25">
      <c r="A17" s="15" t="s">
        <v>412</v>
      </c>
      <c r="B17" t="s">
        <v>436</v>
      </c>
      <c r="C17" t="s">
        <v>56</v>
      </c>
      <c r="D17">
        <v>203</v>
      </c>
      <c r="E17">
        <v>4.58</v>
      </c>
      <c r="G17">
        <v>16</v>
      </c>
      <c r="I17" t="s">
        <v>54</v>
      </c>
      <c r="K17" t="s">
        <v>38</v>
      </c>
      <c r="M17">
        <v>4.18</v>
      </c>
      <c r="O17">
        <v>7</v>
      </c>
      <c r="S17">
        <v>8</v>
      </c>
    </row>
    <row r="18" spans="1:20" x14ac:dyDescent="0.25">
      <c r="A18" s="15" t="s">
        <v>427</v>
      </c>
      <c r="B18" t="s">
        <v>436</v>
      </c>
      <c r="C18" t="s">
        <v>23</v>
      </c>
      <c r="D18">
        <v>200</v>
      </c>
      <c r="S18">
        <v>6</v>
      </c>
      <c r="T18">
        <v>13</v>
      </c>
    </row>
    <row r="19" spans="1:20" x14ac:dyDescent="0.25">
      <c r="A19" s="15" t="s">
        <v>380</v>
      </c>
      <c r="B19" t="s">
        <v>436</v>
      </c>
      <c r="C19" t="s">
        <v>17</v>
      </c>
      <c r="D19">
        <v>207</v>
      </c>
      <c r="G19">
        <v>15</v>
      </c>
      <c r="S19">
        <v>4</v>
      </c>
      <c r="T19">
        <v>10</v>
      </c>
    </row>
    <row r="20" spans="1:20" x14ac:dyDescent="0.25">
      <c r="A20" s="15" t="s">
        <v>426</v>
      </c>
      <c r="B20" t="s">
        <v>436</v>
      </c>
      <c r="C20" t="s">
        <v>23</v>
      </c>
      <c r="D20">
        <v>187</v>
      </c>
      <c r="E20">
        <v>4.45</v>
      </c>
      <c r="G20">
        <v>18</v>
      </c>
      <c r="I20" t="s">
        <v>37</v>
      </c>
      <c r="K20" t="s">
        <v>119</v>
      </c>
      <c r="M20">
        <v>4.26</v>
      </c>
      <c r="O20">
        <v>6.96</v>
      </c>
      <c r="S20">
        <v>8</v>
      </c>
    </row>
    <row r="21" spans="1:20" x14ac:dyDescent="0.25">
      <c r="A21" s="15" t="s">
        <v>399</v>
      </c>
      <c r="B21" t="s">
        <v>436</v>
      </c>
      <c r="C21" t="s">
        <v>23</v>
      </c>
      <c r="D21">
        <v>200</v>
      </c>
      <c r="E21">
        <v>4.4400000000000004</v>
      </c>
      <c r="G21">
        <v>21</v>
      </c>
      <c r="I21" t="s">
        <v>33</v>
      </c>
      <c r="K21" t="s">
        <v>48</v>
      </c>
      <c r="M21">
        <v>4.33</v>
      </c>
      <c r="S21">
        <v>2</v>
      </c>
      <c r="T21">
        <v>24</v>
      </c>
    </row>
    <row r="22" spans="1:20" x14ac:dyDescent="0.25">
      <c r="A22" s="15" t="s">
        <v>394</v>
      </c>
      <c r="B22" t="s">
        <v>436</v>
      </c>
      <c r="C22" t="s">
        <v>109</v>
      </c>
      <c r="D22">
        <v>208</v>
      </c>
      <c r="E22">
        <v>4.63</v>
      </c>
      <c r="I22" t="s">
        <v>114</v>
      </c>
      <c r="K22" t="s">
        <v>31</v>
      </c>
      <c r="M22">
        <v>4.26</v>
      </c>
      <c r="O22">
        <v>7.09</v>
      </c>
      <c r="S22">
        <v>4</v>
      </c>
      <c r="T22">
        <v>22</v>
      </c>
    </row>
    <row r="23" spans="1:20" x14ac:dyDescent="0.25">
      <c r="A23" s="15" t="s">
        <v>422</v>
      </c>
      <c r="B23" t="s">
        <v>436</v>
      </c>
      <c r="C23" t="s">
        <v>56</v>
      </c>
      <c r="D23">
        <v>205</v>
      </c>
      <c r="E23">
        <v>4.45</v>
      </c>
      <c r="G23">
        <v>19</v>
      </c>
      <c r="I23" t="s">
        <v>18</v>
      </c>
      <c r="K23" t="s">
        <v>45</v>
      </c>
      <c r="M23">
        <v>3.97</v>
      </c>
      <c r="O23">
        <v>6.7</v>
      </c>
      <c r="S23">
        <v>8</v>
      </c>
    </row>
    <row r="24" spans="1:20" x14ac:dyDescent="0.25">
      <c r="A24" s="15" t="s">
        <v>416</v>
      </c>
      <c r="B24" t="s">
        <v>436</v>
      </c>
      <c r="C24" t="s">
        <v>17</v>
      </c>
      <c r="D24">
        <v>191</v>
      </c>
      <c r="E24">
        <v>4.6100000000000003</v>
      </c>
      <c r="G24">
        <v>7</v>
      </c>
      <c r="I24" t="s">
        <v>106</v>
      </c>
      <c r="K24" t="s">
        <v>90</v>
      </c>
      <c r="M24">
        <v>4</v>
      </c>
      <c r="O24">
        <v>6.8</v>
      </c>
      <c r="S24">
        <v>8</v>
      </c>
    </row>
    <row r="25" spans="1:20" x14ac:dyDescent="0.25">
      <c r="A25" s="15" t="s">
        <v>404</v>
      </c>
      <c r="B25" t="s">
        <v>436</v>
      </c>
      <c r="C25" t="s">
        <v>17</v>
      </c>
      <c r="D25">
        <v>218</v>
      </c>
      <c r="G25">
        <v>17</v>
      </c>
      <c r="S25">
        <v>8</v>
      </c>
    </row>
    <row r="26" spans="1:20" x14ac:dyDescent="0.25">
      <c r="A26" s="15" t="s">
        <v>381</v>
      </c>
      <c r="B26" t="s">
        <v>436</v>
      </c>
      <c r="C26" t="s">
        <v>29</v>
      </c>
      <c r="D26">
        <v>208</v>
      </c>
      <c r="G26">
        <v>23</v>
      </c>
      <c r="S26">
        <v>8</v>
      </c>
    </row>
    <row r="27" spans="1:20" x14ac:dyDescent="0.25">
      <c r="A27" s="15" t="s">
        <v>393</v>
      </c>
      <c r="B27" t="s">
        <v>436</v>
      </c>
      <c r="C27" t="s">
        <v>8</v>
      </c>
      <c r="D27">
        <v>192</v>
      </c>
      <c r="S27">
        <v>8</v>
      </c>
    </row>
    <row r="28" spans="1:20" x14ac:dyDescent="0.25">
      <c r="A28" s="15" t="s">
        <v>397</v>
      </c>
      <c r="B28" t="s">
        <v>436</v>
      </c>
      <c r="C28" t="s">
        <v>17</v>
      </c>
      <c r="D28">
        <v>179</v>
      </c>
      <c r="E28">
        <v>4.6399999999999997</v>
      </c>
      <c r="I28" t="s">
        <v>47</v>
      </c>
      <c r="K28" t="s">
        <v>273</v>
      </c>
      <c r="M28">
        <v>4.26</v>
      </c>
      <c r="O28">
        <v>6.97</v>
      </c>
      <c r="S28">
        <v>6</v>
      </c>
      <c r="T28">
        <v>5</v>
      </c>
    </row>
    <row r="29" spans="1:20" x14ac:dyDescent="0.25">
      <c r="A29" s="15" t="s">
        <v>425</v>
      </c>
      <c r="B29" t="s">
        <v>436</v>
      </c>
      <c r="C29" t="s">
        <v>29</v>
      </c>
      <c r="D29">
        <v>199</v>
      </c>
      <c r="G29">
        <v>14</v>
      </c>
      <c r="S29">
        <v>8</v>
      </c>
    </row>
    <row r="30" spans="1:20" x14ac:dyDescent="0.25">
      <c r="A30" s="15" t="s">
        <v>430</v>
      </c>
      <c r="B30" t="s">
        <v>436</v>
      </c>
      <c r="C30" t="s">
        <v>56</v>
      </c>
      <c r="D30">
        <v>221</v>
      </c>
      <c r="E30">
        <v>4.53</v>
      </c>
      <c r="I30" t="s">
        <v>21</v>
      </c>
      <c r="K30" t="s">
        <v>119</v>
      </c>
      <c r="S30">
        <v>1</v>
      </c>
      <c r="T30">
        <v>16</v>
      </c>
    </row>
    <row r="31" spans="1:20" x14ac:dyDescent="0.25">
      <c r="A31" s="15" t="s">
        <v>385</v>
      </c>
      <c r="B31" t="s">
        <v>436</v>
      </c>
      <c r="C31" t="s">
        <v>56</v>
      </c>
      <c r="D31">
        <v>203</v>
      </c>
      <c r="E31">
        <v>4.4800000000000004</v>
      </c>
      <c r="I31" t="s">
        <v>37</v>
      </c>
      <c r="K31" t="s">
        <v>119</v>
      </c>
      <c r="M31">
        <v>4.2699999999999996</v>
      </c>
      <c r="O31">
        <v>6.77</v>
      </c>
      <c r="S31">
        <v>1</v>
      </c>
      <c r="T31">
        <v>27</v>
      </c>
    </row>
    <row r="32" spans="1:20" x14ac:dyDescent="0.25">
      <c r="A32" s="15" t="s">
        <v>423</v>
      </c>
      <c r="B32" t="s">
        <v>436</v>
      </c>
      <c r="C32" t="s">
        <v>27</v>
      </c>
      <c r="D32">
        <v>209</v>
      </c>
      <c r="E32">
        <v>4.5599999999999996</v>
      </c>
      <c r="I32" t="s">
        <v>106</v>
      </c>
      <c r="K32" t="s">
        <v>273</v>
      </c>
      <c r="O32">
        <v>7.04</v>
      </c>
      <c r="S32">
        <v>3</v>
      </c>
      <c r="T32">
        <v>19</v>
      </c>
    </row>
    <row r="33" spans="1:20" x14ac:dyDescent="0.25">
      <c r="A33" s="15" t="s">
        <v>432</v>
      </c>
      <c r="B33" t="s">
        <v>436</v>
      </c>
      <c r="C33" t="s">
        <v>29</v>
      </c>
      <c r="D33">
        <v>197</v>
      </c>
      <c r="E33">
        <v>4.59</v>
      </c>
      <c r="G33">
        <v>15</v>
      </c>
      <c r="I33" t="s">
        <v>79</v>
      </c>
      <c r="K33" t="s">
        <v>433</v>
      </c>
      <c r="M33">
        <v>4.1100000000000003</v>
      </c>
      <c r="O33">
        <v>6.95</v>
      </c>
      <c r="S33">
        <v>8</v>
      </c>
    </row>
    <row r="34" spans="1:20" x14ac:dyDescent="0.25">
      <c r="A34" s="15" t="s">
        <v>420</v>
      </c>
      <c r="B34" t="s">
        <v>436</v>
      </c>
      <c r="C34" t="s">
        <v>29</v>
      </c>
      <c r="D34">
        <v>211</v>
      </c>
      <c r="E34">
        <v>4.6500000000000004</v>
      </c>
      <c r="G34">
        <v>13</v>
      </c>
      <c r="I34" t="s">
        <v>85</v>
      </c>
      <c r="K34" t="s">
        <v>162</v>
      </c>
      <c r="M34">
        <v>4.22</v>
      </c>
      <c r="O34">
        <v>6.74</v>
      </c>
      <c r="S34">
        <v>5</v>
      </c>
      <c r="T34">
        <v>9</v>
      </c>
    </row>
    <row r="35" spans="1:20" x14ac:dyDescent="0.25">
      <c r="A35" s="15" t="s">
        <v>424</v>
      </c>
      <c r="B35" t="s">
        <v>436</v>
      </c>
      <c r="C35" t="s">
        <v>17</v>
      </c>
      <c r="D35">
        <v>201</v>
      </c>
      <c r="E35">
        <v>4.4400000000000004</v>
      </c>
      <c r="G35">
        <v>26</v>
      </c>
      <c r="I35" t="s">
        <v>118</v>
      </c>
      <c r="K35" t="s">
        <v>10</v>
      </c>
      <c r="M35">
        <v>4.12</v>
      </c>
      <c r="O35">
        <v>7.01</v>
      </c>
      <c r="S35">
        <v>8</v>
      </c>
    </row>
    <row r="36" spans="1:20" x14ac:dyDescent="0.25">
      <c r="A36" s="15" t="s">
        <v>435</v>
      </c>
      <c r="B36" t="s">
        <v>436</v>
      </c>
      <c r="C36" t="s">
        <v>27</v>
      </c>
      <c r="D36">
        <v>205</v>
      </c>
      <c r="E36">
        <v>4.58</v>
      </c>
      <c r="I36" t="s">
        <v>37</v>
      </c>
      <c r="K36" t="s">
        <v>45</v>
      </c>
      <c r="M36">
        <v>4.22</v>
      </c>
      <c r="O36">
        <v>6.94</v>
      </c>
      <c r="S36">
        <v>3</v>
      </c>
      <c r="T36">
        <v>34</v>
      </c>
    </row>
    <row r="37" spans="1:20" x14ac:dyDescent="0.25">
      <c r="A37" s="15" t="s">
        <v>384</v>
      </c>
      <c r="B37" t="s">
        <v>436</v>
      </c>
      <c r="C37" t="s">
        <v>29</v>
      </c>
      <c r="D37">
        <v>185</v>
      </c>
      <c r="E37">
        <v>4.53</v>
      </c>
      <c r="G37">
        <v>20</v>
      </c>
      <c r="I37" t="s">
        <v>118</v>
      </c>
      <c r="K37" t="s">
        <v>119</v>
      </c>
      <c r="M37">
        <v>3.98</v>
      </c>
      <c r="O37">
        <v>6.61</v>
      </c>
      <c r="S37">
        <v>8</v>
      </c>
    </row>
    <row r="38" spans="1:20" x14ac:dyDescent="0.25">
      <c r="A38" s="15" t="s">
        <v>387</v>
      </c>
      <c r="B38" t="s">
        <v>436</v>
      </c>
      <c r="C38" t="s">
        <v>56</v>
      </c>
      <c r="D38">
        <v>191</v>
      </c>
      <c r="E38">
        <v>4.3600000000000003</v>
      </c>
      <c r="G38">
        <v>15</v>
      </c>
      <c r="I38" t="s">
        <v>143</v>
      </c>
      <c r="K38" t="s">
        <v>229</v>
      </c>
      <c r="M38">
        <v>4.07</v>
      </c>
      <c r="O38">
        <v>7.05</v>
      </c>
      <c r="S38">
        <v>1</v>
      </c>
      <c r="T38">
        <v>18</v>
      </c>
    </row>
    <row r="39" spans="1:20" x14ac:dyDescent="0.25">
      <c r="A39" s="15" t="s">
        <v>407</v>
      </c>
      <c r="B39" t="s">
        <v>436</v>
      </c>
      <c r="C39" t="s">
        <v>17</v>
      </c>
      <c r="D39">
        <v>188</v>
      </c>
      <c r="E39">
        <v>4.5199999999999996</v>
      </c>
      <c r="I39" t="s">
        <v>71</v>
      </c>
      <c r="K39" t="s">
        <v>10</v>
      </c>
      <c r="M39">
        <v>3.89</v>
      </c>
      <c r="O39">
        <v>6.79</v>
      </c>
      <c r="S39">
        <v>8</v>
      </c>
    </row>
    <row r="40" spans="1:20" x14ac:dyDescent="0.25">
      <c r="A40" s="15" t="s">
        <v>277</v>
      </c>
      <c r="B40" t="s">
        <v>436</v>
      </c>
      <c r="C40" t="s">
        <v>8</v>
      </c>
      <c r="D40">
        <v>183</v>
      </c>
      <c r="E40">
        <v>4.63</v>
      </c>
      <c r="G40">
        <v>18</v>
      </c>
      <c r="I40" t="s">
        <v>21</v>
      </c>
      <c r="K40" t="s">
        <v>19</v>
      </c>
      <c r="S40">
        <v>1</v>
      </c>
      <c r="T40">
        <v>30</v>
      </c>
    </row>
    <row r="41" spans="1:20" x14ac:dyDescent="0.25">
      <c r="A41" s="15" t="s">
        <v>391</v>
      </c>
      <c r="B41" t="s">
        <v>436</v>
      </c>
      <c r="C41" t="s">
        <v>56</v>
      </c>
      <c r="D41">
        <v>208</v>
      </c>
      <c r="E41">
        <v>4.6500000000000004</v>
      </c>
      <c r="I41" t="s">
        <v>392</v>
      </c>
      <c r="K41" t="s">
        <v>90</v>
      </c>
      <c r="M41">
        <v>4.33</v>
      </c>
      <c r="O41">
        <v>7.09</v>
      </c>
      <c r="S41">
        <v>2</v>
      </c>
      <c r="T41">
        <v>32</v>
      </c>
    </row>
    <row r="42" spans="1:20" x14ac:dyDescent="0.25">
      <c r="A42" s="15" t="s">
        <v>405</v>
      </c>
      <c r="B42" t="s">
        <v>436</v>
      </c>
      <c r="C42" t="s">
        <v>23</v>
      </c>
      <c r="D42">
        <v>200</v>
      </c>
      <c r="E42">
        <v>4.57</v>
      </c>
      <c r="G42">
        <v>21</v>
      </c>
      <c r="I42" t="s">
        <v>33</v>
      </c>
      <c r="K42" t="s">
        <v>82</v>
      </c>
      <c r="M42">
        <v>4.4000000000000004</v>
      </c>
      <c r="O42">
        <v>6.95</v>
      </c>
      <c r="S42">
        <v>2</v>
      </c>
      <c r="T42">
        <v>30</v>
      </c>
    </row>
    <row r="43" spans="1:20" x14ac:dyDescent="0.25">
      <c r="A43" s="15" t="s">
        <v>400</v>
      </c>
      <c r="B43" t="s">
        <v>436</v>
      </c>
      <c r="C43" t="s">
        <v>56</v>
      </c>
      <c r="D43">
        <v>202</v>
      </c>
      <c r="E43">
        <v>4.6900000000000004</v>
      </c>
      <c r="G43">
        <v>12</v>
      </c>
      <c r="I43" t="s">
        <v>54</v>
      </c>
      <c r="K43" t="s">
        <v>134</v>
      </c>
      <c r="M43">
        <v>4.41</v>
      </c>
      <c r="O43">
        <v>7.18</v>
      </c>
      <c r="S43">
        <v>2</v>
      </c>
      <c r="T43">
        <v>15</v>
      </c>
    </row>
    <row r="44" spans="1:20" x14ac:dyDescent="0.25">
      <c r="A44" s="15" t="s">
        <v>386</v>
      </c>
      <c r="B44" t="s">
        <v>436</v>
      </c>
      <c r="C44" t="s">
        <v>17</v>
      </c>
      <c r="D44">
        <v>228</v>
      </c>
      <c r="E44">
        <v>4.53</v>
      </c>
      <c r="I44" t="s">
        <v>57</v>
      </c>
      <c r="K44" t="s">
        <v>51</v>
      </c>
      <c r="M44">
        <v>4.33</v>
      </c>
      <c r="O44">
        <v>7.38</v>
      </c>
      <c r="S44">
        <v>4</v>
      </c>
      <c r="T44">
        <v>5</v>
      </c>
    </row>
    <row r="45" spans="1:20" x14ac:dyDescent="0.25">
      <c r="A45" s="15" t="s">
        <v>390</v>
      </c>
      <c r="B45" t="s">
        <v>436</v>
      </c>
      <c r="C45" t="s">
        <v>23</v>
      </c>
      <c r="D45">
        <v>182</v>
      </c>
      <c r="E45">
        <v>4.5</v>
      </c>
      <c r="G45">
        <v>9</v>
      </c>
      <c r="I45" t="s">
        <v>54</v>
      </c>
      <c r="K45" t="s">
        <v>34</v>
      </c>
      <c r="M45">
        <v>4.26</v>
      </c>
      <c r="O45">
        <v>7.2</v>
      </c>
      <c r="S45">
        <v>4</v>
      </c>
      <c r="T45">
        <v>21</v>
      </c>
    </row>
    <row r="46" spans="1:20" x14ac:dyDescent="0.25">
      <c r="A46" s="15" t="s">
        <v>417</v>
      </c>
      <c r="B46" t="s">
        <v>436</v>
      </c>
      <c r="C46" t="s">
        <v>17</v>
      </c>
      <c r="D46">
        <v>197</v>
      </c>
      <c r="E46">
        <v>4.53</v>
      </c>
      <c r="G46">
        <v>17</v>
      </c>
      <c r="I46" t="s">
        <v>118</v>
      </c>
      <c r="K46" t="s">
        <v>19</v>
      </c>
      <c r="M46">
        <v>4.08</v>
      </c>
      <c r="O46">
        <v>7.08</v>
      </c>
      <c r="S46">
        <v>6</v>
      </c>
      <c r="T46">
        <v>15</v>
      </c>
    </row>
    <row r="47" spans="1:20" x14ac:dyDescent="0.25">
      <c r="A47" s="15" t="s">
        <v>434</v>
      </c>
      <c r="B47" t="s">
        <v>436</v>
      </c>
      <c r="C47" t="s">
        <v>17</v>
      </c>
      <c r="D47">
        <v>194</v>
      </c>
      <c r="E47">
        <v>4.57</v>
      </c>
      <c r="G47">
        <v>12</v>
      </c>
      <c r="I47" t="s">
        <v>44</v>
      </c>
      <c r="K47" t="s">
        <v>251</v>
      </c>
      <c r="M47">
        <v>4.28</v>
      </c>
      <c r="O47">
        <v>7.08</v>
      </c>
      <c r="S47">
        <v>3</v>
      </c>
      <c r="T47">
        <v>1</v>
      </c>
    </row>
    <row r="48" spans="1:20" x14ac:dyDescent="0.25">
      <c r="A48" s="15" t="s">
        <v>389</v>
      </c>
      <c r="B48" t="s">
        <v>436</v>
      </c>
      <c r="C48" t="s">
        <v>8</v>
      </c>
      <c r="D48">
        <v>196</v>
      </c>
      <c r="E48">
        <v>4.5599999999999996</v>
      </c>
      <c r="G48">
        <v>17</v>
      </c>
      <c r="I48" t="s">
        <v>24</v>
      </c>
      <c r="K48" t="s">
        <v>61</v>
      </c>
      <c r="M48">
        <v>4.1500000000000004</v>
      </c>
      <c r="O48">
        <v>7.22</v>
      </c>
      <c r="S48">
        <v>6</v>
      </c>
      <c r="T48">
        <v>21</v>
      </c>
    </row>
    <row r="49" spans="1:20" x14ac:dyDescent="0.25">
      <c r="A49" s="15" t="s">
        <v>421</v>
      </c>
      <c r="B49" t="s">
        <v>436</v>
      </c>
      <c r="C49" t="s">
        <v>29</v>
      </c>
      <c r="D49">
        <v>195</v>
      </c>
      <c r="E49">
        <v>4.57</v>
      </c>
      <c r="G49">
        <v>14</v>
      </c>
      <c r="I49" t="s">
        <v>24</v>
      </c>
      <c r="K49" t="s">
        <v>240</v>
      </c>
      <c r="M49">
        <v>4.28</v>
      </c>
      <c r="O49">
        <v>7.1</v>
      </c>
      <c r="S49">
        <v>5</v>
      </c>
      <c r="T49">
        <v>34</v>
      </c>
    </row>
    <row r="50" spans="1:20" x14ac:dyDescent="0.25">
      <c r="A50" s="15" t="s">
        <v>388</v>
      </c>
      <c r="B50" t="s">
        <v>436</v>
      </c>
      <c r="C50" t="s">
        <v>29</v>
      </c>
      <c r="D50">
        <v>193</v>
      </c>
      <c r="E50">
        <v>4.38</v>
      </c>
      <c r="G50">
        <v>12</v>
      </c>
      <c r="I50" t="s">
        <v>71</v>
      </c>
      <c r="K50" t="s">
        <v>229</v>
      </c>
      <c r="M50">
        <v>4.1399999999999997</v>
      </c>
      <c r="O50">
        <v>6.94</v>
      </c>
      <c r="S50">
        <v>5</v>
      </c>
      <c r="T50">
        <v>31</v>
      </c>
    </row>
    <row r="51" spans="1:20" x14ac:dyDescent="0.25">
      <c r="A51" s="15" t="s">
        <v>398</v>
      </c>
      <c r="B51" t="s">
        <v>436</v>
      </c>
      <c r="C51" t="s">
        <v>8</v>
      </c>
      <c r="D51">
        <v>176</v>
      </c>
      <c r="E51">
        <v>4.46</v>
      </c>
      <c r="G51">
        <v>15</v>
      </c>
      <c r="I51" t="s">
        <v>54</v>
      </c>
      <c r="K51" t="s">
        <v>51</v>
      </c>
      <c r="M51">
        <v>4.2</v>
      </c>
      <c r="O51">
        <v>6.81</v>
      </c>
      <c r="S51">
        <v>2</v>
      </c>
      <c r="T51">
        <v>14</v>
      </c>
    </row>
    <row r="52" spans="1:20" x14ac:dyDescent="0.25">
      <c r="A52" s="15" t="s">
        <v>415</v>
      </c>
      <c r="B52" t="s">
        <v>436</v>
      </c>
      <c r="C52" t="s">
        <v>23</v>
      </c>
      <c r="D52">
        <v>197</v>
      </c>
      <c r="E52">
        <v>4.49</v>
      </c>
      <c r="G52">
        <v>19</v>
      </c>
      <c r="I52" t="s">
        <v>30</v>
      </c>
      <c r="K52" t="s">
        <v>34</v>
      </c>
      <c r="M52">
        <v>4.07</v>
      </c>
      <c r="O52">
        <v>6.88</v>
      </c>
      <c r="S52">
        <v>1</v>
      </c>
      <c r="T52">
        <v>11</v>
      </c>
    </row>
    <row r="53" spans="1:20" x14ac:dyDescent="0.25">
      <c r="A53" s="15" t="s">
        <v>414</v>
      </c>
      <c r="B53" t="s">
        <v>436</v>
      </c>
      <c r="C53" t="s">
        <v>29</v>
      </c>
      <c r="D53">
        <v>195</v>
      </c>
      <c r="E53">
        <v>4.63</v>
      </c>
      <c r="G53">
        <v>19</v>
      </c>
      <c r="I53" t="s">
        <v>33</v>
      </c>
      <c r="K53" t="s">
        <v>131</v>
      </c>
      <c r="M53">
        <v>4.26</v>
      </c>
      <c r="O53">
        <v>7.01</v>
      </c>
      <c r="S53">
        <v>8</v>
      </c>
    </row>
    <row r="54" spans="1:20" x14ac:dyDescent="0.25">
      <c r="A54" s="15" t="s">
        <v>431</v>
      </c>
      <c r="B54" t="s">
        <v>436</v>
      </c>
      <c r="C54" t="s">
        <v>17</v>
      </c>
      <c r="D54">
        <v>186</v>
      </c>
      <c r="E54">
        <v>4.3099999999999996</v>
      </c>
      <c r="G54">
        <v>19</v>
      </c>
      <c r="I54" t="s">
        <v>143</v>
      </c>
      <c r="K54" t="s">
        <v>240</v>
      </c>
      <c r="M54">
        <v>4.3899999999999997</v>
      </c>
      <c r="O54">
        <v>7.06</v>
      </c>
      <c r="S54">
        <v>8</v>
      </c>
    </row>
    <row r="55" spans="1:20" x14ac:dyDescent="0.25">
      <c r="A55" s="15" t="s">
        <v>403</v>
      </c>
      <c r="B55" t="s">
        <v>436</v>
      </c>
      <c r="C55" t="s">
        <v>23</v>
      </c>
      <c r="D55">
        <v>182</v>
      </c>
      <c r="E55">
        <v>4.55</v>
      </c>
      <c r="I55" t="s">
        <v>106</v>
      </c>
      <c r="K55" t="s">
        <v>51</v>
      </c>
      <c r="M55">
        <v>4.21</v>
      </c>
      <c r="O55">
        <v>6.81</v>
      </c>
      <c r="S55">
        <v>3</v>
      </c>
      <c r="T55">
        <v>14</v>
      </c>
    </row>
    <row r="56" spans="1:20" x14ac:dyDescent="0.25">
      <c r="A56" s="15" t="s">
        <v>428</v>
      </c>
      <c r="B56" t="s">
        <v>436</v>
      </c>
      <c r="C56" t="s">
        <v>17</v>
      </c>
      <c r="D56">
        <v>195</v>
      </c>
      <c r="E56">
        <v>4.5999999999999996</v>
      </c>
      <c r="G56">
        <v>15</v>
      </c>
      <c r="I56" t="s">
        <v>24</v>
      </c>
      <c r="K56" t="s">
        <v>119</v>
      </c>
      <c r="M56">
        <v>3.96</v>
      </c>
      <c r="O56">
        <v>6.97</v>
      </c>
      <c r="S56">
        <v>8</v>
      </c>
    </row>
  </sheetData>
  <mergeCells count="5">
    <mergeCell ref="A1:U1"/>
    <mergeCell ref="X1:AC1"/>
    <mergeCell ref="AE1:AJ1"/>
    <mergeCell ref="AL1:AQ1"/>
    <mergeCell ref="AS1:A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0"/>
  <sheetViews>
    <sheetView workbookViewId="0">
      <selection activeCell="AF3" sqref="AF3"/>
    </sheetView>
  </sheetViews>
  <sheetFormatPr defaultRowHeight="18" customHeight="1" x14ac:dyDescent="0.25"/>
  <cols>
    <col min="1" max="1" width="18" bestFit="1" customWidth="1"/>
    <col min="2" max="2" width="4.140625" bestFit="1" customWidth="1"/>
    <col min="3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2" width="12.7109375" bestFit="1" customWidth="1"/>
    <col min="13" max="13" width="11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12.7109375" bestFit="1" customWidth="1"/>
    <col min="19" max="19" width="12" bestFit="1" customWidth="1"/>
    <col min="20" max="20" width="12.7109375" bestFit="1" customWidth="1"/>
    <col min="22" max="22" width="12.7109375" bestFit="1" customWidth="1"/>
  </cols>
  <sheetData>
    <row r="1" spans="1:32" s="13" customFormat="1" ht="16.5" thickTop="1" thickBot="1" x14ac:dyDescent="0.3">
      <c r="A1" s="11" t="s">
        <v>11</v>
      </c>
      <c r="B1" s="11" t="s">
        <v>0</v>
      </c>
      <c r="C1" s="11" t="s">
        <v>12</v>
      </c>
      <c r="D1" s="11" t="s">
        <v>13</v>
      </c>
      <c r="E1" s="12" t="s">
        <v>1</v>
      </c>
      <c r="F1" s="12" t="s">
        <v>437</v>
      </c>
      <c r="G1" s="12" t="s">
        <v>2</v>
      </c>
      <c r="H1" s="12" t="s">
        <v>437</v>
      </c>
      <c r="I1" s="11">
        <v>40</v>
      </c>
      <c r="J1" s="12" t="s">
        <v>437</v>
      </c>
      <c r="K1" s="11" t="s">
        <v>3</v>
      </c>
      <c r="L1" s="12" t="s">
        <v>437</v>
      </c>
      <c r="M1" s="11" t="s">
        <v>4</v>
      </c>
      <c r="N1" s="12" t="s">
        <v>437</v>
      </c>
      <c r="O1" s="11" t="s">
        <v>5</v>
      </c>
      <c r="P1" s="12" t="s">
        <v>437</v>
      </c>
      <c r="Q1" s="11" t="s">
        <v>6</v>
      </c>
      <c r="R1" s="12" t="s">
        <v>437</v>
      </c>
      <c r="S1" s="11" t="s">
        <v>15</v>
      </c>
      <c r="T1" s="12" t="s">
        <v>437</v>
      </c>
      <c r="V1" s="12" t="s">
        <v>438</v>
      </c>
      <c r="X1" s="12" t="s">
        <v>444</v>
      </c>
      <c r="Z1" s="13" t="s">
        <v>440</v>
      </c>
      <c r="AA1" s="13" t="s">
        <v>441</v>
      </c>
      <c r="AB1" s="13" t="s">
        <v>442</v>
      </c>
      <c r="AC1" s="13" t="s">
        <v>0</v>
      </c>
      <c r="AD1" s="13" t="s">
        <v>446</v>
      </c>
    </row>
    <row r="2" spans="1:32" ht="18" customHeight="1" thickTop="1" thickBot="1" x14ac:dyDescent="0.3">
      <c r="A2" s="1" t="s">
        <v>7</v>
      </c>
      <c r="B2" s="1" t="s">
        <v>95</v>
      </c>
      <c r="C2" s="1">
        <v>69</v>
      </c>
      <c r="D2" s="1">
        <v>205</v>
      </c>
      <c r="E2" s="6">
        <v>30</v>
      </c>
      <c r="F2">
        <f>STANDARDIZE(E2,$E$39,$E$40)</f>
        <v>-1.0038667573889857</v>
      </c>
      <c r="G2" s="6">
        <v>8.625</v>
      </c>
      <c r="H2">
        <f>STANDARDIZE(G2,$G$39,$G$40)</f>
        <v>-1.2624569775661885</v>
      </c>
      <c r="I2" s="1">
        <v>4.5999999999999996</v>
      </c>
      <c r="J2">
        <f>(STANDARDIZE(I2,$I$39,$I$40))*-1</f>
        <v>0.29669903624895583</v>
      </c>
      <c r="K2" s="1">
        <v>24</v>
      </c>
      <c r="L2">
        <f>STANDARDIZE(K2,$K$39,$K$40)</f>
        <v>0.91136371142323347</v>
      </c>
      <c r="M2" s="1">
        <v>42.5</v>
      </c>
      <c r="N2">
        <f>STANDARDIZE(M2,$M$39,$M$40)</f>
        <v>2.1757906607669377</v>
      </c>
      <c r="O2" s="1">
        <v>130</v>
      </c>
      <c r="P2">
        <f>STANDARDIZE(O2,$O$39,$O$40)</f>
        <v>2.4776924149471</v>
      </c>
      <c r="Q2" s="1">
        <v>6.79</v>
      </c>
      <c r="R2">
        <f>(STANDARDIZE(Q2,$Q$39,$Q$40))*-1</f>
        <v>1.5571924587989567</v>
      </c>
      <c r="S2" s="1">
        <v>3.95</v>
      </c>
      <c r="T2">
        <f>(STANDARDIZE(S2,$S$39,$S$40))*-1</f>
        <v>2.1668230106149093</v>
      </c>
      <c r="V2">
        <f t="shared" ref="V2:V37" si="0">F2+H2+J2+L2+N2+P2+R2+T2</f>
        <v>7.3192375578449198</v>
      </c>
      <c r="X2">
        <f>AVERAGE(F2,H2,J2,L2,N2,P2,R2,T2)</f>
        <v>0.91490469473061498</v>
      </c>
      <c r="Z2">
        <v>2</v>
      </c>
      <c r="AA2">
        <v>22</v>
      </c>
      <c r="AB2">
        <v>54</v>
      </c>
      <c r="AC2">
        <f>RANK(AB2,$AB$2:$AB$37,1)</f>
        <v>4</v>
      </c>
      <c r="AD2">
        <v>26.6875</v>
      </c>
    </row>
    <row r="3" spans="1:32" ht="18" customHeight="1" thickTop="1" thickBot="1" x14ac:dyDescent="0.3">
      <c r="A3" s="2" t="s">
        <v>16</v>
      </c>
      <c r="B3" s="1" t="s">
        <v>95</v>
      </c>
      <c r="C3" s="2">
        <v>72</v>
      </c>
      <c r="D3" s="2">
        <v>221</v>
      </c>
      <c r="E3" s="7">
        <v>32</v>
      </c>
      <c r="F3">
        <f t="shared" ref="F3:F37" si="1">STANDARDIZE(E3,$E$39,$E$40)</f>
        <v>0.86741884861766527</v>
      </c>
      <c r="G3" s="7">
        <v>10</v>
      </c>
      <c r="H3">
        <f t="shared" ref="H3:H37" si="2">STANDARDIZE(G3,$G$39,$G$40)</f>
        <v>1.095717376755561</v>
      </c>
      <c r="I3" s="2">
        <v>4.57</v>
      </c>
      <c r="J3">
        <f t="shared" ref="J3:J37" si="3">(STANDARDIZE(I3,$I$39,$I$40))*-1</f>
        <v>0.51744311921816588</v>
      </c>
      <c r="K3" s="2">
        <v>19</v>
      </c>
      <c r="L3">
        <f t="shared" ref="L3:L37" si="4">STANDARDIZE(K3,$K$39,$K$40)</f>
        <v>-0.18227274228464638</v>
      </c>
      <c r="M3" s="2">
        <v>39</v>
      </c>
      <c r="N3">
        <f t="shared" ref="N3:N37" si="5">STANDARDIZE(M3,$M$39,$M$40)</f>
        <v>1.1708894071343727</v>
      </c>
      <c r="O3" s="2">
        <v>121</v>
      </c>
      <c r="P3">
        <f t="shared" ref="P3:P37" si="6">STANDARDIZE(O3,$O$39,$O$40)</f>
        <v>0.64330831339243477</v>
      </c>
      <c r="Q3" s="2">
        <v>7.1</v>
      </c>
      <c r="R3">
        <f t="shared" ref="R3:R37" si="7">(STANDARDIZE(Q3,$Q$39,$Q$40))*-1</f>
        <v>0.11534758954067097</v>
      </c>
      <c r="S3" s="2">
        <v>4.0999999999999996</v>
      </c>
      <c r="T3">
        <f t="shared" ref="T3:T37" si="8">(STANDARDIZE(S3,$S$39,$S$40))*-1</f>
        <v>1.1074245373677278</v>
      </c>
      <c r="V3">
        <f t="shared" si="0"/>
        <v>5.3352764497419525</v>
      </c>
      <c r="X3">
        <f t="shared" ref="X3:X37" si="9">AVERAGE(F3,H3,J3,L3,N3,P3,R3,T3)</f>
        <v>0.66690955621774406</v>
      </c>
      <c r="Z3">
        <v>5</v>
      </c>
      <c r="AA3">
        <v>13</v>
      </c>
      <c r="AB3">
        <v>149</v>
      </c>
      <c r="AC3">
        <f t="shared" ref="AC3:AC31" si="10">RANK(AB3,$AB$2:$AB$37,1)</f>
        <v>14</v>
      </c>
      <c r="AD3">
        <v>24.222222222222221</v>
      </c>
      <c r="AF3" s="15">
        <f>CORREL(X2:X37,AD2:AD37)</f>
        <v>0.35326630949525056</v>
      </c>
    </row>
    <row r="4" spans="1:32" ht="18" customHeight="1" thickTop="1" thickBot="1" x14ac:dyDescent="0.3">
      <c r="A4" s="1" t="s">
        <v>20</v>
      </c>
      <c r="B4" s="1" t="s">
        <v>95</v>
      </c>
      <c r="C4" s="1">
        <v>72</v>
      </c>
      <c r="D4" s="1">
        <v>221</v>
      </c>
      <c r="E4" s="6">
        <v>31.75</v>
      </c>
      <c r="F4">
        <f t="shared" si="1"/>
        <v>0.63350814786683385</v>
      </c>
      <c r="G4" s="6">
        <v>9.375</v>
      </c>
      <c r="H4">
        <f t="shared" si="2"/>
        <v>2.3819942972947639E-2</v>
      </c>
      <c r="I4" s="1">
        <v>4.53</v>
      </c>
      <c r="J4">
        <f t="shared" si="3"/>
        <v>0.81176856317711932</v>
      </c>
      <c r="K4" s="1">
        <v>11</v>
      </c>
      <c r="L4">
        <f t="shared" si="4"/>
        <v>-1.9320910682172541</v>
      </c>
      <c r="M4" s="1">
        <v>35.5</v>
      </c>
      <c r="N4">
        <f t="shared" si="5"/>
        <v>0.16598815350180762</v>
      </c>
      <c r="O4" s="1">
        <v>121</v>
      </c>
      <c r="P4">
        <f t="shared" si="6"/>
        <v>0.64330831339243477</v>
      </c>
      <c r="Q4" s="1">
        <v>6.96</v>
      </c>
      <c r="R4">
        <f t="shared" si="7"/>
        <v>0.76650333694763806</v>
      </c>
      <c r="S4" s="1">
        <v>4.28</v>
      </c>
      <c r="T4">
        <f t="shared" si="8"/>
        <v>-0.16385363052889876</v>
      </c>
      <c r="V4">
        <f t="shared" si="0"/>
        <v>0.94895175911262852</v>
      </c>
      <c r="X4">
        <f t="shared" si="9"/>
        <v>0.11861896988907857</v>
      </c>
      <c r="Z4">
        <v>4</v>
      </c>
      <c r="AA4">
        <v>26</v>
      </c>
      <c r="AB4">
        <v>125</v>
      </c>
      <c r="AC4">
        <f t="shared" si="10"/>
        <v>11</v>
      </c>
      <c r="AD4">
        <v>24.5</v>
      </c>
    </row>
    <row r="5" spans="1:32" ht="18" customHeight="1" thickTop="1" thickBot="1" x14ac:dyDescent="0.3">
      <c r="A5" s="2" t="s">
        <v>22</v>
      </c>
      <c r="B5" s="1" t="s">
        <v>95</v>
      </c>
      <c r="C5" s="2">
        <v>70</v>
      </c>
      <c r="D5" s="2">
        <v>212</v>
      </c>
      <c r="E5" s="7">
        <v>29.625</v>
      </c>
      <c r="F5">
        <f t="shared" si="1"/>
        <v>-1.3547328085152328</v>
      </c>
      <c r="G5" s="7">
        <v>8.875</v>
      </c>
      <c r="H5">
        <f t="shared" si="2"/>
        <v>-0.83369800405314309</v>
      </c>
      <c r="I5" s="2">
        <v>4.53</v>
      </c>
      <c r="J5">
        <f t="shared" si="3"/>
        <v>0.81176856317711932</v>
      </c>
      <c r="K5" s="2" t="s">
        <v>439</v>
      </c>
      <c r="M5" s="2">
        <v>36.5</v>
      </c>
      <c r="N5">
        <f t="shared" si="5"/>
        <v>0.45310279739682618</v>
      </c>
      <c r="O5" s="2">
        <v>118</v>
      </c>
      <c r="P5">
        <f t="shared" si="6"/>
        <v>3.1846946207546273E-2</v>
      </c>
      <c r="Q5" s="2">
        <v>7.13</v>
      </c>
      <c r="R5">
        <f t="shared" si="7"/>
        <v>-2.4185784903680611E-2</v>
      </c>
      <c r="S5" s="2" t="s">
        <v>439</v>
      </c>
      <c r="V5">
        <f t="shared" si="0"/>
        <v>-0.91589829069056472</v>
      </c>
      <c r="X5">
        <f t="shared" si="9"/>
        <v>-0.15264971511509412</v>
      </c>
      <c r="Z5">
        <v>5</v>
      </c>
      <c r="AA5">
        <v>38</v>
      </c>
      <c r="AB5">
        <v>174</v>
      </c>
      <c r="AC5">
        <f t="shared" si="10"/>
        <v>17</v>
      </c>
      <c r="AD5">
        <v>16.142857142857142</v>
      </c>
    </row>
    <row r="6" spans="1:32" ht="18" customHeight="1" thickTop="1" thickBot="1" x14ac:dyDescent="0.3">
      <c r="A6" s="1" t="s">
        <v>26</v>
      </c>
      <c r="B6" s="1" t="s">
        <v>95</v>
      </c>
      <c r="C6" s="1">
        <v>74</v>
      </c>
      <c r="D6" s="1">
        <v>234</v>
      </c>
      <c r="E6" s="6">
        <v>32.375</v>
      </c>
      <c r="F6">
        <f t="shared" si="1"/>
        <v>1.2182848997439124</v>
      </c>
      <c r="G6" s="6">
        <v>9.5</v>
      </c>
      <c r="H6">
        <f t="shared" si="2"/>
        <v>0.23819942972947031</v>
      </c>
      <c r="I6" s="2" t="s">
        <v>439</v>
      </c>
      <c r="K6" s="1">
        <v>17</v>
      </c>
      <c r="L6">
        <f t="shared" si="4"/>
        <v>-0.61972732376779827</v>
      </c>
      <c r="M6" s="2" t="s">
        <v>439</v>
      </c>
      <c r="O6" s="2" t="s">
        <v>439</v>
      </c>
      <c r="Q6" s="2" t="s">
        <v>439</v>
      </c>
      <c r="S6" s="2" t="s">
        <v>439</v>
      </c>
      <c r="V6">
        <f t="shared" si="0"/>
        <v>0.83675700570558442</v>
      </c>
      <c r="X6">
        <f t="shared" si="9"/>
        <v>0.27891900190186147</v>
      </c>
      <c r="Z6">
        <v>8</v>
      </c>
      <c r="AD6">
        <v>0</v>
      </c>
    </row>
    <row r="7" spans="1:32" ht="18" customHeight="1" thickTop="1" thickBot="1" x14ac:dyDescent="0.3">
      <c r="A7" s="2" t="s">
        <v>28</v>
      </c>
      <c r="B7" s="1" t="s">
        <v>95</v>
      </c>
      <c r="C7" s="2">
        <v>71</v>
      </c>
      <c r="D7" s="2">
        <v>224</v>
      </c>
      <c r="E7" s="7">
        <v>32.75</v>
      </c>
      <c r="F7">
        <f t="shared" si="1"/>
        <v>1.5691509508701593</v>
      </c>
      <c r="G7" s="7">
        <v>10.25</v>
      </c>
      <c r="H7">
        <f t="shared" si="2"/>
        <v>1.5244763502686063</v>
      </c>
      <c r="I7" s="2">
        <v>4.62</v>
      </c>
      <c r="J7">
        <f t="shared" si="3"/>
        <v>0.14953631426947589</v>
      </c>
      <c r="K7" s="2">
        <v>19</v>
      </c>
      <c r="L7">
        <f t="shared" si="4"/>
        <v>-0.18227274228464638</v>
      </c>
      <c r="M7" s="2">
        <v>34.5</v>
      </c>
      <c r="N7">
        <f t="shared" si="5"/>
        <v>-0.12112649039321097</v>
      </c>
      <c r="O7" s="2">
        <v>117</v>
      </c>
      <c r="P7">
        <f t="shared" si="6"/>
        <v>-0.17197350952074988</v>
      </c>
      <c r="Q7" s="2">
        <v>6.86</v>
      </c>
      <c r="R7">
        <f t="shared" si="7"/>
        <v>1.2316145850954712</v>
      </c>
      <c r="S7" s="2">
        <v>4.1500000000000004</v>
      </c>
      <c r="T7">
        <f t="shared" si="8"/>
        <v>0.75429171295199438</v>
      </c>
      <c r="V7">
        <f t="shared" si="0"/>
        <v>4.7536971712570999</v>
      </c>
      <c r="X7">
        <f t="shared" si="9"/>
        <v>0.59421214640713749</v>
      </c>
      <c r="Z7">
        <v>8</v>
      </c>
      <c r="AD7">
        <v>9</v>
      </c>
    </row>
    <row r="8" spans="1:32" ht="18" customHeight="1" thickTop="1" thickBot="1" x14ac:dyDescent="0.3">
      <c r="A8" s="1" t="s">
        <v>32</v>
      </c>
      <c r="B8" s="1" t="s">
        <v>95</v>
      </c>
      <c r="C8" s="1">
        <v>71</v>
      </c>
      <c r="D8" s="1">
        <v>242</v>
      </c>
      <c r="E8" s="6">
        <v>29.25</v>
      </c>
      <c r="F8">
        <f t="shared" si="1"/>
        <v>-1.7055988596414799</v>
      </c>
      <c r="G8" s="6">
        <v>9.5</v>
      </c>
      <c r="H8">
        <f t="shared" si="2"/>
        <v>0.23819942972947031</v>
      </c>
      <c r="I8" s="1">
        <v>4.74</v>
      </c>
      <c r="J8">
        <f t="shared" si="3"/>
        <v>-0.7334400176073842</v>
      </c>
      <c r="K8" s="1">
        <v>25</v>
      </c>
      <c r="L8">
        <f t="shared" si="4"/>
        <v>1.1300910021648094</v>
      </c>
      <c r="M8" s="1">
        <v>33</v>
      </c>
      <c r="N8">
        <f t="shared" si="5"/>
        <v>-0.55179845623573887</v>
      </c>
      <c r="O8" s="1">
        <v>115</v>
      </c>
      <c r="P8">
        <f t="shared" si="6"/>
        <v>-0.57961442097734217</v>
      </c>
      <c r="Q8" s="1">
        <v>7.2</v>
      </c>
      <c r="R8">
        <f t="shared" si="7"/>
        <v>-0.34976365860716624</v>
      </c>
      <c r="S8" s="1">
        <v>4.34</v>
      </c>
      <c r="T8">
        <f t="shared" si="8"/>
        <v>-0.58761301982777003</v>
      </c>
      <c r="V8">
        <f t="shared" si="0"/>
        <v>-3.1395380010026015</v>
      </c>
      <c r="X8">
        <f t="shared" si="9"/>
        <v>-0.39244225012532519</v>
      </c>
      <c r="Z8">
        <v>5</v>
      </c>
      <c r="AA8">
        <v>32</v>
      </c>
      <c r="AB8">
        <v>168</v>
      </c>
      <c r="AC8">
        <f t="shared" si="10"/>
        <v>16</v>
      </c>
      <c r="AD8">
        <v>26.6875</v>
      </c>
    </row>
    <row r="9" spans="1:32" ht="18" customHeight="1" thickTop="1" thickBot="1" x14ac:dyDescent="0.3">
      <c r="A9" s="2" t="s">
        <v>35</v>
      </c>
      <c r="B9" s="1" t="s">
        <v>95</v>
      </c>
      <c r="C9" s="2">
        <v>67</v>
      </c>
      <c r="D9" s="2">
        <v>186</v>
      </c>
      <c r="E9" s="7">
        <v>30</v>
      </c>
      <c r="F9">
        <f t="shared" si="1"/>
        <v>-1.0038667573889857</v>
      </c>
      <c r="G9" s="7">
        <v>9</v>
      </c>
      <c r="H9">
        <f t="shared" si="2"/>
        <v>-0.61931851729662035</v>
      </c>
      <c r="I9" s="2">
        <v>4.57</v>
      </c>
      <c r="J9">
        <f t="shared" si="3"/>
        <v>0.51744311921816588</v>
      </c>
      <c r="K9" s="2" t="s">
        <v>439</v>
      </c>
      <c r="M9" s="2">
        <v>36</v>
      </c>
      <c r="N9">
        <f t="shared" si="5"/>
        <v>0.30954547544931688</v>
      </c>
      <c r="O9" s="2">
        <v>114</v>
      </c>
      <c r="P9">
        <f t="shared" si="6"/>
        <v>-0.78343487670563838</v>
      </c>
      <c r="Q9" s="2">
        <v>6.9</v>
      </c>
      <c r="R9">
        <f t="shared" si="7"/>
        <v>1.045570085836337</v>
      </c>
      <c r="S9" s="2">
        <v>4.1500000000000004</v>
      </c>
      <c r="T9">
        <f t="shared" si="8"/>
        <v>0.75429171295199438</v>
      </c>
      <c r="V9">
        <f t="shared" si="0"/>
        <v>0.22023024206456965</v>
      </c>
      <c r="X9">
        <f t="shared" si="9"/>
        <v>3.1461463152081377E-2</v>
      </c>
      <c r="Z9">
        <v>8</v>
      </c>
      <c r="AD9">
        <v>0</v>
      </c>
    </row>
    <row r="10" spans="1:32" ht="18" customHeight="1" thickTop="1" thickBot="1" x14ac:dyDescent="0.3">
      <c r="A10" s="1" t="s">
        <v>39</v>
      </c>
      <c r="B10" s="1" t="s">
        <v>95</v>
      </c>
      <c r="C10" s="1">
        <v>71</v>
      </c>
      <c r="D10" s="1">
        <v>229</v>
      </c>
      <c r="E10" s="6">
        <v>31.625</v>
      </c>
      <c r="F10">
        <f t="shared" si="1"/>
        <v>0.51655279749141814</v>
      </c>
      <c r="G10" s="6">
        <v>9.375</v>
      </c>
      <c r="H10">
        <f t="shared" si="2"/>
        <v>2.3819942972947639E-2</v>
      </c>
      <c r="I10" s="1">
        <v>4.8099999999999996</v>
      </c>
      <c r="J10">
        <f t="shared" si="3"/>
        <v>-1.2485095445355476</v>
      </c>
      <c r="K10" s="1">
        <v>17</v>
      </c>
      <c r="L10">
        <f t="shared" si="4"/>
        <v>-0.61972732376779827</v>
      </c>
      <c r="M10" s="1">
        <v>38.5</v>
      </c>
      <c r="N10">
        <f t="shared" si="5"/>
        <v>1.0273320851868633</v>
      </c>
      <c r="O10" s="1">
        <v>121</v>
      </c>
      <c r="P10">
        <f t="shared" si="6"/>
        <v>0.64330831339243477</v>
      </c>
      <c r="Q10" s="2" t="s">
        <v>439</v>
      </c>
      <c r="S10" s="2" t="s">
        <v>439</v>
      </c>
      <c r="V10">
        <f t="shared" si="0"/>
        <v>0.3427762707403178</v>
      </c>
      <c r="X10">
        <f t="shared" si="9"/>
        <v>5.7129378456719636E-2</v>
      </c>
      <c r="Z10">
        <v>5</v>
      </c>
      <c r="AA10">
        <v>2</v>
      </c>
      <c r="AB10">
        <v>138</v>
      </c>
      <c r="AC10">
        <f t="shared" si="10"/>
        <v>13</v>
      </c>
      <c r="AD10">
        <v>16.285714285714285</v>
      </c>
    </row>
    <row r="11" spans="1:32" ht="18" customHeight="1" thickTop="1" thickBot="1" x14ac:dyDescent="0.3">
      <c r="A11" s="2" t="s">
        <v>42</v>
      </c>
      <c r="B11" s="1" t="s">
        <v>95</v>
      </c>
      <c r="C11" s="2">
        <v>71</v>
      </c>
      <c r="D11" s="2">
        <v>206</v>
      </c>
      <c r="E11" s="7">
        <v>32</v>
      </c>
      <c r="F11">
        <f t="shared" si="1"/>
        <v>0.86741884861766527</v>
      </c>
      <c r="G11" s="7">
        <v>8.625</v>
      </c>
      <c r="H11">
        <f t="shared" si="2"/>
        <v>-1.2624569775661885</v>
      </c>
      <c r="I11" s="2" t="s">
        <v>439</v>
      </c>
      <c r="K11" s="2">
        <v>22</v>
      </c>
      <c r="L11">
        <f t="shared" si="4"/>
        <v>0.4739091299400815</v>
      </c>
      <c r="M11" s="2" t="s">
        <v>439</v>
      </c>
      <c r="O11" s="2" t="s">
        <v>439</v>
      </c>
      <c r="Q11" s="2" t="s">
        <v>439</v>
      </c>
      <c r="S11" s="2" t="s">
        <v>439</v>
      </c>
      <c r="V11">
        <f t="shared" si="0"/>
        <v>7.8871000991558304E-2</v>
      </c>
      <c r="X11">
        <f t="shared" si="9"/>
        <v>2.6290333663852767E-2</v>
      </c>
      <c r="Z11">
        <v>3</v>
      </c>
      <c r="AA11">
        <v>9</v>
      </c>
      <c r="AB11">
        <v>73</v>
      </c>
      <c r="AC11">
        <f t="shared" si="10"/>
        <v>5</v>
      </c>
      <c r="AD11">
        <v>18.833333333333332</v>
      </c>
    </row>
    <row r="12" spans="1:32" ht="18" customHeight="1" thickTop="1" thickBot="1" x14ac:dyDescent="0.3">
      <c r="A12" s="1" t="s">
        <v>43</v>
      </c>
      <c r="B12" s="1" t="s">
        <v>95</v>
      </c>
      <c r="C12" s="1">
        <v>72</v>
      </c>
      <c r="D12" s="1">
        <v>217</v>
      </c>
      <c r="E12" s="6">
        <v>31</v>
      </c>
      <c r="F12">
        <f t="shared" si="1"/>
        <v>-6.8223954385660257E-2</v>
      </c>
      <c r="G12" s="6">
        <v>9.75</v>
      </c>
      <c r="H12">
        <f t="shared" si="2"/>
        <v>0.66695840324251565</v>
      </c>
      <c r="I12" s="1">
        <v>4.62</v>
      </c>
      <c r="J12">
        <f t="shared" si="3"/>
        <v>0.14953631426947589</v>
      </c>
      <c r="K12" s="1">
        <v>15</v>
      </c>
      <c r="L12">
        <f t="shared" si="4"/>
        <v>-1.0571819052509503</v>
      </c>
      <c r="M12" s="1">
        <v>40</v>
      </c>
      <c r="N12">
        <f t="shared" si="5"/>
        <v>1.4580040510293912</v>
      </c>
      <c r="O12" s="1">
        <v>125</v>
      </c>
      <c r="P12">
        <f t="shared" si="6"/>
        <v>1.4585901363056195</v>
      </c>
      <c r="Q12" s="1">
        <v>7.15</v>
      </c>
      <c r="R12">
        <f t="shared" si="7"/>
        <v>-0.1172080345332497</v>
      </c>
      <c r="S12" s="1">
        <v>4.25</v>
      </c>
      <c r="T12">
        <f t="shared" si="8"/>
        <v>4.802606412054005E-2</v>
      </c>
      <c r="V12">
        <f t="shared" si="0"/>
        <v>2.5385010747976819</v>
      </c>
      <c r="X12">
        <f t="shared" si="9"/>
        <v>0.31731263434971024</v>
      </c>
      <c r="Z12">
        <v>8</v>
      </c>
      <c r="AD12">
        <v>8</v>
      </c>
    </row>
    <row r="13" spans="1:32" ht="18" customHeight="1" thickTop="1" thickBot="1" x14ac:dyDescent="0.3">
      <c r="A13" s="2" t="s">
        <v>46</v>
      </c>
      <c r="B13" s="1" t="s">
        <v>95</v>
      </c>
      <c r="C13" s="2">
        <v>69</v>
      </c>
      <c r="D13" s="2">
        <v>217</v>
      </c>
      <c r="E13" s="7">
        <v>30.25</v>
      </c>
      <c r="F13">
        <f t="shared" si="1"/>
        <v>-0.76995605663815436</v>
      </c>
      <c r="G13" s="7">
        <v>9.375</v>
      </c>
      <c r="H13">
        <f t="shared" si="2"/>
        <v>2.3819942972947639E-2</v>
      </c>
      <c r="I13" s="2">
        <v>4.6100000000000003</v>
      </c>
      <c r="J13">
        <f t="shared" si="3"/>
        <v>0.22311767525921258</v>
      </c>
      <c r="K13" s="2">
        <v>17</v>
      </c>
      <c r="L13">
        <f t="shared" si="4"/>
        <v>-0.61972732376779827</v>
      </c>
      <c r="M13" s="2">
        <v>34</v>
      </c>
      <c r="N13">
        <f t="shared" si="5"/>
        <v>-0.26468381234072025</v>
      </c>
      <c r="O13" s="2">
        <v>116</v>
      </c>
      <c r="P13">
        <f t="shared" si="6"/>
        <v>-0.37579396524904607</v>
      </c>
      <c r="Q13" s="2">
        <v>7</v>
      </c>
      <c r="R13">
        <f t="shared" si="7"/>
        <v>0.58045883768850404</v>
      </c>
      <c r="S13" s="2">
        <v>4.18</v>
      </c>
      <c r="T13">
        <f t="shared" si="8"/>
        <v>0.5424120183025618</v>
      </c>
      <c r="V13">
        <f t="shared" si="0"/>
        <v>-0.6603526837724929</v>
      </c>
      <c r="X13">
        <f t="shared" si="9"/>
        <v>-8.2544085471561612E-2</v>
      </c>
      <c r="Z13">
        <v>4</v>
      </c>
      <c r="AA13">
        <v>27</v>
      </c>
      <c r="AB13">
        <v>126</v>
      </c>
      <c r="AC13">
        <f t="shared" si="10"/>
        <v>12</v>
      </c>
      <c r="AD13">
        <v>20.666666666666668</v>
      </c>
    </row>
    <row r="14" spans="1:32" ht="18" customHeight="1" thickTop="1" thickBot="1" x14ac:dyDescent="0.3">
      <c r="A14" s="1" t="s">
        <v>49</v>
      </c>
      <c r="B14" s="1" t="s">
        <v>95</v>
      </c>
      <c r="C14" s="1">
        <v>68</v>
      </c>
      <c r="D14" s="1">
        <v>218</v>
      </c>
      <c r="E14" s="6">
        <v>30.625</v>
      </c>
      <c r="F14">
        <f t="shared" si="1"/>
        <v>-0.41909000551190734</v>
      </c>
      <c r="G14" s="6">
        <v>9.5</v>
      </c>
      <c r="H14">
        <f t="shared" si="2"/>
        <v>0.23819942972947031</v>
      </c>
      <c r="I14" s="1">
        <v>4.58</v>
      </c>
      <c r="J14">
        <f t="shared" si="3"/>
        <v>0.44386175822842922</v>
      </c>
      <c r="K14" s="1">
        <v>26</v>
      </c>
      <c r="L14">
        <f t="shared" si="4"/>
        <v>1.3488182929063854</v>
      </c>
      <c r="M14" s="1">
        <v>34</v>
      </c>
      <c r="N14">
        <f t="shared" si="5"/>
        <v>-0.26468381234072025</v>
      </c>
      <c r="O14" s="1">
        <v>120</v>
      </c>
      <c r="P14">
        <f t="shared" si="6"/>
        <v>0.43948785766413861</v>
      </c>
      <c r="Q14" s="2" t="s">
        <v>439</v>
      </c>
      <c r="S14" s="2" t="s">
        <v>439</v>
      </c>
      <c r="V14">
        <f t="shared" si="0"/>
        <v>1.7865935206757959</v>
      </c>
      <c r="X14">
        <f t="shared" si="9"/>
        <v>0.29776558677929932</v>
      </c>
      <c r="Z14">
        <v>8</v>
      </c>
      <c r="AD14">
        <v>0</v>
      </c>
    </row>
    <row r="15" spans="1:32" ht="18" customHeight="1" thickTop="1" thickBot="1" x14ac:dyDescent="0.3">
      <c r="A15" s="2" t="s">
        <v>52</v>
      </c>
      <c r="B15" s="1" t="s">
        <v>95</v>
      </c>
      <c r="C15" s="2">
        <v>69</v>
      </c>
      <c r="D15" s="2">
        <v>220</v>
      </c>
      <c r="E15" s="7">
        <v>31.625</v>
      </c>
      <c r="F15">
        <f t="shared" si="1"/>
        <v>0.51655279749141814</v>
      </c>
      <c r="G15" s="7">
        <v>8.875</v>
      </c>
      <c r="H15">
        <f t="shared" si="2"/>
        <v>-0.83369800405314309</v>
      </c>
      <c r="I15" s="2">
        <v>4.8</v>
      </c>
      <c r="J15">
        <f t="shared" si="3"/>
        <v>-1.174928183545811</v>
      </c>
      <c r="K15" s="2">
        <v>16</v>
      </c>
      <c r="L15">
        <f t="shared" si="4"/>
        <v>-0.83845461450937431</v>
      </c>
      <c r="M15" s="2">
        <v>35.5</v>
      </c>
      <c r="N15">
        <f t="shared" si="5"/>
        <v>0.16598815350180762</v>
      </c>
      <c r="O15" s="2">
        <v>117</v>
      </c>
      <c r="P15">
        <f t="shared" si="6"/>
        <v>-0.17197350952074988</v>
      </c>
      <c r="Q15" s="2">
        <v>7.63</v>
      </c>
      <c r="R15">
        <f t="shared" si="7"/>
        <v>-2.3497420256428541</v>
      </c>
      <c r="S15" s="2">
        <v>4.5</v>
      </c>
      <c r="T15">
        <f t="shared" si="8"/>
        <v>-1.7176380579581021</v>
      </c>
      <c r="V15">
        <f t="shared" si="0"/>
        <v>-6.4038934442368092</v>
      </c>
      <c r="X15">
        <f t="shared" si="9"/>
        <v>-0.80048668052960115</v>
      </c>
      <c r="Z15">
        <v>8</v>
      </c>
      <c r="AD15">
        <v>0</v>
      </c>
    </row>
    <row r="16" spans="1:32" ht="18" customHeight="1" thickTop="1" thickBot="1" x14ac:dyDescent="0.3">
      <c r="A16" s="1" t="s">
        <v>53</v>
      </c>
      <c r="B16" s="1" t="s">
        <v>95</v>
      </c>
      <c r="C16" s="1">
        <v>71</v>
      </c>
      <c r="D16" s="1">
        <v>254</v>
      </c>
      <c r="E16" s="6">
        <v>32.75</v>
      </c>
      <c r="F16">
        <f t="shared" si="1"/>
        <v>1.5691509508701593</v>
      </c>
      <c r="G16" s="6">
        <v>10.5</v>
      </c>
      <c r="H16">
        <f t="shared" si="2"/>
        <v>1.9532353237816518</v>
      </c>
      <c r="I16" s="1">
        <v>4.9400000000000004</v>
      </c>
      <c r="J16">
        <f t="shared" si="3"/>
        <v>-2.2050672374021509</v>
      </c>
      <c r="K16" s="1">
        <v>23</v>
      </c>
      <c r="L16">
        <f t="shared" si="4"/>
        <v>0.69263642068165754</v>
      </c>
      <c r="M16" s="1">
        <v>33.5</v>
      </c>
      <c r="N16">
        <f t="shared" si="5"/>
        <v>-0.40824113428822956</v>
      </c>
      <c r="O16" s="1">
        <v>114</v>
      </c>
      <c r="P16">
        <f t="shared" si="6"/>
        <v>-0.78343487670563838</v>
      </c>
      <c r="Q16" s="1">
        <v>7.56</v>
      </c>
      <c r="R16">
        <f t="shared" si="7"/>
        <v>-2.0241641519393685</v>
      </c>
      <c r="S16" s="1">
        <v>4.4000000000000004</v>
      </c>
      <c r="T16">
        <f t="shared" si="8"/>
        <v>-1.0113724091266476</v>
      </c>
      <c r="V16">
        <f t="shared" si="0"/>
        <v>-2.2172571141285662</v>
      </c>
      <c r="X16">
        <f t="shared" si="9"/>
        <v>-0.27715713926607077</v>
      </c>
      <c r="Z16">
        <v>4</v>
      </c>
      <c r="AA16">
        <v>9</v>
      </c>
      <c r="AB16">
        <v>108</v>
      </c>
      <c r="AC16">
        <f t="shared" si="10"/>
        <v>10</v>
      </c>
      <c r="AD16">
        <v>26.25</v>
      </c>
    </row>
    <row r="17" spans="1:30" ht="18" customHeight="1" thickTop="1" thickBot="1" x14ac:dyDescent="0.3">
      <c r="A17" s="2" t="s">
        <v>55</v>
      </c>
      <c r="B17" s="1" t="s">
        <v>95</v>
      </c>
      <c r="C17" s="2">
        <v>73</v>
      </c>
      <c r="D17" s="2">
        <v>215</v>
      </c>
      <c r="E17" s="7">
        <v>32.375</v>
      </c>
      <c r="F17">
        <f t="shared" si="1"/>
        <v>1.2182848997439124</v>
      </c>
      <c r="G17" s="7">
        <v>9.75</v>
      </c>
      <c r="H17">
        <f t="shared" si="2"/>
        <v>0.66695840324251565</v>
      </c>
      <c r="I17" s="2">
        <v>4.5199999999999996</v>
      </c>
      <c r="J17">
        <f t="shared" si="3"/>
        <v>0.88534992416686253</v>
      </c>
      <c r="K17" s="2">
        <v>19</v>
      </c>
      <c r="L17">
        <f t="shared" si="4"/>
        <v>-0.18227274228464638</v>
      </c>
      <c r="M17" s="2">
        <v>35</v>
      </c>
      <c r="N17">
        <f t="shared" si="5"/>
        <v>2.2430831554298328E-2</v>
      </c>
      <c r="O17" s="2">
        <v>126</v>
      </c>
      <c r="P17">
        <f t="shared" si="6"/>
        <v>1.6624105920339156</v>
      </c>
      <c r="Q17" s="2">
        <v>7.04</v>
      </c>
      <c r="R17">
        <f t="shared" si="7"/>
        <v>0.39441433842936996</v>
      </c>
      <c r="S17" s="2">
        <v>4.07</v>
      </c>
      <c r="T17">
        <f t="shared" si="8"/>
        <v>1.3193042320171604</v>
      </c>
      <c r="V17">
        <f t="shared" si="0"/>
        <v>5.9868804789033891</v>
      </c>
      <c r="X17">
        <f t="shared" si="9"/>
        <v>0.74836005986292364</v>
      </c>
      <c r="Z17">
        <v>1</v>
      </c>
      <c r="AA17">
        <v>15</v>
      </c>
      <c r="AB17">
        <v>15</v>
      </c>
      <c r="AC17">
        <f t="shared" si="10"/>
        <v>2</v>
      </c>
      <c r="AD17">
        <v>28.214285714285715</v>
      </c>
    </row>
    <row r="18" spans="1:30" ht="18" customHeight="1" thickTop="1" thickBot="1" x14ac:dyDescent="0.3">
      <c r="A18" s="1" t="s">
        <v>59</v>
      </c>
      <c r="B18" s="1" t="s">
        <v>95</v>
      </c>
      <c r="C18" s="1">
        <v>73</v>
      </c>
      <c r="D18" s="1">
        <v>222</v>
      </c>
      <c r="E18" s="6">
        <v>32.5</v>
      </c>
      <c r="F18">
        <f t="shared" si="1"/>
        <v>1.3352402501193279</v>
      </c>
      <c r="G18" s="6">
        <v>10</v>
      </c>
      <c r="H18">
        <f t="shared" si="2"/>
        <v>1.095717376755561</v>
      </c>
      <c r="I18" s="2" t="s">
        <v>439</v>
      </c>
      <c r="K18" s="1">
        <v>17</v>
      </c>
      <c r="L18">
        <f t="shared" si="4"/>
        <v>-0.61972732376779827</v>
      </c>
      <c r="M18" s="2" t="s">
        <v>439</v>
      </c>
      <c r="O18" s="2" t="s">
        <v>439</v>
      </c>
      <c r="Q18" s="2" t="s">
        <v>439</v>
      </c>
      <c r="S18" s="2" t="s">
        <v>439</v>
      </c>
      <c r="V18">
        <f t="shared" si="0"/>
        <v>1.8112303031070909</v>
      </c>
      <c r="X18">
        <f t="shared" si="9"/>
        <v>0.60374343436903033</v>
      </c>
      <c r="Z18">
        <v>1</v>
      </c>
      <c r="AA18">
        <v>10</v>
      </c>
      <c r="AB18">
        <v>10</v>
      </c>
      <c r="AC18">
        <f t="shared" si="10"/>
        <v>1</v>
      </c>
      <c r="AD18">
        <v>35.153846153846153</v>
      </c>
    </row>
    <row r="19" spans="1:30" ht="18" customHeight="1" thickTop="1" thickBot="1" x14ac:dyDescent="0.3">
      <c r="A19" s="2" t="s">
        <v>60</v>
      </c>
      <c r="B19" s="1" t="s">
        <v>95</v>
      </c>
      <c r="C19" s="2">
        <v>67</v>
      </c>
      <c r="D19" s="2">
        <v>199</v>
      </c>
      <c r="E19" s="7">
        <v>29.75</v>
      </c>
      <c r="F19">
        <f t="shared" si="1"/>
        <v>-1.2377774581398171</v>
      </c>
      <c r="G19" s="7">
        <v>9</v>
      </c>
      <c r="H19">
        <f t="shared" si="2"/>
        <v>-0.61931851729662035</v>
      </c>
      <c r="I19" s="2">
        <v>4.8</v>
      </c>
      <c r="J19">
        <f t="shared" si="3"/>
        <v>-1.174928183545811</v>
      </c>
      <c r="K19" s="2" t="s">
        <v>439</v>
      </c>
      <c r="M19" s="2">
        <v>33</v>
      </c>
      <c r="N19">
        <f t="shared" si="5"/>
        <v>-0.55179845623573887</v>
      </c>
      <c r="O19" s="2">
        <v>113</v>
      </c>
      <c r="P19">
        <f t="shared" si="6"/>
        <v>-0.98725533243393448</v>
      </c>
      <c r="Q19" s="2">
        <v>7.2</v>
      </c>
      <c r="R19">
        <f t="shared" si="7"/>
        <v>-0.34976365860716624</v>
      </c>
      <c r="S19" s="2">
        <v>4.38</v>
      </c>
      <c r="T19">
        <f t="shared" si="8"/>
        <v>-0.87011927936035305</v>
      </c>
      <c r="V19">
        <f t="shared" si="0"/>
        <v>-5.7909608856194419</v>
      </c>
      <c r="X19">
        <f t="shared" si="9"/>
        <v>-0.82728012651706317</v>
      </c>
      <c r="Z19">
        <v>8</v>
      </c>
      <c r="AD19">
        <v>0</v>
      </c>
    </row>
    <row r="20" spans="1:30" ht="18" customHeight="1" thickTop="1" thickBot="1" x14ac:dyDescent="0.3">
      <c r="A20" s="1" t="s">
        <v>62</v>
      </c>
      <c r="B20" s="1" t="s">
        <v>95</v>
      </c>
      <c r="C20" s="1">
        <v>70</v>
      </c>
      <c r="D20" s="1">
        <v>198</v>
      </c>
      <c r="E20" s="6">
        <v>30.25</v>
      </c>
      <c r="F20">
        <f t="shared" si="1"/>
        <v>-0.76995605663815436</v>
      </c>
      <c r="G20" s="6">
        <v>9</v>
      </c>
      <c r="H20">
        <f t="shared" si="2"/>
        <v>-0.61931851729662035</v>
      </c>
      <c r="I20" s="1">
        <v>4.63</v>
      </c>
      <c r="J20">
        <f t="shared" si="3"/>
        <v>7.5954953279739168E-2</v>
      </c>
      <c r="K20" s="1">
        <v>19</v>
      </c>
      <c r="L20">
        <f t="shared" si="4"/>
        <v>-0.18227274228464638</v>
      </c>
      <c r="M20" s="1">
        <v>30.5</v>
      </c>
      <c r="N20">
        <f t="shared" si="5"/>
        <v>-1.2695850659732852</v>
      </c>
      <c r="O20" s="1">
        <v>116</v>
      </c>
      <c r="P20">
        <f t="shared" si="6"/>
        <v>-0.37579396524904607</v>
      </c>
      <c r="Q20" s="1">
        <v>7.19</v>
      </c>
      <c r="R20">
        <f t="shared" si="7"/>
        <v>-0.30325253379238376</v>
      </c>
      <c r="S20" s="1">
        <v>4.4000000000000004</v>
      </c>
      <c r="T20">
        <f t="shared" si="8"/>
        <v>-1.0113724091266476</v>
      </c>
      <c r="V20">
        <f t="shared" si="0"/>
        <v>-4.4555963370810439</v>
      </c>
      <c r="X20">
        <f t="shared" si="9"/>
        <v>-0.55694954213513048</v>
      </c>
      <c r="Z20">
        <v>8</v>
      </c>
      <c r="AD20">
        <v>0</v>
      </c>
    </row>
    <row r="21" spans="1:30" ht="18" customHeight="1" thickTop="1" thickBot="1" x14ac:dyDescent="0.3">
      <c r="A21" s="2" t="s">
        <v>64</v>
      </c>
      <c r="B21" s="1" t="s">
        <v>95</v>
      </c>
      <c r="C21" s="2">
        <v>72</v>
      </c>
      <c r="D21" s="2">
        <v>226</v>
      </c>
      <c r="E21" s="7">
        <v>31.25</v>
      </c>
      <c r="F21">
        <f t="shared" si="1"/>
        <v>0.16568674636517111</v>
      </c>
      <c r="G21" s="7">
        <v>9.25</v>
      </c>
      <c r="H21">
        <f t="shared" si="2"/>
        <v>-0.19055954378357504</v>
      </c>
      <c r="I21" s="2">
        <v>4.83</v>
      </c>
      <c r="J21">
        <f t="shared" si="3"/>
        <v>-1.3956722665150276</v>
      </c>
      <c r="K21" s="2" t="s">
        <v>439</v>
      </c>
      <c r="M21" s="2">
        <v>27</v>
      </c>
      <c r="N21">
        <f t="shared" si="5"/>
        <v>-2.2744863196058502</v>
      </c>
      <c r="O21" s="2">
        <v>111</v>
      </c>
      <c r="P21">
        <f t="shared" si="6"/>
        <v>-1.3948962438905268</v>
      </c>
      <c r="Q21" s="2">
        <v>7.17</v>
      </c>
      <c r="R21">
        <f t="shared" si="7"/>
        <v>-0.21023028416281467</v>
      </c>
      <c r="S21" s="2">
        <v>4.4000000000000004</v>
      </c>
      <c r="T21">
        <f t="shared" si="8"/>
        <v>-1.0113724091266476</v>
      </c>
      <c r="V21">
        <f t="shared" si="0"/>
        <v>-6.311530320719271</v>
      </c>
      <c r="X21">
        <f t="shared" si="9"/>
        <v>-0.90164718867418159</v>
      </c>
      <c r="Z21">
        <v>7</v>
      </c>
      <c r="AA21">
        <v>18</v>
      </c>
      <c r="AB21">
        <v>235</v>
      </c>
      <c r="AC21">
        <f t="shared" si="10"/>
        <v>21</v>
      </c>
      <c r="AD21">
        <v>0</v>
      </c>
    </row>
    <row r="22" spans="1:30" ht="18" customHeight="1" thickTop="1" thickBot="1" x14ac:dyDescent="0.3">
      <c r="A22" s="1" t="s">
        <v>67</v>
      </c>
      <c r="B22" s="1" t="s">
        <v>95</v>
      </c>
      <c r="C22" s="1">
        <v>72</v>
      </c>
      <c r="D22" s="1">
        <v>247</v>
      </c>
      <c r="E22" s="6">
        <v>31.75</v>
      </c>
      <c r="F22">
        <f t="shared" si="1"/>
        <v>0.63350814786683385</v>
      </c>
      <c r="G22" s="6">
        <v>10.25</v>
      </c>
      <c r="H22">
        <f t="shared" si="2"/>
        <v>1.5244763502686063</v>
      </c>
      <c r="I22" s="1">
        <v>5.0199999999999996</v>
      </c>
      <c r="J22">
        <f t="shared" si="3"/>
        <v>-2.7937181253200509</v>
      </c>
      <c r="K22" s="1">
        <v>30</v>
      </c>
      <c r="L22">
        <f t="shared" si="4"/>
        <v>2.2237274558726892</v>
      </c>
      <c r="M22" s="1">
        <v>31.5</v>
      </c>
      <c r="N22">
        <f t="shared" si="5"/>
        <v>-0.98247042207826674</v>
      </c>
      <c r="O22" s="1">
        <v>110</v>
      </c>
      <c r="P22">
        <f t="shared" si="6"/>
        <v>-1.5987166996188231</v>
      </c>
      <c r="Q22" s="1">
        <v>7.24</v>
      </c>
      <c r="R22">
        <f t="shared" si="7"/>
        <v>-0.53580815786630032</v>
      </c>
      <c r="S22" s="1">
        <v>4.33</v>
      </c>
      <c r="T22">
        <f t="shared" si="8"/>
        <v>-0.51698645494462592</v>
      </c>
      <c r="V22">
        <f t="shared" si="0"/>
        <v>-2.0459879058199375</v>
      </c>
      <c r="X22">
        <f t="shared" si="9"/>
        <v>-0.25574848822749219</v>
      </c>
      <c r="Z22">
        <v>7</v>
      </c>
      <c r="AA22">
        <v>14</v>
      </c>
      <c r="AB22">
        <v>231</v>
      </c>
      <c r="AC22">
        <f t="shared" si="10"/>
        <v>20</v>
      </c>
      <c r="AD22">
        <v>11.5</v>
      </c>
    </row>
    <row r="23" spans="1:30" ht="18" customHeight="1" thickTop="1" thickBot="1" x14ac:dyDescent="0.3">
      <c r="A23" s="2" t="s">
        <v>70</v>
      </c>
      <c r="B23" s="1" t="s">
        <v>95</v>
      </c>
      <c r="C23" s="2">
        <v>73</v>
      </c>
      <c r="D23" s="2">
        <v>224</v>
      </c>
      <c r="E23" s="7">
        <v>31.25</v>
      </c>
      <c r="F23">
        <f t="shared" si="1"/>
        <v>0.16568674636517111</v>
      </c>
      <c r="G23" s="7">
        <v>9.625</v>
      </c>
      <c r="H23">
        <f t="shared" si="2"/>
        <v>0.45257891648599297</v>
      </c>
      <c r="I23" s="2">
        <v>4.5</v>
      </c>
      <c r="J23">
        <f t="shared" si="3"/>
        <v>1.0325126461463359</v>
      </c>
      <c r="K23" s="2">
        <v>25</v>
      </c>
      <c r="L23">
        <f t="shared" si="4"/>
        <v>1.1300910021648094</v>
      </c>
      <c r="M23" s="2">
        <v>41.5</v>
      </c>
      <c r="N23">
        <f t="shared" si="5"/>
        <v>1.888676016871919</v>
      </c>
      <c r="O23" s="2">
        <v>127</v>
      </c>
      <c r="P23">
        <f t="shared" si="6"/>
        <v>1.8662310477622117</v>
      </c>
      <c r="Q23" s="2">
        <v>6.82</v>
      </c>
      <c r="R23">
        <f t="shared" si="7"/>
        <v>1.4176590843546053</v>
      </c>
      <c r="S23" s="2">
        <v>4.2699999999999996</v>
      </c>
      <c r="T23">
        <f t="shared" si="8"/>
        <v>-9.32270656457483E-2</v>
      </c>
      <c r="V23">
        <f t="shared" si="0"/>
        <v>7.8602083945052978</v>
      </c>
      <c r="X23">
        <f t="shared" si="9"/>
        <v>0.98252604931316223</v>
      </c>
      <c r="Z23">
        <v>3</v>
      </c>
      <c r="AA23">
        <v>22</v>
      </c>
      <c r="AB23">
        <v>86</v>
      </c>
      <c r="AC23">
        <f t="shared" si="10"/>
        <v>7</v>
      </c>
      <c r="AD23">
        <v>32.875</v>
      </c>
    </row>
    <row r="24" spans="1:30" ht="18" customHeight="1" thickTop="1" thickBot="1" x14ac:dyDescent="0.3">
      <c r="A24" s="1" t="s">
        <v>73</v>
      </c>
      <c r="B24" s="1" t="s">
        <v>95</v>
      </c>
      <c r="C24" s="1">
        <v>69</v>
      </c>
      <c r="D24" s="1">
        <v>207</v>
      </c>
      <c r="E24" s="6">
        <v>30.375</v>
      </c>
      <c r="F24">
        <f t="shared" si="1"/>
        <v>-0.65300070626273865</v>
      </c>
      <c r="G24" s="6">
        <v>9.25</v>
      </c>
      <c r="H24">
        <f t="shared" si="2"/>
        <v>-0.19055954378357504</v>
      </c>
      <c r="I24" s="1">
        <v>4.54</v>
      </c>
      <c r="J24">
        <f t="shared" si="3"/>
        <v>0.73818720218738254</v>
      </c>
      <c r="K24" s="2" t="s">
        <v>439</v>
      </c>
      <c r="M24" s="1">
        <v>33.5</v>
      </c>
      <c r="N24">
        <f t="shared" si="5"/>
        <v>-0.40824113428822956</v>
      </c>
      <c r="O24" s="1">
        <v>121</v>
      </c>
      <c r="P24">
        <f t="shared" si="6"/>
        <v>0.64330831339243477</v>
      </c>
      <c r="Q24" s="2" t="s">
        <v>439</v>
      </c>
      <c r="S24" s="2" t="s">
        <v>439</v>
      </c>
      <c r="V24">
        <f t="shared" si="0"/>
        <v>0.12969413124527407</v>
      </c>
      <c r="X24">
        <f t="shared" si="9"/>
        <v>2.5938826249054813E-2</v>
      </c>
      <c r="Z24">
        <v>3</v>
      </c>
      <c r="AA24">
        <v>13</v>
      </c>
      <c r="AB24">
        <v>77</v>
      </c>
      <c r="AC24">
        <f t="shared" si="10"/>
        <v>6</v>
      </c>
      <c r="AD24">
        <v>34.9375</v>
      </c>
    </row>
    <row r="25" spans="1:30" ht="18" customHeight="1" thickTop="1" thickBot="1" x14ac:dyDescent="0.3">
      <c r="A25" s="2" t="s">
        <v>74</v>
      </c>
      <c r="B25" s="1" t="s">
        <v>95</v>
      </c>
      <c r="C25" s="2">
        <v>70</v>
      </c>
      <c r="D25" s="2">
        <v>215</v>
      </c>
      <c r="E25" s="7">
        <v>29.625</v>
      </c>
      <c r="F25">
        <f t="shared" si="1"/>
        <v>-1.3547328085152328</v>
      </c>
      <c r="G25" s="7">
        <v>9.125</v>
      </c>
      <c r="H25">
        <f t="shared" si="2"/>
        <v>-0.40493903054009772</v>
      </c>
      <c r="I25" s="2">
        <v>4.7</v>
      </c>
      <c r="J25">
        <f t="shared" si="3"/>
        <v>-0.43911457364843082</v>
      </c>
      <c r="K25" s="2">
        <v>26</v>
      </c>
      <c r="L25">
        <f t="shared" si="4"/>
        <v>1.3488182929063854</v>
      </c>
      <c r="M25" s="2">
        <v>36.5</v>
      </c>
      <c r="N25">
        <f t="shared" si="5"/>
        <v>0.45310279739682618</v>
      </c>
      <c r="O25" s="2">
        <v>120</v>
      </c>
      <c r="P25">
        <f t="shared" si="6"/>
        <v>0.43948785766413861</v>
      </c>
      <c r="Q25" s="2">
        <v>7.09</v>
      </c>
      <c r="R25">
        <f t="shared" si="7"/>
        <v>0.16185871435545343</v>
      </c>
      <c r="S25" s="2">
        <v>4.13</v>
      </c>
      <c r="T25">
        <f t="shared" si="8"/>
        <v>0.89554484271828894</v>
      </c>
      <c r="V25">
        <f t="shared" si="0"/>
        <v>1.1000260923373311</v>
      </c>
      <c r="X25">
        <f t="shared" si="9"/>
        <v>0.13750326154216638</v>
      </c>
      <c r="Z25">
        <v>8</v>
      </c>
      <c r="AD25">
        <v>0</v>
      </c>
    </row>
    <row r="26" spans="1:30" ht="18" customHeight="1" thickTop="1" thickBot="1" x14ac:dyDescent="0.3">
      <c r="A26" s="1" t="s">
        <v>75</v>
      </c>
      <c r="B26" s="1" t="s">
        <v>95</v>
      </c>
      <c r="C26" s="1">
        <v>74</v>
      </c>
      <c r="D26" s="1">
        <v>231</v>
      </c>
      <c r="E26" s="6">
        <v>32</v>
      </c>
      <c r="F26">
        <f t="shared" si="1"/>
        <v>0.86741884861766527</v>
      </c>
      <c r="G26" s="6">
        <v>8.625</v>
      </c>
      <c r="H26">
        <f t="shared" si="2"/>
        <v>-1.2624569775661885</v>
      </c>
      <c r="I26" s="1">
        <v>4.6100000000000003</v>
      </c>
      <c r="J26">
        <f t="shared" si="3"/>
        <v>0.22311767525921258</v>
      </c>
      <c r="K26" s="1">
        <v>20</v>
      </c>
      <c r="L26">
        <f t="shared" si="4"/>
        <v>3.6454548456929588E-2</v>
      </c>
      <c r="M26" s="1">
        <v>31.5</v>
      </c>
      <c r="N26">
        <f t="shared" si="5"/>
        <v>-0.98247042207826674</v>
      </c>
      <c r="O26" s="1">
        <v>112</v>
      </c>
      <c r="P26">
        <f t="shared" si="6"/>
        <v>-1.1910757881622307</v>
      </c>
      <c r="Q26" s="2" t="s">
        <v>439</v>
      </c>
      <c r="S26" s="2" t="s">
        <v>439</v>
      </c>
      <c r="V26">
        <f t="shared" si="0"/>
        <v>-2.3090121154728784</v>
      </c>
      <c r="X26">
        <f t="shared" si="9"/>
        <v>-0.38483535257881307</v>
      </c>
      <c r="Z26">
        <v>3</v>
      </c>
      <c r="AA26">
        <v>31</v>
      </c>
      <c r="AB26">
        <v>95</v>
      </c>
      <c r="AC26">
        <f t="shared" si="10"/>
        <v>8</v>
      </c>
      <c r="AD26">
        <v>26.076923076923077</v>
      </c>
    </row>
    <row r="27" spans="1:30" ht="18" customHeight="1" thickTop="1" thickBot="1" x14ac:dyDescent="0.3">
      <c r="A27" s="2" t="s">
        <v>77</v>
      </c>
      <c r="B27" s="1" t="s">
        <v>95</v>
      </c>
      <c r="C27" s="2">
        <v>72</v>
      </c>
      <c r="D27" s="2">
        <v>208</v>
      </c>
      <c r="E27" s="7">
        <v>31.5</v>
      </c>
      <c r="F27">
        <f t="shared" si="1"/>
        <v>0.39959744711600248</v>
      </c>
      <c r="G27" s="7">
        <v>8.75</v>
      </c>
      <c r="H27">
        <f t="shared" si="2"/>
        <v>-1.0480774908096657</v>
      </c>
      <c r="I27" s="2">
        <v>4.42</v>
      </c>
      <c r="J27">
        <f t="shared" si="3"/>
        <v>1.6211635340642427</v>
      </c>
      <c r="K27" s="2" t="s">
        <v>439</v>
      </c>
      <c r="M27" s="2">
        <v>34.5</v>
      </c>
      <c r="N27">
        <f t="shared" si="5"/>
        <v>-0.12112649039321097</v>
      </c>
      <c r="O27" s="2">
        <v>118</v>
      </c>
      <c r="P27">
        <f t="shared" si="6"/>
        <v>3.1846946207546273E-2</v>
      </c>
      <c r="Q27" s="2">
        <v>7.22</v>
      </c>
      <c r="R27">
        <f t="shared" si="7"/>
        <v>-0.4427859082367312</v>
      </c>
      <c r="S27" s="2">
        <v>4.32</v>
      </c>
      <c r="T27">
        <f t="shared" si="8"/>
        <v>-0.44635989006148175</v>
      </c>
      <c r="V27">
        <f t="shared" si="0"/>
        <v>-5.7418521132982514E-3</v>
      </c>
      <c r="X27">
        <f t="shared" si="9"/>
        <v>-8.202645876140359E-4</v>
      </c>
      <c r="Z27">
        <v>4</v>
      </c>
      <c r="AA27">
        <v>7</v>
      </c>
      <c r="AB27">
        <v>106</v>
      </c>
      <c r="AC27">
        <f t="shared" si="10"/>
        <v>9</v>
      </c>
      <c r="AD27">
        <v>29.8125</v>
      </c>
    </row>
    <row r="28" spans="1:30" ht="18" customHeight="1" thickTop="1" thickBot="1" x14ac:dyDescent="0.3">
      <c r="A28" s="1" t="s">
        <v>78</v>
      </c>
      <c r="B28" s="1" t="s">
        <v>95</v>
      </c>
      <c r="C28" s="1">
        <v>68</v>
      </c>
      <c r="D28" s="1">
        <v>213</v>
      </c>
      <c r="E28" s="6">
        <v>30</v>
      </c>
      <c r="F28">
        <f t="shared" si="1"/>
        <v>-1.0038667573889857</v>
      </c>
      <c r="G28" s="6">
        <v>9</v>
      </c>
      <c r="H28">
        <f t="shared" si="2"/>
        <v>-0.61931851729662035</v>
      </c>
      <c r="I28" s="2" t="s">
        <v>439</v>
      </c>
      <c r="K28" s="1">
        <v>22</v>
      </c>
      <c r="L28">
        <f t="shared" si="4"/>
        <v>0.4739091299400815</v>
      </c>
      <c r="M28" s="1">
        <v>37</v>
      </c>
      <c r="N28">
        <f t="shared" si="5"/>
        <v>0.59666011934433549</v>
      </c>
      <c r="O28" s="1">
        <v>115</v>
      </c>
      <c r="P28">
        <f t="shared" si="6"/>
        <v>-0.57961442097734217</v>
      </c>
      <c r="Q28" s="1">
        <v>7.52</v>
      </c>
      <c r="R28">
        <f t="shared" si="7"/>
        <v>-1.8381196526802346</v>
      </c>
      <c r="S28" s="1">
        <v>4.37</v>
      </c>
      <c r="T28">
        <f t="shared" si="8"/>
        <v>-0.79949271447720893</v>
      </c>
      <c r="V28">
        <f t="shared" si="0"/>
        <v>-3.7698428135359747</v>
      </c>
      <c r="X28">
        <f t="shared" si="9"/>
        <v>-0.53854897336228214</v>
      </c>
      <c r="Z28">
        <v>8</v>
      </c>
      <c r="AD28">
        <v>2.75</v>
      </c>
    </row>
    <row r="29" spans="1:30" ht="18" customHeight="1" thickTop="1" thickBot="1" x14ac:dyDescent="0.3">
      <c r="A29" s="2" t="s">
        <v>80</v>
      </c>
      <c r="B29" s="1" t="s">
        <v>95</v>
      </c>
      <c r="C29" s="2">
        <v>68</v>
      </c>
      <c r="D29" s="2">
        <v>193</v>
      </c>
      <c r="E29" s="7">
        <v>31</v>
      </c>
      <c r="F29">
        <f t="shared" si="1"/>
        <v>-6.8223954385660257E-2</v>
      </c>
      <c r="G29" s="7">
        <v>8.625</v>
      </c>
      <c r="H29">
        <f t="shared" si="2"/>
        <v>-1.2624569775661885</v>
      </c>
      <c r="I29" s="2">
        <v>4.6100000000000003</v>
      </c>
      <c r="J29">
        <f t="shared" si="3"/>
        <v>0.22311767525921258</v>
      </c>
      <c r="K29" s="2">
        <v>11</v>
      </c>
      <c r="L29">
        <f t="shared" si="4"/>
        <v>-1.9320910682172541</v>
      </c>
      <c r="M29" s="2">
        <v>29</v>
      </c>
      <c r="N29">
        <f t="shared" si="5"/>
        <v>-1.7002570318158132</v>
      </c>
      <c r="O29" s="2">
        <v>109</v>
      </c>
      <c r="P29">
        <f t="shared" si="6"/>
        <v>-1.8025371553471192</v>
      </c>
      <c r="Q29" s="2" t="s">
        <v>439</v>
      </c>
      <c r="S29" s="2">
        <v>4.4000000000000004</v>
      </c>
      <c r="T29">
        <f t="shared" si="8"/>
        <v>-1.0113724091266476</v>
      </c>
      <c r="V29">
        <f t="shared" si="0"/>
        <v>-7.5538209211994705</v>
      </c>
      <c r="X29">
        <f t="shared" si="9"/>
        <v>-1.0791172744570672</v>
      </c>
      <c r="Z29">
        <v>7</v>
      </c>
      <c r="AA29">
        <v>13</v>
      </c>
      <c r="AB29">
        <v>230</v>
      </c>
      <c r="AC29">
        <f t="shared" si="10"/>
        <v>19</v>
      </c>
      <c r="AD29">
        <v>9.9230769230769234</v>
      </c>
    </row>
    <row r="30" spans="1:30" ht="18" customHeight="1" thickTop="1" thickBot="1" x14ac:dyDescent="0.3">
      <c r="A30" s="1" t="s">
        <v>83</v>
      </c>
      <c r="B30" s="1" t="s">
        <v>95</v>
      </c>
      <c r="C30" s="1">
        <v>69</v>
      </c>
      <c r="D30" s="1">
        <v>215</v>
      </c>
      <c r="E30" s="6">
        <v>30.75</v>
      </c>
      <c r="F30">
        <f t="shared" si="1"/>
        <v>-0.30213465513649163</v>
      </c>
      <c r="G30" s="6">
        <v>9.5</v>
      </c>
      <c r="H30">
        <f t="shared" si="2"/>
        <v>0.23819942972947031</v>
      </c>
      <c r="I30" s="1">
        <v>4.6500000000000004</v>
      </c>
      <c r="J30">
        <f t="shared" si="3"/>
        <v>-7.120776869974077E-2</v>
      </c>
      <c r="K30" s="1">
        <v>15</v>
      </c>
      <c r="L30">
        <f t="shared" si="4"/>
        <v>-1.0571819052509503</v>
      </c>
      <c r="M30" s="1">
        <v>35.5</v>
      </c>
      <c r="N30">
        <f t="shared" si="5"/>
        <v>0.16598815350180762</v>
      </c>
      <c r="O30" s="1">
        <v>116</v>
      </c>
      <c r="P30">
        <f t="shared" si="6"/>
        <v>-0.37579396524904607</v>
      </c>
      <c r="Q30" s="2" t="s">
        <v>439</v>
      </c>
      <c r="S30" s="2" t="s">
        <v>439</v>
      </c>
      <c r="V30">
        <f t="shared" si="0"/>
        <v>-1.4021307111049508</v>
      </c>
      <c r="X30">
        <f t="shared" si="9"/>
        <v>-0.23368845185082512</v>
      </c>
      <c r="Z30">
        <v>8</v>
      </c>
      <c r="AD30">
        <v>22.23076923076923</v>
      </c>
    </row>
    <row r="31" spans="1:30" ht="18" customHeight="1" thickTop="1" thickBot="1" x14ac:dyDescent="0.3">
      <c r="A31" s="2" t="s">
        <v>84</v>
      </c>
      <c r="B31" s="1" t="s">
        <v>95</v>
      </c>
      <c r="C31" s="2">
        <v>68</v>
      </c>
      <c r="D31" s="2">
        <v>217</v>
      </c>
      <c r="E31" s="7">
        <v>29.75</v>
      </c>
      <c r="F31">
        <f t="shared" si="1"/>
        <v>-1.2377774581398171</v>
      </c>
      <c r="G31" s="7">
        <v>10.125</v>
      </c>
      <c r="H31">
        <f t="shared" si="2"/>
        <v>1.3100968635120838</v>
      </c>
      <c r="I31" s="2">
        <v>4.7</v>
      </c>
      <c r="J31">
        <f t="shared" si="3"/>
        <v>-0.43911457364843082</v>
      </c>
      <c r="K31" s="2">
        <v>21</v>
      </c>
      <c r="L31">
        <f t="shared" si="4"/>
        <v>0.25518183919850557</v>
      </c>
      <c r="M31" s="2">
        <v>32</v>
      </c>
      <c r="N31">
        <f t="shared" si="5"/>
        <v>-0.83891310013075737</v>
      </c>
      <c r="O31" s="2">
        <v>113</v>
      </c>
      <c r="P31">
        <f t="shared" si="6"/>
        <v>-0.98725533243393448</v>
      </c>
      <c r="Q31" s="2" t="s">
        <v>439</v>
      </c>
      <c r="S31" s="2" t="s">
        <v>439</v>
      </c>
      <c r="V31">
        <f t="shared" si="0"/>
        <v>-1.9377817616423503</v>
      </c>
      <c r="X31">
        <f t="shared" si="9"/>
        <v>-0.32296362694039171</v>
      </c>
      <c r="Z31">
        <v>6</v>
      </c>
      <c r="AA31">
        <v>29</v>
      </c>
      <c r="AB31">
        <v>205</v>
      </c>
      <c r="AC31">
        <f t="shared" si="10"/>
        <v>18</v>
      </c>
      <c r="AD31">
        <v>11.4</v>
      </c>
    </row>
    <row r="32" spans="1:30" ht="18" customHeight="1" thickTop="1" thickBot="1" x14ac:dyDescent="0.3">
      <c r="A32" s="1" t="s">
        <v>86</v>
      </c>
      <c r="B32" s="1" t="s">
        <v>95</v>
      </c>
      <c r="C32" s="1">
        <v>72</v>
      </c>
      <c r="D32" s="1">
        <v>204</v>
      </c>
      <c r="E32" s="6">
        <v>30</v>
      </c>
      <c r="F32">
        <f t="shared" si="1"/>
        <v>-1.0038667573889857</v>
      </c>
      <c r="G32" s="6">
        <v>8.75</v>
      </c>
      <c r="H32">
        <f t="shared" si="2"/>
        <v>-1.0480774908096657</v>
      </c>
      <c r="I32" s="1">
        <v>4.62</v>
      </c>
      <c r="J32">
        <f t="shared" si="3"/>
        <v>0.14953631426947589</v>
      </c>
      <c r="K32" s="1">
        <v>15</v>
      </c>
      <c r="L32">
        <f t="shared" si="4"/>
        <v>-1.0571819052509503</v>
      </c>
      <c r="M32" s="1">
        <v>33</v>
      </c>
      <c r="N32">
        <f t="shared" si="5"/>
        <v>-0.55179845623573887</v>
      </c>
      <c r="O32" s="1">
        <v>121</v>
      </c>
      <c r="P32">
        <f t="shared" si="6"/>
        <v>0.64330831339243477</v>
      </c>
      <c r="Q32" s="1">
        <v>7.08</v>
      </c>
      <c r="R32">
        <f t="shared" si="7"/>
        <v>0.20836983917023591</v>
      </c>
      <c r="S32" s="1">
        <v>4.1100000000000003</v>
      </c>
      <c r="T32">
        <f t="shared" si="8"/>
        <v>1.0367979724845773</v>
      </c>
      <c r="V32">
        <f t="shared" si="0"/>
        <v>-1.6229121703686169</v>
      </c>
      <c r="X32">
        <f t="shared" si="9"/>
        <v>-0.20286402129607711</v>
      </c>
      <c r="Z32">
        <v>8</v>
      </c>
      <c r="AD32">
        <v>0</v>
      </c>
    </row>
    <row r="33" spans="1:30" ht="18" customHeight="1" thickTop="1" thickBot="1" x14ac:dyDescent="0.3">
      <c r="A33" s="2" t="s">
        <v>87</v>
      </c>
      <c r="B33" s="1" t="s">
        <v>95</v>
      </c>
      <c r="C33" s="2">
        <v>71</v>
      </c>
      <c r="D33" s="2">
        <v>222</v>
      </c>
      <c r="E33" s="7">
        <v>30.375</v>
      </c>
      <c r="F33">
        <f t="shared" si="1"/>
        <v>-0.65300070626273865</v>
      </c>
      <c r="G33" s="7">
        <v>10.625</v>
      </c>
      <c r="H33">
        <f t="shared" si="2"/>
        <v>2.1676148105381743</v>
      </c>
      <c r="I33" s="2" t="s">
        <v>439</v>
      </c>
      <c r="K33" s="2">
        <v>23</v>
      </c>
      <c r="L33">
        <f t="shared" si="4"/>
        <v>0.69263642068165754</v>
      </c>
      <c r="M33" s="2" t="s">
        <v>439</v>
      </c>
      <c r="O33" s="2" t="s">
        <v>439</v>
      </c>
      <c r="Q33" s="2" t="s">
        <v>439</v>
      </c>
      <c r="S33" s="2" t="s">
        <v>439</v>
      </c>
      <c r="V33">
        <f t="shared" si="0"/>
        <v>2.2072505249570931</v>
      </c>
      <c r="X33">
        <f t="shared" si="9"/>
        <v>0.73575017498569772</v>
      </c>
      <c r="Z33">
        <v>8</v>
      </c>
      <c r="AD33">
        <v>12</v>
      </c>
    </row>
    <row r="34" spans="1:30" ht="18" customHeight="1" thickTop="1" thickBot="1" x14ac:dyDescent="0.3">
      <c r="A34" s="1" t="s">
        <v>88</v>
      </c>
      <c r="B34" s="1" t="s">
        <v>95</v>
      </c>
      <c r="C34" s="1">
        <v>73</v>
      </c>
      <c r="D34" s="1">
        <v>230</v>
      </c>
      <c r="E34" s="6">
        <v>33</v>
      </c>
      <c r="F34">
        <f t="shared" si="1"/>
        <v>1.8030616516209907</v>
      </c>
      <c r="G34" s="6">
        <v>9.75</v>
      </c>
      <c r="H34">
        <f t="shared" si="2"/>
        <v>0.66695840324251565</v>
      </c>
      <c r="I34" s="1">
        <v>4.4800000000000004</v>
      </c>
      <c r="J34">
        <f t="shared" si="3"/>
        <v>1.1796753681258094</v>
      </c>
      <c r="K34" s="1">
        <v>16</v>
      </c>
      <c r="L34">
        <f t="shared" si="4"/>
        <v>-0.83845461450937431</v>
      </c>
      <c r="M34" s="1">
        <v>33.5</v>
      </c>
      <c r="N34">
        <f t="shared" si="5"/>
        <v>-0.40824113428822956</v>
      </c>
      <c r="O34" s="1">
        <v>117</v>
      </c>
      <c r="P34">
        <f t="shared" si="6"/>
        <v>-0.17197350952074988</v>
      </c>
      <c r="Q34" s="1">
        <v>7.16</v>
      </c>
      <c r="R34">
        <f t="shared" si="7"/>
        <v>-0.16371915934803219</v>
      </c>
      <c r="S34" s="1">
        <v>4.46</v>
      </c>
      <c r="T34">
        <f t="shared" si="8"/>
        <v>-1.435131798425519</v>
      </c>
      <c r="V34">
        <f t="shared" si="0"/>
        <v>0.63217520689741069</v>
      </c>
      <c r="X34">
        <f t="shared" si="9"/>
        <v>7.9021900862176336E-2</v>
      </c>
      <c r="Z34">
        <v>5</v>
      </c>
      <c r="AA34">
        <v>19</v>
      </c>
      <c r="AB34">
        <v>155</v>
      </c>
      <c r="AC34">
        <f t="shared" ref="AC34:AC36" si="11">RANK(AB34,$AB$2:$AB$37)</f>
        <v>7</v>
      </c>
      <c r="AD34">
        <v>21.818181818181817</v>
      </c>
    </row>
    <row r="35" spans="1:30" ht="18" customHeight="1" thickTop="1" thickBot="1" x14ac:dyDescent="0.3">
      <c r="A35" s="2" t="s">
        <v>89</v>
      </c>
      <c r="B35" s="1" t="s">
        <v>95</v>
      </c>
      <c r="C35" s="2">
        <v>67</v>
      </c>
      <c r="D35" s="2">
        <v>195</v>
      </c>
      <c r="E35" s="7">
        <v>29.875</v>
      </c>
      <c r="F35">
        <f t="shared" si="1"/>
        <v>-1.1208221077644014</v>
      </c>
      <c r="G35" s="7">
        <v>8.25</v>
      </c>
      <c r="H35">
        <f t="shared" si="2"/>
        <v>-1.9055954378357565</v>
      </c>
      <c r="I35" s="2">
        <v>4.49</v>
      </c>
      <c r="J35">
        <f t="shared" si="3"/>
        <v>1.1060940071360725</v>
      </c>
      <c r="K35" s="2">
        <v>18</v>
      </c>
      <c r="L35">
        <f t="shared" si="4"/>
        <v>-0.40100003302622234</v>
      </c>
      <c r="M35" s="2">
        <v>33.5</v>
      </c>
      <c r="N35">
        <f t="shared" si="5"/>
        <v>-0.40824113428822956</v>
      </c>
      <c r="O35" s="2">
        <v>119</v>
      </c>
      <c r="P35">
        <f t="shared" si="6"/>
        <v>0.23566740193584243</v>
      </c>
      <c r="Q35" s="2">
        <v>6.84</v>
      </c>
      <c r="R35">
        <f t="shared" si="7"/>
        <v>1.3246368347250401</v>
      </c>
      <c r="S35" s="2">
        <v>4.12</v>
      </c>
      <c r="T35">
        <f t="shared" si="8"/>
        <v>0.96617140760143316</v>
      </c>
      <c r="V35">
        <f t="shared" si="0"/>
        <v>-0.20308906151622175</v>
      </c>
      <c r="X35">
        <f t="shared" si="9"/>
        <v>-2.5386132689527718E-2</v>
      </c>
      <c r="Z35">
        <v>8</v>
      </c>
      <c r="AD35">
        <v>1</v>
      </c>
    </row>
    <row r="36" spans="1:30" ht="18" customHeight="1" thickTop="1" thickBot="1" x14ac:dyDescent="0.3">
      <c r="A36" s="1" t="s">
        <v>91</v>
      </c>
      <c r="B36" s="1" t="s">
        <v>95</v>
      </c>
      <c r="C36" s="1">
        <v>73</v>
      </c>
      <c r="D36" s="1">
        <v>226</v>
      </c>
      <c r="E36" s="6">
        <v>31.625</v>
      </c>
      <c r="F36">
        <f t="shared" si="1"/>
        <v>0.51655279749141814</v>
      </c>
      <c r="G36" s="6">
        <v>9</v>
      </c>
      <c r="H36">
        <f t="shared" si="2"/>
        <v>-0.61931851729662035</v>
      </c>
      <c r="I36" s="1">
        <v>4.6100000000000003</v>
      </c>
      <c r="J36">
        <f t="shared" si="3"/>
        <v>0.22311767525921258</v>
      </c>
      <c r="K36" s="1">
        <v>22</v>
      </c>
      <c r="L36">
        <f t="shared" si="4"/>
        <v>0.4739091299400815</v>
      </c>
      <c r="M36" s="1">
        <v>36</v>
      </c>
      <c r="N36">
        <f t="shared" si="5"/>
        <v>0.30954547544931688</v>
      </c>
      <c r="O36" s="1">
        <v>117</v>
      </c>
      <c r="P36">
        <f t="shared" si="6"/>
        <v>-0.17197350952074988</v>
      </c>
      <c r="Q36" s="1">
        <v>7.19</v>
      </c>
      <c r="R36">
        <f t="shared" si="7"/>
        <v>-0.30325253379238376</v>
      </c>
      <c r="S36" s="1">
        <v>4.22</v>
      </c>
      <c r="T36">
        <f t="shared" si="8"/>
        <v>0.25990575876997885</v>
      </c>
      <c r="V36">
        <f t="shared" si="0"/>
        <v>0.68848627630025394</v>
      </c>
      <c r="X36">
        <f t="shared" si="9"/>
        <v>8.6060784537531743E-2</v>
      </c>
      <c r="Z36">
        <v>2</v>
      </c>
      <c r="AA36">
        <v>4</v>
      </c>
      <c r="AB36">
        <v>36</v>
      </c>
      <c r="AC36">
        <f t="shared" si="11"/>
        <v>19</v>
      </c>
      <c r="AD36">
        <v>51.666666666666664</v>
      </c>
    </row>
    <row r="37" spans="1:30" ht="18" customHeight="1" thickTop="1" thickBot="1" x14ac:dyDescent="0.3">
      <c r="A37" s="2" t="s">
        <v>93</v>
      </c>
      <c r="B37" s="1" t="s">
        <v>95</v>
      </c>
      <c r="C37" s="2">
        <v>70</v>
      </c>
      <c r="D37" s="2">
        <v>223</v>
      </c>
      <c r="E37" s="7">
        <v>32</v>
      </c>
      <c r="F37">
        <f t="shared" si="1"/>
        <v>0.86741884861766527</v>
      </c>
      <c r="G37" s="7">
        <v>9.625</v>
      </c>
      <c r="H37">
        <f t="shared" si="2"/>
        <v>0.45257891648599297</v>
      </c>
      <c r="I37" s="2">
        <v>4.5999999999999996</v>
      </c>
      <c r="J37">
        <f t="shared" si="3"/>
        <v>0.29669903624895583</v>
      </c>
      <c r="K37" s="2">
        <v>25</v>
      </c>
      <c r="L37">
        <f t="shared" si="4"/>
        <v>1.1300910021648094</v>
      </c>
      <c r="M37" s="2">
        <v>41</v>
      </c>
      <c r="N37">
        <f t="shared" si="5"/>
        <v>1.7451186949244097</v>
      </c>
      <c r="O37" s="2">
        <v>121</v>
      </c>
      <c r="P37">
        <f t="shared" si="6"/>
        <v>0.64330831339243477</v>
      </c>
      <c r="Q37" s="2">
        <v>7.08</v>
      </c>
      <c r="R37">
        <f t="shared" si="7"/>
        <v>0.20836983917023591</v>
      </c>
      <c r="S37" s="2">
        <v>4.1399999999999997</v>
      </c>
      <c r="T37">
        <f t="shared" si="8"/>
        <v>0.82491827783514482</v>
      </c>
      <c r="V37">
        <f t="shared" si="0"/>
        <v>6.1685029288396489</v>
      </c>
      <c r="X37">
        <f t="shared" si="9"/>
        <v>0.77106286610495611</v>
      </c>
      <c r="Z37">
        <v>8</v>
      </c>
      <c r="AD37">
        <v>7.666666666666667</v>
      </c>
    </row>
    <row r="38" spans="1:30" ht="18" customHeight="1" thickTop="1" x14ac:dyDescent="0.25"/>
    <row r="39" spans="1:30" ht="18" customHeight="1" x14ac:dyDescent="0.25">
      <c r="C39" s="8">
        <f>AVERAGE(C2:C37)</f>
        <v>70.583333333333329</v>
      </c>
      <c r="D39" s="8">
        <f t="shared" ref="D39:S39" si="12">AVERAGE(D2:D37)</f>
        <v>217.66666666666666</v>
      </c>
      <c r="E39" s="8">
        <f t="shared" si="12"/>
        <v>31.072916666666668</v>
      </c>
      <c r="F39" s="8"/>
      <c r="G39" s="8">
        <f t="shared" si="12"/>
        <v>9.3611111111111107</v>
      </c>
      <c r="H39" s="8"/>
      <c r="I39" s="8">
        <f t="shared" si="12"/>
        <v>4.6403225806451625</v>
      </c>
      <c r="J39" s="8"/>
      <c r="K39" s="8">
        <f t="shared" si="12"/>
        <v>19.833333333333332</v>
      </c>
      <c r="L39" s="8"/>
      <c r="M39" s="8">
        <f t="shared" si="12"/>
        <v>34.921875</v>
      </c>
      <c r="N39" s="8"/>
      <c r="O39" s="8">
        <f t="shared" si="12"/>
        <v>117.84375</v>
      </c>
      <c r="P39" s="8"/>
      <c r="Q39" s="8">
        <f t="shared" si="12"/>
        <v>7.1248000000000014</v>
      </c>
      <c r="R39" s="8"/>
      <c r="S39" s="8">
        <f t="shared" si="12"/>
        <v>4.2568000000000001</v>
      </c>
    </row>
    <row r="40" spans="1:30" ht="18" customHeight="1" x14ac:dyDescent="0.25">
      <c r="C40" s="8">
        <f>STDEV(C2:C37)</f>
        <v>2.0476467329246866</v>
      </c>
      <c r="D40" s="8">
        <f t="shared" ref="D40:S40" si="13">STDEV(D2:D37)</f>
        <v>14.577869724835852</v>
      </c>
      <c r="E40" s="8">
        <f t="shared" si="13"/>
        <v>1.068783938475339</v>
      </c>
      <c r="F40" s="8"/>
      <c r="G40" s="8">
        <f t="shared" si="13"/>
        <v>0.58307817548778029</v>
      </c>
      <c r="H40" s="8"/>
      <c r="I40" s="8">
        <f t="shared" si="13"/>
        <v>0.13590398255061645</v>
      </c>
      <c r="J40" s="8"/>
      <c r="K40" s="8">
        <f t="shared" si="13"/>
        <v>4.5719031978569591</v>
      </c>
      <c r="L40" s="8"/>
      <c r="M40" s="8">
        <f t="shared" si="13"/>
        <v>3.4829292802133871</v>
      </c>
      <c r="N40" s="8"/>
      <c r="O40" s="8">
        <f t="shared" si="13"/>
        <v>4.9062788934838553</v>
      </c>
      <c r="P40" s="8"/>
      <c r="Q40" s="8">
        <f t="shared" si="13"/>
        <v>0.21500232556881788</v>
      </c>
      <c r="R40" s="8"/>
      <c r="S40" s="8">
        <f t="shared" si="13"/>
        <v>0.1415897830589011</v>
      </c>
    </row>
  </sheetData>
  <conditionalFormatting sqref="V1:V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9"/>
  <sheetViews>
    <sheetView topLeftCell="L1" workbookViewId="0">
      <selection activeCell="AF6" sqref="AF6"/>
    </sheetView>
  </sheetViews>
  <sheetFormatPr defaultRowHeight="15" x14ac:dyDescent="0.25"/>
  <cols>
    <col min="1" max="1" width="13.85546875" bestFit="1" customWidth="1"/>
  </cols>
  <sheetData>
    <row r="1" spans="1:32" s="13" customFormat="1" ht="16.5" thickTop="1" thickBot="1" x14ac:dyDescent="0.3">
      <c r="A1" s="11" t="s">
        <v>11</v>
      </c>
      <c r="B1" s="11" t="s">
        <v>0</v>
      </c>
      <c r="C1" s="11" t="s">
        <v>12</v>
      </c>
      <c r="D1" s="11" t="s">
        <v>13</v>
      </c>
      <c r="E1" s="12" t="s">
        <v>1</v>
      </c>
      <c r="F1" s="12" t="s">
        <v>437</v>
      </c>
      <c r="G1" s="12" t="s">
        <v>2</v>
      </c>
      <c r="H1" s="12" t="s">
        <v>437</v>
      </c>
      <c r="I1" s="11">
        <v>40</v>
      </c>
      <c r="J1" s="12" t="s">
        <v>437</v>
      </c>
      <c r="K1" s="11" t="s">
        <v>3</v>
      </c>
      <c r="L1" s="12" t="s">
        <v>437</v>
      </c>
      <c r="M1" s="11" t="s">
        <v>4</v>
      </c>
      <c r="N1" s="12" t="s">
        <v>437</v>
      </c>
      <c r="O1" s="11" t="s">
        <v>5</v>
      </c>
      <c r="P1" s="12" t="s">
        <v>437</v>
      </c>
      <c r="Q1" s="11" t="s">
        <v>6</v>
      </c>
      <c r="R1" s="12" t="s">
        <v>437</v>
      </c>
      <c r="S1" s="11" t="s">
        <v>15</v>
      </c>
      <c r="T1" s="12" t="s">
        <v>437</v>
      </c>
      <c r="V1" s="12" t="s">
        <v>438</v>
      </c>
      <c r="X1" s="12" t="s">
        <v>444</v>
      </c>
      <c r="Z1" s="13" t="s">
        <v>440</v>
      </c>
      <c r="AA1" s="13" t="s">
        <v>441</v>
      </c>
      <c r="AB1" s="13" t="s">
        <v>442</v>
      </c>
      <c r="AC1" s="13" t="s">
        <v>0</v>
      </c>
      <c r="AD1" s="13" t="s">
        <v>446</v>
      </c>
    </row>
    <row r="2" spans="1:32" ht="18" customHeight="1" thickTop="1" thickBot="1" x14ac:dyDescent="0.3">
      <c r="A2" s="3" t="s">
        <v>96</v>
      </c>
      <c r="B2" s="1" t="s">
        <v>125</v>
      </c>
      <c r="C2" s="1">
        <v>74</v>
      </c>
      <c r="D2" s="1">
        <v>211</v>
      </c>
      <c r="E2" s="6">
        <v>31</v>
      </c>
      <c r="F2">
        <f>STANDARDIZE(E2,$E$18,$E$19)</f>
        <v>-0.95454077862690123</v>
      </c>
      <c r="G2" s="6">
        <v>9.5</v>
      </c>
      <c r="H2">
        <f>STANDARDIZE(G2,$G$18,$G$19)</f>
        <v>-0.1168341272256633</v>
      </c>
      <c r="I2" s="1">
        <v>4.8099999999999996</v>
      </c>
      <c r="J2">
        <f>(STANDARDIZE(I2,$I$18,$I$19))*-1</f>
        <v>-6.2754557572741412E-2</v>
      </c>
      <c r="K2" s="2" t="s">
        <v>439</v>
      </c>
      <c r="M2" s="1">
        <v>37</v>
      </c>
      <c r="N2">
        <f>STANDARDIZE(M2,$M$18,$M$19)</f>
        <v>1.2929921044863675</v>
      </c>
      <c r="O2" s="1">
        <v>125</v>
      </c>
      <c r="P2">
        <f>STANDARDIZE(O2,$O$18,$O$19)</f>
        <v>1.3067962128737693</v>
      </c>
      <c r="Q2" s="1">
        <v>7.13</v>
      </c>
      <c r="R2">
        <f>(STANDARDIZE(Q2,$Q$18,$Q$19))*-1</f>
        <v>-0.10654533863443796</v>
      </c>
      <c r="S2" s="1">
        <v>4.2</v>
      </c>
      <c r="T2">
        <f>(STANDARDIZE(S2,$S$18,$S$19))*-1</f>
        <v>0.41314120069553845</v>
      </c>
      <c r="V2">
        <f t="shared" ref="V2:V16" si="0">F2+H2+J2+L2+N2+P2+R2+T2</f>
        <v>1.7722547159959312</v>
      </c>
      <c r="X2">
        <f>AVERAGE(F2,H2,J2,L2,N2,P2,R2,T2)</f>
        <v>0.25317924514227591</v>
      </c>
      <c r="Z2">
        <v>8</v>
      </c>
      <c r="AD2">
        <v>0</v>
      </c>
      <c r="AF2" s="15">
        <f>CORREL(X2:X16,AD2:AD16)</f>
        <v>0.15467156133883375</v>
      </c>
    </row>
    <row r="3" spans="1:32" ht="18" customHeight="1" thickTop="1" thickBot="1" x14ac:dyDescent="0.3">
      <c r="A3" s="4" t="s">
        <v>97</v>
      </c>
      <c r="B3" s="1" t="s">
        <v>125</v>
      </c>
      <c r="C3" s="2">
        <v>72</v>
      </c>
      <c r="D3" s="2">
        <v>231</v>
      </c>
      <c r="E3" s="7">
        <v>31.625</v>
      </c>
      <c r="F3">
        <f t="shared" ref="F3:F16" si="1">STANDARDIZE(E3,$E$18,$E$19)</f>
        <v>-0.431981958210714</v>
      </c>
      <c r="G3" s="7">
        <v>9.625</v>
      </c>
      <c r="H3">
        <f t="shared" ref="H3:H16" si="2">STANDARDIZE(G3,$G$18,$G$19)</f>
        <v>0.10222986132245616</v>
      </c>
      <c r="I3" s="2">
        <v>5.03</v>
      </c>
      <c r="J3">
        <f t="shared" ref="J3:J16" si="3">(STANDARDIZE(I3,$I$18,$I$19))*-1</f>
        <v>-1.1185077026200305</v>
      </c>
      <c r="K3" s="2" t="s">
        <v>439</v>
      </c>
      <c r="M3" s="2">
        <v>26.5</v>
      </c>
      <c r="N3">
        <f t="shared" ref="N3:N16" si="4">STANDARDIZE(M3,$M$18,$M$19)</f>
        <v>-1.7764587174682287</v>
      </c>
      <c r="O3" s="2">
        <v>100</v>
      </c>
      <c r="P3">
        <f t="shared" ref="P3:P16" si="5">STANDARDIZE(O3,$O$18,$O$19)</f>
        <v>-1.6021679596192113</v>
      </c>
      <c r="Q3" s="2">
        <v>7.47</v>
      </c>
      <c r="R3">
        <f t="shared" ref="R3:R16" si="6">(STANDARDIZE(Q3,$Q$18,$Q$19))*-1</f>
        <v>-1.9178160954198409</v>
      </c>
      <c r="S3" s="2">
        <v>4.62</v>
      </c>
      <c r="T3">
        <f t="shared" ref="T3:T16" si="7">(STANDARDIZE(S3,$S$18,$S$19))*-1</f>
        <v>-1.733489367866841</v>
      </c>
      <c r="V3">
        <f t="shared" si="0"/>
        <v>-8.4781919398824108</v>
      </c>
      <c r="X3">
        <f t="shared" ref="X3:X16" si="8">AVERAGE(F3,H3,J3,L3,N3,P3,R3,T3)</f>
        <v>-1.2111702771260586</v>
      </c>
      <c r="Z3">
        <v>8</v>
      </c>
      <c r="AD3">
        <v>0</v>
      </c>
    </row>
    <row r="4" spans="1:32" ht="18" customHeight="1" thickTop="1" thickBot="1" x14ac:dyDescent="0.3">
      <c r="A4" s="3" t="s">
        <v>100</v>
      </c>
      <c r="B4" s="1" t="s">
        <v>125</v>
      </c>
      <c r="C4" s="1">
        <v>76</v>
      </c>
      <c r="D4" s="1">
        <v>229</v>
      </c>
      <c r="E4" s="6">
        <v>34.25</v>
      </c>
      <c r="F4">
        <f t="shared" si="1"/>
        <v>1.7627650875372725</v>
      </c>
      <c r="G4" s="6">
        <v>9.25</v>
      </c>
      <c r="H4">
        <f t="shared" si="2"/>
        <v>-0.55496210432190218</v>
      </c>
      <c r="I4" s="1">
        <v>4.72</v>
      </c>
      <c r="J4">
        <f t="shared" si="3"/>
        <v>0.36914445631023857</v>
      </c>
      <c r="K4" s="2" t="s">
        <v>439</v>
      </c>
      <c r="M4" s="1">
        <v>33</v>
      </c>
      <c r="N4">
        <f t="shared" si="4"/>
        <v>0.12367750564652123</v>
      </c>
      <c r="O4" s="1">
        <v>110</v>
      </c>
      <c r="P4">
        <f t="shared" si="5"/>
        <v>-0.43858229062201914</v>
      </c>
      <c r="Q4" s="1">
        <v>7.18</v>
      </c>
      <c r="R4">
        <f t="shared" si="6"/>
        <v>-0.37290868522052578</v>
      </c>
      <c r="S4" s="1">
        <v>4.37</v>
      </c>
      <c r="T4">
        <f t="shared" si="7"/>
        <v>-0.45573307705590071</v>
      </c>
      <c r="V4">
        <f t="shared" si="0"/>
        <v>0.43340089227368439</v>
      </c>
      <c r="X4">
        <f t="shared" si="8"/>
        <v>6.1914413181954911E-2</v>
      </c>
      <c r="Z4">
        <v>8</v>
      </c>
      <c r="AD4">
        <v>0</v>
      </c>
    </row>
    <row r="5" spans="1:32" ht="18" customHeight="1" thickTop="1" thickBot="1" x14ac:dyDescent="0.3">
      <c r="A5" s="4" t="s">
        <v>102</v>
      </c>
      <c r="B5" s="1" t="s">
        <v>125</v>
      </c>
      <c r="C5" s="2">
        <v>73</v>
      </c>
      <c r="D5" s="2">
        <v>218</v>
      </c>
      <c r="E5" s="7">
        <v>33.25</v>
      </c>
      <c r="F5">
        <f t="shared" si="1"/>
        <v>0.92667097487137284</v>
      </c>
      <c r="G5" s="7">
        <v>9.75</v>
      </c>
      <c r="H5">
        <f t="shared" si="2"/>
        <v>0.32129384987057563</v>
      </c>
      <c r="I5" s="2">
        <v>4.9400000000000004</v>
      </c>
      <c r="J5">
        <f t="shared" si="3"/>
        <v>-0.68660868873705061</v>
      </c>
      <c r="K5" s="2" t="s">
        <v>439</v>
      </c>
      <c r="M5" s="2">
        <v>29.5</v>
      </c>
      <c r="N5">
        <f t="shared" si="4"/>
        <v>-0.89947276833834422</v>
      </c>
      <c r="O5" s="2">
        <v>104</v>
      </c>
      <c r="P5">
        <f t="shared" si="5"/>
        <v>-1.1367336920203346</v>
      </c>
      <c r="Q5" s="2">
        <v>7.17</v>
      </c>
      <c r="R5">
        <f t="shared" si="6"/>
        <v>-0.31963601590330915</v>
      </c>
      <c r="S5" s="2">
        <v>4.45</v>
      </c>
      <c r="T5">
        <f t="shared" si="7"/>
        <v>-0.86461509011540205</v>
      </c>
      <c r="V5">
        <f t="shared" si="0"/>
        <v>-2.659101430372492</v>
      </c>
      <c r="X5">
        <f t="shared" si="8"/>
        <v>-0.37987163291035603</v>
      </c>
      <c r="Z5">
        <v>8</v>
      </c>
      <c r="AD5">
        <v>0</v>
      </c>
    </row>
    <row r="6" spans="1:32" ht="18" customHeight="1" thickTop="1" thickBot="1" x14ac:dyDescent="0.3">
      <c r="A6" s="3" t="s">
        <v>105</v>
      </c>
      <c r="B6" s="1" t="s">
        <v>125</v>
      </c>
      <c r="C6" s="1">
        <v>73</v>
      </c>
      <c r="D6" s="1">
        <v>223</v>
      </c>
      <c r="E6" s="6">
        <v>31.375</v>
      </c>
      <c r="F6">
        <f t="shared" si="1"/>
        <v>-0.6410054863771889</v>
      </c>
      <c r="G6" s="6">
        <v>9.5</v>
      </c>
      <c r="H6">
        <f t="shared" si="2"/>
        <v>-0.1168341272256633</v>
      </c>
      <c r="I6" s="1">
        <v>4.63</v>
      </c>
      <c r="J6">
        <f t="shared" si="3"/>
        <v>0.80104347019321853</v>
      </c>
      <c r="K6" s="2" t="s">
        <v>439</v>
      </c>
      <c r="M6" s="1">
        <v>32.5</v>
      </c>
      <c r="N6">
        <f t="shared" si="4"/>
        <v>-2.2486819208459539E-2</v>
      </c>
      <c r="O6" s="1">
        <v>118</v>
      </c>
      <c r="P6">
        <f t="shared" si="5"/>
        <v>0.49228624457573467</v>
      </c>
      <c r="Q6" s="1">
        <v>6.95</v>
      </c>
      <c r="R6">
        <f t="shared" si="6"/>
        <v>0.85236270907548006</v>
      </c>
      <c r="S6" s="1">
        <v>4.0999999999999996</v>
      </c>
      <c r="T6">
        <f t="shared" si="7"/>
        <v>0.92424371701991737</v>
      </c>
      <c r="V6">
        <f t="shared" si="0"/>
        <v>2.2896097080530389</v>
      </c>
      <c r="X6">
        <f t="shared" si="8"/>
        <v>0.3270871011504341</v>
      </c>
      <c r="Z6">
        <v>8</v>
      </c>
      <c r="AD6">
        <v>0</v>
      </c>
    </row>
    <row r="7" spans="1:32" ht="18" customHeight="1" thickTop="1" thickBot="1" x14ac:dyDescent="0.3">
      <c r="A7" s="4" t="s">
        <v>107</v>
      </c>
      <c r="B7" s="1" t="s">
        <v>125</v>
      </c>
      <c r="C7" s="2">
        <v>74</v>
      </c>
      <c r="D7" s="2">
        <v>213</v>
      </c>
      <c r="E7" s="7">
        <v>30</v>
      </c>
      <c r="F7">
        <f t="shared" si="1"/>
        <v>-1.790634891292801</v>
      </c>
      <c r="G7" s="7">
        <v>10</v>
      </c>
      <c r="H7">
        <f t="shared" si="2"/>
        <v>0.75942182696681459</v>
      </c>
      <c r="I7" s="2" t="s">
        <v>439</v>
      </c>
      <c r="K7" s="2" t="s">
        <v>439</v>
      </c>
      <c r="M7" s="2" t="s">
        <v>439</v>
      </c>
      <c r="O7" s="2" t="s">
        <v>439</v>
      </c>
      <c r="Q7" s="2" t="s">
        <v>439</v>
      </c>
      <c r="S7" s="2" t="s">
        <v>439</v>
      </c>
      <c r="V7">
        <f t="shared" si="0"/>
        <v>-1.0312130643259865</v>
      </c>
      <c r="X7">
        <f t="shared" si="8"/>
        <v>-0.51560653216299324</v>
      </c>
      <c r="Z7">
        <v>3</v>
      </c>
      <c r="AA7">
        <v>11</v>
      </c>
      <c r="AB7">
        <v>75</v>
      </c>
      <c r="AC7">
        <f>RANK(AB7,$AB$7:$AB$16,1)</f>
        <v>3</v>
      </c>
      <c r="AD7">
        <v>0</v>
      </c>
    </row>
    <row r="8" spans="1:32" ht="18" customHeight="1" thickTop="1" thickBot="1" x14ac:dyDescent="0.3">
      <c r="A8" s="3" t="s">
        <v>108</v>
      </c>
      <c r="B8" s="1" t="s">
        <v>125</v>
      </c>
      <c r="C8" s="1">
        <v>75</v>
      </c>
      <c r="D8" s="1">
        <v>196</v>
      </c>
      <c r="E8" s="6">
        <v>31.25</v>
      </c>
      <c r="F8">
        <f t="shared" si="1"/>
        <v>-0.74551725046042638</v>
      </c>
      <c r="G8" s="6">
        <v>8.375</v>
      </c>
      <c r="H8">
        <f t="shared" si="2"/>
        <v>-2.0884100241587387</v>
      </c>
      <c r="I8" s="2" t="s">
        <v>439</v>
      </c>
      <c r="K8" s="2" t="s">
        <v>439</v>
      </c>
      <c r="M8" s="2" t="s">
        <v>439</v>
      </c>
      <c r="O8" s="2" t="s">
        <v>439</v>
      </c>
      <c r="Q8" s="2" t="s">
        <v>439</v>
      </c>
      <c r="S8" s="2" t="s">
        <v>439</v>
      </c>
      <c r="V8">
        <f t="shared" si="0"/>
        <v>-2.8339272746191648</v>
      </c>
      <c r="X8">
        <f t="shared" si="8"/>
        <v>-1.4169636373095824</v>
      </c>
      <c r="Z8">
        <v>8</v>
      </c>
      <c r="AD8">
        <v>0</v>
      </c>
    </row>
    <row r="9" spans="1:32" ht="18" customHeight="1" thickTop="1" thickBot="1" x14ac:dyDescent="0.3">
      <c r="A9" s="4" t="s">
        <v>110</v>
      </c>
      <c r="B9" s="1" t="s">
        <v>125</v>
      </c>
      <c r="C9" s="2">
        <v>75</v>
      </c>
      <c r="D9" s="2">
        <v>226</v>
      </c>
      <c r="E9" s="7">
        <v>32.125</v>
      </c>
      <c r="F9">
        <f t="shared" si="1"/>
        <v>-1.3934901877764201E-2</v>
      </c>
      <c r="G9" s="7">
        <v>10.5</v>
      </c>
      <c r="H9">
        <f t="shared" si="2"/>
        <v>1.6356777811592924</v>
      </c>
      <c r="I9" s="2">
        <v>4.63</v>
      </c>
      <c r="J9">
        <f t="shared" si="3"/>
        <v>0.80104347019321853</v>
      </c>
      <c r="K9" s="2" t="s">
        <v>439</v>
      </c>
      <c r="M9" s="2">
        <v>36</v>
      </c>
      <c r="N9">
        <f t="shared" si="4"/>
        <v>1.0006634547764059</v>
      </c>
      <c r="O9" s="2">
        <v>120</v>
      </c>
      <c r="P9">
        <f t="shared" si="5"/>
        <v>0.72500337837517315</v>
      </c>
      <c r="Q9" s="2">
        <v>6.93</v>
      </c>
      <c r="R9">
        <f t="shared" si="6"/>
        <v>0.958908047709918</v>
      </c>
      <c r="S9" s="2">
        <v>3.98</v>
      </c>
      <c r="T9">
        <f t="shared" si="7"/>
        <v>1.537566736609167</v>
      </c>
      <c r="V9">
        <f t="shared" si="0"/>
        <v>6.64492796694541</v>
      </c>
      <c r="X9">
        <f t="shared" si="8"/>
        <v>0.94927542384934427</v>
      </c>
      <c r="Z9">
        <v>5</v>
      </c>
      <c r="AA9">
        <v>11</v>
      </c>
      <c r="AB9">
        <v>147</v>
      </c>
      <c r="AC9">
        <f t="shared" ref="AC9:AC16" si="9">RANK(AB9,$AB$7:$AB$16,1)</f>
        <v>6</v>
      </c>
      <c r="AD9">
        <v>0</v>
      </c>
    </row>
    <row r="10" spans="1:32" ht="18" customHeight="1" thickTop="1" thickBot="1" x14ac:dyDescent="0.3">
      <c r="A10" s="3" t="s">
        <v>111</v>
      </c>
      <c r="B10" s="1" t="s">
        <v>125</v>
      </c>
      <c r="C10" s="1">
        <v>76</v>
      </c>
      <c r="D10" s="1">
        <v>248</v>
      </c>
      <c r="E10" s="6">
        <v>34.25</v>
      </c>
      <c r="F10">
        <f t="shared" si="1"/>
        <v>1.7627650875372725</v>
      </c>
      <c r="G10" s="6">
        <v>10.5</v>
      </c>
      <c r="H10">
        <f t="shared" si="2"/>
        <v>1.6356777811592924</v>
      </c>
      <c r="I10" s="1">
        <v>4.99</v>
      </c>
      <c r="J10">
        <f t="shared" si="3"/>
        <v>-0.92655258533870566</v>
      </c>
      <c r="K10" s="2" t="s">
        <v>439</v>
      </c>
      <c r="M10" s="1">
        <v>31.5</v>
      </c>
      <c r="N10">
        <f t="shared" si="4"/>
        <v>-0.3148154689184211</v>
      </c>
      <c r="O10" s="1">
        <v>113</v>
      </c>
      <c r="P10">
        <f t="shared" si="5"/>
        <v>-8.9506589922861451E-2</v>
      </c>
      <c r="Q10" s="1">
        <v>7.3</v>
      </c>
      <c r="R10">
        <f t="shared" si="6"/>
        <v>-1.0121807170271393</v>
      </c>
      <c r="S10" s="1">
        <v>4.51</v>
      </c>
      <c r="T10">
        <f t="shared" si="7"/>
        <v>-1.1712765999100256</v>
      </c>
      <c r="V10">
        <f t="shared" si="0"/>
        <v>-0.11588909242058842</v>
      </c>
      <c r="X10">
        <f t="shared" si="8"/>
        <v>-1.6555584631512632E-2</v>
      </c>
      <c r="Z10">
        <v>8</v>
      </c>
      <c r="AD10">
        <v>0</v>
      </c>
    </row>
    <row r="11" spans="1:32" ht="18" customHeight="1" thickTop="1" thickBot="1" x14ac:dyDescent="0.3">
      <c r="A11" s="4" t="s">
        <v>112</v>
      </c>
      <c r="B11" s="1" t="s">
        <v>125</v>
      </c>
      <c r="C11" s="2">
        <v>77</v>
      </c>
      <c r="D11" s="2">
        <v>229</v>
      </c>
      <c r="E11" s="7">
        <v>33.5</v>
      </c>
      <c r="F11">
        <f t="shared" si="1"/>
        <v>1.1356945030378478</v>
      </c>
      <c r="G11" s="7">
        <v>9</v>
      </c>
      <c r="H11">
        <f t="shared" si="2"/>
        <v>-0.99309008141814115</v>
      </c>
      <c r="I11" s="2">
        <v>5.14</v>
      </c>
      <c r="J11">
        <f t="shared" si="3"/>
        <v>-1.6463842751436708</v>
      </c>
      <c r="K11" s="2" t="s">
        <v>439</v>
      </c>
      <c r="M11" s="2">
        <v>31</v>
      </c>
      <c r="N11">
        <f t="shared" si="4"/>
        <v>-0.46097979377340187</v>
      </c>
      <c r="O11" s="2">
        <v>105</v>
      </c>
      <c r="P11">
        <f t="shared" si="5"/>
        <v>-1.0203751251206152</v>
      </c>
      <c r="Q11" s="2">
        <v>7.29</v>
      </c>
      <c r="R11">
        <f t="shared" si="6"/>
        <v>-0.95890804770992277</v>
      </c>
      <c r="S11" s="2">
        <v>4.3899999999999997</v>
      </c>
      <c r="T11">
        <f t="shared" si="7"/>
        <v>-0.5579535803207738</v>
      </c>
      <c r="V11">
        <f t="shared" si="0"/>
        <v>-4.5019964004486779</v>
      </c>
      <c r="X11">
        <f t="shared" si="8"/>
        <v>-0.64314234292123973</v>
      </c>
      <c r="Z11">
        <v>3</v>
      </c>
      <c r="AA11">
        <v>25</v>
      </c>
      <c r="AB11">
        <v>89</v>
      </c>
      <c r="AC11">
        <f t="shared" si="9"/>
        <v>4</v>
      </c>
      <c r="AD11">
        <v>7</v>
      </c>
    </row>
    <row r="12" spans="1:32" ht="18" customHeight="1" thickTop="1" thickBot="1" x14ac:dyDescent="0.3">
      <c r="A12" s="3" t="s">
        <v>116</v>
      </c>
      <c r="B12" s="1" t="s">
        <v>125</v>
      </c>
      <c r="C12" s="1">
        <v>75</v>
      </c>
      <c r="D12" s="1">
        <v>222</v>
      </c>
      <c r="E12" s="6">
        <v>32</v>
      </c>
      <c r="F12">
        <f t="shared" si="1"/>
        <v>-0.11844666596100165</v>
      </c>
      <c r="G12" s="6">
        <v>9.875</v>
      </c>
      <c r="H12">
        <f t="shared" si="2"/>
        <v>0.54035783841869511</v>
      </c>
      <c r="I12" s="1">
        <v>4.5199999999999996</v>
      </c>
      <c r="J12">
        <f t="shared" si="3"/>
        <v>1.3289200427168633</v>
      </c>
      <c r="K12" s="2" t="s">
        <v>439</v>
      </c>
      <c r="M12" s="1">
        <v>36</v>
      </c>
      <c r="N12">
        <f t="shared" si="4"/>
        <v>1.0006634547764059</v>
      </c>
      <c r="O12" s="1">
        <v>121</v>
      </c>
      <c r="P12">
        <f t="shared" si="5"/>
        <v>0.84136194527489239</v>
      </c>
      <c r="Q12" s="1">
        <v>6.87</v>
      </c>
      <c r="R12">
        <f t="shared" si="6"/>
        <v>1.2785440636132224</v>
      </c>
      <c r="S12" s="1">
        <v>4.1100000000000003</v>
      </c>
      <c r="T12">
        <f t="shared" si="7"/>
        <v>0.87313346538747627</v>
      </c>
      <c r="V12">
        <f t="shared" si="0"/>
        <v>5.7445341442265532</v>
      </c>
      <c r="X12">
        <f t="shared" si="8"/>
        <v>0.8206477348895076</v>
      </c>
      <c r="Z12">
        <v>1</v>
      </c>
      <c r="AA12">
        <v>2</v>
      </c>
      <c r="AB12">
        <v>2</v>
      </c>
      <c r="AC12">
        <f t="shared" si="9"/>
        <v>2</v>
      </c>
      <c r="AD12">
        <v>61.166666666666664</v>
      </c>
    </row>
    <row r="13" spans="1:32" ht="18" customHeight="1" thickTop="1" thickBot="1" x14ac:dyDescent="0.3">
      <c r="A13" s="4" t="s">
        <v>117</v>
      </c>
      <c r="B13" s="1" t="s">
        <v>125</v>
      </c>
      <c r="C13" s="2">
        <v>73</v>
      </c>
      <c r="D13" s="2">
        <v>207</v>
      </c>
      <c r="E13" s="7">
        <v>32.125</v>
      </c>
      <c r="F13">
        <f t="shared" si="1"/>
        <v>-1.3934901877764201E-2</v>
      </c>
      <c r="G13" s="7">
        <v>9.25</v>
      </c>
      <c r="H13">
        <f t="shared" si="2"/>
        <v>-0.55496210432190218</v>
      </c>
      <c r="I13" s="2">
        <v>4.54</v>
      </c>
      <c r="J13">
        <f t="shared" si="3"/>
        <v>1.2329424840761987</v>
      </c>
      <c r="K13" s="2" t="s">
        <v>439</v>
      </c>
      <c r="M13" s="2">
        <v>37.5</v>
      </c>
      <c r="N13">
        <f t="shared" si="4"/>
        <v>1.4391564293413481</v>
      </c>
      <c r="O13" s="2">
        <v>124</v>
      </c>
      <c r="P13">
        <f t="shared" si="5"/>
        <v>1.19043764597405</v>
      </c>
      <c r="Q13" s="2">
        <v>6.96</v>
      </c>
      <c r="R13">
        <f t="shared" si="6"/>
        <v>0.79909003975826343</v>
      </c>
      <c r="S13" s="2">
        <v>4.1500000000000004</v>
      </c>
      <c r="T13">
        <f t="shared" si="7"/>
        <v>0.66869245885772566</v>
      </c>
      <c r="V13">
        <f t="shared" si="0"/>
        <v>4.7614220518079193</v>
      </c>
      <c r="X13">
        <f t="shared" si="8"/>
        <v>0.68020315025827416</v>
      </c>
      <c r="Z13">
        <v>8</v>
      </c>
      <c r="AD13">
        <v>25.076923076923077</v>
      </c>
    </row>
    <row r="14" spans="1:32" ht="18" customHeight="1" thickTop="1" thickBot="1" x14ac:dyDescent="0.3">
      <c r="A14" s="3" t="s">
        <v>120</v>
      </c>
      <c r="B14" s="1" t="s">
        <v>125</v>
      </c>
      <c r="C14" s="1">
        <v>74</v>
      </c>
      <c r="D14" s="1">
        <v>230</v>
      </c>
      <c r="E14" s="6">
        <v>31.875</v>
      </c>
      <c r="F14">
        <f t="shared" si="1"/>
        <v>-0.2229584300442391</v>
      </c>
      <c r="G14" s="6">
        <v>10</v>
      </c>
      <c r="H14">
        <f t="shared" si="2"/>
        <v>0.75942182696681459</v>
      </c>
      <c r="I14" s="1">
        <v>4.87</v>
      </c>
      <c r="J14">
        <f t="shared" si="3"/>
        <v>-0.35068723349473091</v>
      </c>
      <c r="K14" s="2" t="s">
        <v>439</v>
      </c>
      <c r="M14" s="1">
        <v>34</v>
      </c>
      <c r="N14">
        <f t="shared" si="4"/>
        <v>0.41600615535648278</v>
      </c>
      <c r="O14" s="1">
        <v>121</v>
      </c>
      <c r="P14">
        <f t="shared" si="5"/>
        <v>0.84136194527489239</v>
      </c>
      <c r="Q14" s="1">
        <v>6.91</v>
      </c>
      <c r="R14">
        <f t="shared" si="6"/>
        <v>1.0654533863443512</v>
      </c>
      <c r="S14" s="1">
        <v>4.13</v>
      </c>
      <c r="T14">
        <f t="shared" si="7"/>
        <v>0.77091296212260318</v>
      </c>
      <c r="V14">
        <f t="shared" si="0"/>
        <v>3.2795106125261739</v>
      </c>
      <c r="X14">
        <f t="shared" si="8"/>
        <v>0.46850151607516771</v>
      </c>
      <c r="Z14">
        <v>4</v>
      </c>
      <c r="AA14">
        <v>4</v>
      </c>
      <c r="AB14">
        <v>103</v>
      </c>
      <c r="AC14">
        <f t="shared" si="9"/>
        <v>5</v>
      </c>
      <c r="AD14">
        <v>0</v>
      </c>
    </row>
    <row r="15" spans="1:32" ht="18" customHeight="1" thickTop="1" thickBot="1" x14ac:dyDescent="0.3">
      <c r="A15" s="4" t="s">
        <v>121</v>
      </c>
      <c r="B15" s="1" t="s">
        <v>125</v>
      </c>
      <c r="C15" s="2">
        <v>70</v>
      </c>
      <c r="D15" s="2">
        <v>218</v>
      </c>
      <c r="E15" s="7">
        <v>31.5</v>
      </c>
      <c r="F15">
        <f t="shared" si="1"/>
        <v>-0.53649372229395142</v>
      </c>
      <c r="G15" s="7">
        <v>9</v>
      </c>
      <c r="H15">
        <f t="shared" si="2"/>
        <v>-0.99309008141814115</v>
      </c>
      <c r="I15" s="2">
        <v>4.57</v>
      </c>
      <c r="J15">
        <f t="shared" si="3"/>
        <v>1.0889761461152039</v>
      </c>
      <c r="K15" s="2" t="s">
        <v>439</v>
      </c>
      <c r="M15" s="2">
        <v>30.5</v>
      </c>
      <c r="N15">
        <f t="shared" si="4"/>
        <v>-0.60714411862838258</v>
      </c>
      <c r="O15" s="2">
        <v>115</v>
      </c>
      <c r="P15">
        <f t="shared" si="5"/>
        <v>0.143210543876577</v>
      </c>
      <c r="Q15" s="2" t="s">
        <v>439</v>
      </c>
      <c r="S15" s="2" t="s">
        <v>439</v>
      </c>
      <c r="V15">
        <f t="shared" si="0"/>
        <v>-0.90454123234869432</v>
      </c>
      <c r="X15">
        <f t="shared" si="8"/>
        <v>-0.18090824646973885</v>
      </c>
      <c r="Z15">
        <v>8</v>
      </c>
      <c r="AD15">
        <v>0</v>
      </c>
    </row>
    <row r="16" spans="1:32" ht="18" customHeight="1" thickTop="1" thickBot="1" x14ac:dyDescent="0.3">
      <c r="A16" s="3" t="s">
        <v>122</v>
      </c>
      <c r="B16" s="1" t="s">
        <v>125</v>
      </c>
      <c r="C16" s="1">
        <v>75</v>
      </c>
      <c r="D16" s="1">
        <v>231</v>
      </c>
      <c r="E16" s="6">
        <v>32</v>
      </c>
      <c r="F16">
        <f t="shared" si="1"/>
        <v>-0.11844666596100165</v>
      </c>
      <c r="G16" s="6">
        <v>9.375</v>
      </c>
      <c r="H16">
        <f t="shared" si="2"/>
        <v>-0.33589811577378276</v>
      </c>
      <c r="I16" s="1">
        <v>4.97</v>
      </c>
      <c r="J16">
        <f t="shared" si="3"/>
        <v>-0.83057502669804106</v>
      </c>
      <c r="K16" s="2" t="s">
        <v>439</v>
      </c>
      <c r="M16" s="1">
        <v>28.5</v>
      </c>
      <c r="N16">
        <f t="shared" si="4"/>
        <v>-1.1918014180483056</v>
      </c>
      <c r="O16" s="1">
        <v>103</v>
      </c>
      <c r="P16">
        <f t="shared" si="5"/>
        <v>-1.2530922589200537</v>
      </c>
      <c r="Q16" s="1">
        <v>7.16</v>
      </c>
      <c r="R16">
        <f t="shared" si="6"/>
        <v>-0.26636334658609256</v>
      </c>
      <c r="S16" s="1">
        <v>4.3600000000000003</v>
      </c>
      <c r="T16">
        <f t="shared" si="7"/>
        <v>-0.40462282542346417</v>
      </c>
      <c r="V16">
        <f t="shared" si="0"/>
        <v>-4.400799657410742</v>
      </c>
      <c r="X16">
        <f t="shared" si="8"/>
        <v>-0.62868566534439174</v>
      </c>
      <c r="Z16">
        <v>1</v>
      </c>
      <c r="AA16">
        <v>1</v>
      </c>
      <c r="AB16">
        <v>1</v>
      </c>
      <c r="AC16">
        <f t="shared" si="9"/>
        <v>1</v>
      </c>
      <c r="AD16">
        <v>68.4375</v>
      </c>
    </row>
    <row r="17" spans="3:19" ht="15.75" thickTop="1" x14ac:dyDescent="0.25"/>
    <row r="18" spans="3:19" x14ac:dyDescent="0.25">
      <c r="C18" s="8">
        <f>AVERAGE(C2:C16)</f>
        <v>74.13333333333334</v>
      </c>
      <c r="D18" s="8">
        <f t="shared" ref="D18:S18" si="10">AVERAGE(D2:D16)</f>
        <v>222.13333333333333</v>
      </c>
      <c r="E18" s="8">
        <f t="shared" si="10"/>
        <v>32.141666666666666</v>
      </c>
      <c r="F18" s="8"/>
      <c r="G18" s="8">
        <f t="shared" si="10"/>
        <v>9.5666666666666664</v>
      </c>
      <c r="H18" s="8"/>
      <c r="I18" s="8">
        <f t="shared" si="10"/>
        <v>4.7969230769230764</v>
      </c>
      <c r="J18" s="8"/>
      <c r="K18" s="10" t="s">
        <v>439</v>
      </c>
      <c r="L18" s="8"/>
      <c r="M18" s="8">
        <f t="shared" si="10"/>
        <v>32.57692307692308</v>
      </c>
      <c r="N18" s="8"/>
      <c r="O18" s="8">
        <f t="shared" si="10"/>
        <v>113.76923076923077</v>
      </c>
      <c r="P18" s="8"/>
      <c r="Q18" s="8">
        <f t="shared" si="10"/>
        <v>7.1099999999999994</v>
      </c>
      <c r="R18" s="8"/>
      <c r="S18" s="8">
        <f t="shared" si="10"/>
        <v>4.2808333333333337</v>
      </c>
    </row>
    <row r="19" spans="3:19" x14ac:dyDescent="0.25">
      <c r="C19" s="8">
        <f>STDEV(C2:C16)</f>
        <v>1.7674302033770737</v>
      </c>
      <c r="D19" s="8">
        <f t="shared" ref="D19:S19" si="11">STDEV(D2:D16)</f>
        <v>12.397388357845298</v>
      </c>
      <c r="E19" s="8">
        <f t="shared" si="11"/>
        <v>1.1960376049192403</v>
      </c>
      <c r="F19" s="8"/>
      <c r="G19" s="8">
        <f t="shared" si="11"/>
        <v>0.5706095320753396</v>
      </c>
      <c r="H19" s="8"/>
      <c r="I19" s="8">
        <f t="shared" si="11"/>
        <v>0.20838204558713053</v>
      </c>
      <c r="J19" s="8"/>
      <c r="K19" s="10" t="s">
        <v>439</v>
      </c>
      <c r="L19" s="8"/>
      <c r="M19" s="8">
        <f t="shared" si="11"/>
        <v>3.4208073720867445</v>
      </c>
      <c r="N19" s="8"/>
      <c r="O19" s="8">
        <f t="shared" si="11"/>
        <v>8.5941244090933626</v>
      </c>
      <c r="P19" s="8"/>
      <c r="Q19" s="8">
        <f t="shared" si="11"/>
        <v>0.18771351479412343</v>
      </c>
      <c r="R19" s="8"/>
      <c r="S19" s="8">
        <f t="shared" si="11"/>
        <v>0.19565546403323522</v>
      </c>
    </row>
  </sheetData>
  <conditionalFormatting sqref="V2:V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3"/>
  <sheetViews>
    <sheetView topLeftCell="L1" workbookViewId="0">
      <selection activeCell="AF2" sqref="AF2"/>
    </sheetView>
  </sheetViews>
  <sheetFormatPr defaultRowHeight="15" x14ac:dyDescent="0.25"/>
  <cols>
    <col min="1" max="1" width="14" bestFit="1" customWidth="1"/>
  </cols>
  <sheetData>
    <row r="1" spans="1:32" s="13" customFormat="1" ht="16.5" thickTop="1" thickBot="1" x14ac:dyDescent="0.3">
      <c r="A1" s="11" t="s">
        <v>11</v>
      </c>
      <c r="B1" s="11" t="s">
        <v>0</v>
      </c>
      <c r="C1" s="11" t="s">
        <v>12</v>
      </c>
      <c r="D1" s="11" t="s">
        <v>13</v>
      </c>
      <c r="E1" s="12" t="s">
        <v>1</v>
      </c>
      <c r="F1" s="12" t="s">
        <v>437</v>
      </c>
      <c r="G1" s="12" t="s">
        <v>2</v>
      </c>
      <c r="H1" s="12" t="s">
        <v>437</v>
      </c>
      <c r="I1" s="11">
        <v>40</v>
      </c>
      <c r="J1" s="12" t="s">
        <v>437</v>
      </c>
      <c r="K1" s="11" t="s">
        <v>3</v>
      </c>
      <c r="L1" s="12" t="s">
        <v>437</v>
      </c>
      <c r="M1" s="11" t="s">
        <v>4</v>
      </c>
      <c r="N1" s="12" t="s">
        <v>437</v>
      </c>
      <c r="O1" s="11" t="s">
        <v>5</v>
      </c>
      <c r="P1" s="12" t="s">
        <v>437</v>
      </c>
      <c r="Q1" s="11" t="s">
        <v>6</v>
      </c>
      <c r="R1" s="12" t="s">
        <v>437</v>
      </c>
      <c r="S1" s="11" t="s">
        <v>15</v>
      </c>
      <c r="T1" s="12" t="s">
        <v>437</v>
      </c>
      <c r="V1" s="12" t="s">
        <v>438</v>
      </c>
      <c r="X1" s="12" t="s">
        <v>444</v>
      </c>
      <c r="Z1" s="13" t="s">
        <v>440</v>
      </c>
      <c r="AA1" s="13" t="s">
        <v>441</v>
      </c>
      <c r="AB1" s="13" t="s">
        <v>442</v>
      </c>
      <c r="AC1" s="13" t="s">
        <v>0</v>
      </c>
      <c r="AD1" s="13" t="s">
        <v>446</v>
      </c>
    </row>
    <row r="2" spans="1:32" ht="18" customHeight="1" thickTop="1" thickBot="1" x14ac:dyDescent="0.3">
      <c r="A2" s="3" t="s">
        <v>126</v>
      </c>
      <c r="B2" s="1" t="s">
        <v>150</v>
      </c>
      <c r="C2" s="1">
        <v>77</v>
      </c>
      <c r="D2" s="1">
        <v>244</v>
      </c>
      <c r="E2" s="6">
        <v>32.25</v>
      </c>
      <c r="F2">
        <f>STANDARDIZE(E2,$E$22,$E$23)</f>
        <v>-0.37977438166000871</v>
      </c>
      <c r="G2" s="6">
        <v>8.75</v>
      </c>
      <c r="H2">
        <f>STANDARDIZE(G2,$G$22,$G$23)</f>
        <v>-2.0526030234977504</v>
      </c>
      <c r="I2" s="2" t="s">
        <v>439</v>
      </c>
      <c r="K2" s="2" t="s">
        <v>439</v>
      </c>
      <c r="M2" s="2" t="s">
        <v>439</v>
      </c>
      <c r="O2" s="2" t="s">
        <v>439</v>
      </c>
      <c r="Q2" s="2" t="s">
        <v>439</v>
      </c>
      <c r="S2" s="2" t="s">
        <v>439</v>
      </c>
      <c r="V2">
        <f t="shared" ref="V2:V20" si="0">F2+H2+J2+L2+N2+P2+R2+T2</f>
        <v>-2.4323774051577591</v>
      </c>
      <c r="X2">
        <f>AVERAGE(F2,H2,J2,L2,N2,P2,R2,T2)</f>
        <v>-1.2161887025788796</v>
      </c>
      <c r="Z2">
        <v>7</v>
      </c>
      <c r="AA2">
        <v>37</v>
      </c>
      <c r="AB2">
        <v>254</v>
      </c>
      <c r="AC2">
        <f>RANK(AB2,$AB$2:$AB$20,1)</f>
        <v>13</v>
      </c>
      <c r="AD2">
        <v>0</v>
      </c>
      <c r="AF2" s="15">
        <f>CORREL(X2:X20,AD2:AD20)</f>
        <v>0.27200220671093495</v>
      </c>
    </row>
    <row r="3" spans="1:32" ht="18" customHeight="1" thickTop="1" thickBot="1" x14ac:dyDescent="0.3">
      <c r="A3" s="4" t="s">
        <v>127</v>
      </c>
      <c r="B3" s="1" t="s">
        <v>150</v>
      </c>
      <c r="C3" s="2">
        <v>78</v>
      </c>
      <c r="D3" s="2">
        <v>252</v>
      </c>
      <c r="E3" s="7">
        <v>33.125</v>
      </c>
      <c r="F3">
        <f t="shared" ref="F3:F20" si="1">STANDARDIZE(E3,$E$22,$E$23)</f>
        <v>0.39730243004431409</v>
      </c>
      <c r="G3" s="7">
        <v>10</v>
      </c>
      <c r="H3">
        <f t="shared" ref="H3:H20" si="2">STANDARDIZE(G3,$G$22,$G$23)</f>
        <v>6.3722910623480095E-2</v>
      </c>
      <c r="I3" s="2">
        <v>4.8</v>
      </c>
      <c r="J3">
        <f>(STANDARDIZE(I3,$I$22,$I$23))*-1</f>
        <v>4.1950862367111277E-2</v>
      </c>
      <c r="K3" s="2">
        <v>14</v>
      </c>
      <c r="L3">
        <f>STANDARDIZE(K3,$K$22,$K$23)</f>
        <v>-1.439026219419574</v>
      </c>
      <c r="M3" s="2">
        <v>33</v>
      </c>
      <c r="N3">
        <f>STANDARDIZE(M3,$M$22,$M$23)</f>
        <v>-0.1928209658959322</v>
      </c>
      <c r="O3" s="2">
        <v>116</v>
      </c>
      <c r="P3">
        <f>STANDARDIZE(O3,$O$22,$O$23)</f>
        <v>0.22360679774997896</v>
      </c>
      <c r="Q3" s="2" t="s">
        <v>439</v>
      </c>
      <c r="S3" s="2">
        <v>4.32</v>
      </c>
      <c r="T3">
        <f>(STANDARDIZE(S3,$S$22,$S$23))*-1</f>
        <v>1.1695434325680312</v>
      </c>
      <c r="V3">
        <f t="shared" si="0"/>
        <v>0.26427924803740943</v>
      </c>
      <c r="X3">
        <f t="shared" ref="X3:X20" si="3">AVERAGE(F3,H3,J3,L3,N3,P3,R3,T3)</f>
        <v>3.7754178291058489E-2</v>
      </c>
      <c r="Z3">
        <v>4</v>
      </c>
      <c r="AA3">
        <v>18</v>
      </c>
      <c r="AB3">
        <v>117</v>
      </c>
      <c r="AC3">
        <f t="shared" ref="AC3:AC20" si="4">RANK(AB3,$AB$2:$AB$20,1)</f>
        <v>5</v>
      </c>
      <c r="AD3">
        <v>25.071428571428573</v>
      </c>
    </row>
    <row r="4" spans="1:32" ht="18" customHeight="1" thickTop="1" thickBot="1" x14ac:dyDescent="0.3">
      <c r="A4" s="3" t="s">
        <v>129</v>
      </c>
      <c r="B4" s="1" t="s">
        <v>150</v>
      </c>
      <c r="C4" s="1">
        <v>74</v>
      </c>
      <c r="D4" s="1">
        <v>258</v>
      </c>
      <c r="E4" s="6">
        <v>31.125</v>
      </c>
      <c r="F4">
        <f t="shared" si="1"/>
        <v>-1.3788731395655667</v>
      </c>
      <c r="G4" s="6">
        <v>10.25</v>
      </c>
      <c r="H4">
        <f t="shared" si="2"/>
        <v>0.4869880974477262</v>
      </c>
      <c r="I4" s="2" t="s">
        <v>439</v>
      </c>
      <c r="K4" s="1">
        <v>20</v>
      </c>
      <c r="L4">
        <f t="shared" ref="L4:L20" si="5">STANDARDIZE(K4,$K$22,$K$23)</f>
        <v>0</v>
      </c>
      <c r="M4" s="2" t="s">
        <v>439</v>
      </c>
      <c r="O4" s="2" t="s">
        <v>439</v>
      </c>
      <c r="Q4" s="2" t="s">
        <v>439</v>
      </c>
      <c r="S4" s="2" t="s">
        <v>439</v>
      </c>
      <c r="V4">
        <f t="shared" si="0"/>
        <v>-0.89188504211784048</v>
      </c>
      <c r="X4">
        <f t="shared" si="3"/>
        <v>-0.29729501403928016</v>
      </c>
      <c r="Z4">
        <v>8</v>
      </c>
      <c r="AD4">
        <v>5</v>
      </c>
    </row>
    <row r="5" spans="1:32" ht="18" customHeight="1" thickTop="1" thickBot="1" x14ac:dyDescent="0.3">
      <c r="A5" s="4" t="s">
        <v>130</v>
      </c>
      <c r="B5" s="1" t="s">
        <v>150</v>
      </c>
      <c r="C5" s="2">
        <v>76</v>
      </c>
      <c r="D5" s="2">
        <v>268</v>
      </c>
      <c r="E5" s="7">
        <v>33.375</v>
      </c>
      <c r="F5">
        <f t="shared" si="1"/>
        <v>0.61932437624554915</v>
      </c>
      <c r="G5" s="7">
        <v>10.375</v>
      </c>
      <c r="H5">
        <f t="shared" si="2"/>
        <v>0.69862069085984924</v>
      </c>
      <c r="I5" s="2" t="s">
        <v>439</v>
      </c>
      <c r="K5" s="2">
        <v>20</v>
      </c>
      <c r="L5">
        <f t="shared" si="5"/>
        <v>0</v>
      </c>
      <c r="M5" s="2">
        <v>30.5</v>
      </c>
      <c r="N5">
        <f t="shared" ref="N5:N20" si="6">STANDARDIZE(M5,$M$22,$M$23)</f>
        <v>-1.0692799017865378</v>
      </c>
      <c r="O5" s="2">
        <v>112</v>
      </c>
      <c r="P5">
        <f t="shared" ref="P5:P20" si="7">STANDARDIZE(O5,$O$22,$O$23)</f>
        <v>-0.67082039324993692</v>
      </c>
      <c r="Q5" s="2" t="s">
        <v>439</v>
      </c>
      <c r="S5" s="2">
        <v>4.2300000000000004</v>
      </c>
      <c r="T5">
        <f t="shared" ref="T5:T20" si="8">(STANDARDIZE(S5,$S$22,$S$23))*-1</f>
        <v>1.8597657862147379</v>
      </c>
      <c r="V5">
        <f t="shared" si="0"/>
        <v>1.4376105582836618</v>
      </c>
      <c r="X5">
        <f t="shared" si="3"/>
        <v>0.23960175971394362</v>
      </c>
      <c r="Z5">
        <v>5</v>
      </c>
      <c r="AA5">
        <v>35</v>
      </c>
      <c r="AB5">
        <v>171</v>
      </c>
      <c r="AC5">
        <f t="shared" si="4"/>
        <v>8</v>
      </c>
      <c r="AD5">
        <v>39.090909090909093</v>
      </c>
    </row>
    <row r="6" spans="1:32" ht="18" customHeight="1" thickTop="1" thickBot="1" x14ac:dyDescent="0.3">
      <c r="A6" s="3" t="s">
        <v>132</v>
      </c>
      <c r="B6" s="1" t="s">
        <v>150</v>
      </c>
      <c r="C6" s="1">
        <v>75</v>
      </c>
      <c r="D6" s="1">
        <v>244</v>
      </c>
      <c r="E6" s="6">
        <v>32.5</v>
      </c>
      <c r="F6">
        <f t="shared" si="1"/>
        <v>-0.15775243545877363</v>
      </c>
      <c r="G6" s="6">
        <v>10.75</v>
      </c>
      <c r="H6">
        <f t="shared" si="2"/>
        <v>1.3335184710962185</v>
      </c>
      <c r="I6" s="1">
        <v>4.87</v>
      </c>
      <c r="J6">
        <f t="shared" ref="J6:J20" si="9">(STANDARDIZE(I6,$I$22,$I$23))*-1</f>
        <v>-0.54536121077235722</v>
      </c>
      <c r="K6" s="1">
        <v>28</v>
      </c>
      <c r="L6">
        <f t="shared" si="5"/>
        <v>1.9187016258927652</v>
      </c>
      <c r="M6" s="2" t="s">
        <v>439</v>
      </c>
      <c r="O6" s="2" t="s">
        <v>439</v>
      </c>
      <c r="Q6" s="2" t="s">
        <v>439</v>
      </c>
      <c r="S6" s="1">
        <v>4.7</v>
      </c>
      <c r="T6">
        <f t="shared" si="8"/>
        <v>-1.7447287272736223</v>
      </c>
      <c r="V6">
        <f t="shared" si="0"/>
        <v>0.80437772348423064</v>
      </c>
      <c r="X6">
        <f t="shared" si="3"/>
        <v>0.16087554469684612</v>
      </c>
      <c r="Z6">
        <v>7</v>
      </c>
      <c r="AA6">
        <v>39</v>
      </c>
      <c r="AB6">
        <v>256</v>
      </c>
      <c r="AC6">
        <f t="shared" si="4"/>
        <v>14</v>
      </c>
      <c r="AD6">
        <v>0</v>
      </c>
    </row>
    <row r="7" spans="1:32" ht="18" customHeight="1" thickTop="1" thickBot="1" x14ac:dyDescent="0.3">
      <c r="A7" s="4" t="s">
        <v>133</v>
      </c>
      <c r="B7" s="1" t="s">
        <v>150</v>
      </c>
      <c r="C7" s="2">
        <v>78</v>
      </c>
      <c r="D7" s="2">
        <v>277</v>
      </c>
      <c r="E7" s="7">
        <v>33.625</v>
      </c>
      <c r="F7">
        <f t="shared" si="1"/>
        <v>0.8413463224467842</v>
      </c>
      <c r="G7" s="7">
        <v>9.625</v>
      </c>
      <c r="H7">
        <f t="shared" si="2"/>
        <v>-0.5711748696128891</v>
      </c>
      <c r="I7" s="2">
        <v>4.9800000000000004</v>
      </c>
      <c r="J7">
        <f t="shared" si="9"/>
        <v>-1.4682801828486638</v>
      </c>
      <c r="K7" s="2" t="s">
        <v>439</v>
      </c>
      <c r="M7" s="2">
        <v>32</v>
      </c>
      <c r="N7">
        <f t="shared" si="6"/>
        <v>-0.54340454025217433</v>
      </c>
      <c r="O7" s="2">
        <v>108</v>
      </c>
      <c r="P7">
        <f t="shared" si="7"/>
        <v>-1.5652475842498528</v>
      </c>
      <c r="Q7" s="2" t="s">
        <v>439</v>
      </c>
      <c r="S7" s="2">
        <v>4.4800000000000004</v>
      </c>
      <c r="T7">
        <f t="shared" si="8"/>
        <v>-5.7518529470561151E-2</v>
      </c>
      <c r="V7">
        <f t="shared" si="0"/>
        <v>-3.3642793839873568</v>
      </c>
      <c r="X7">
        <f t="shared" si="3"/>
        <v>-0.56071323066455947</v>
      </c>
      <c r="Z7">
        <v>8</v>
      </c>
      <c r="AD7">
        <v>0</v>
      </c>
    </row>
    <row r="8" spans="1:32" ht="18" customHeight="1" thickTop="1" thickBot="1" x14ac:dyDescent="0.3">
      <c r="A8" s="3" t="s">
        <v>135</v>
      </c>
      <c r="B8" s="1" t="s">
        <v>150</v>
      </c>
      <c r="C8" s="1">
        <v>76</v>
      </c>
      <c r="D8" s="1">
        <v>255</v>
      </c>
      <c r="E8" s="6">
        <v>30.5</v>
      </c>
      <c r="F8">
        <f t="shared" si="1"/>
        <v>-1.9339280050686543</v>
      </c>
      <c r="G8" s="6">
        <v>9.5</v>
      </c>
      <c r="H8">
        <f t="shared" si="2"/>
        <v>-0.78280746302501214</v>
      </c>
      <c r="I8" s="2" t="s">
        <v>439</v>
      </c>
      <c r="K8" s="1">
        <v>15</v>
      </c>
      <c r="L8">
        <f t="shared" si="5"/>
        <v>-1.1991885161829783</v>
      </c>
      <c r="M8" s="2" t="s">
        <v>439</v>
      </c>
      <c r="O8" s="2" t="s">
        <v>439</v>
      </c>
      <c r="Q8" s="2" t="s">
        <v>439</v>
      </c>
      <c r="S8" s="2" t="s">
        <v>439</v>
      </c>
      <c r="V8">
        <f t="shared" si="0"/>
        <v>-3.9159239842766445</v>
      </c>
      <c r="X8">
        <f t="shared" si="3"/>
        <v>-1.3053079947588815</v>
      </c>
      <c r="Z8">
        <v>6</v>
      </c>
      <c r="AA8">
        <v>26</v>
      </c>
      <c r="AB8">
        <v>202</v>
      </c>
      <c r="AC8">
        <f t="shared" si="4"/>
        <v>11</v>
      </c>
      <c r="AD8">
        <v>0</v>
      </c>
    </row>
    <row r="9" spans="1:32" ht="18" customHeight="1" thickTop="1" thickBot="1" x14ac:dyDescent="0.3">
      <c r="A9" s="4" t="s">
        <v>136</v>
      </c>
      <c r="B9" s="1" t="s">
        <v>150</v>
      </c>
      <c r="C9" s="2">
        <v>77</v>
      </c>
      <c r="D9" s="2">
        <v>254</v>
      </c>
      <c r="E9" s="7">
        <v>33.25</v>
      </c>
      <c r="F9">
        <f t="shared" si="1"/>
        <v>0.50831340314493167</v>
      </c>
      <c r="G9" s="7">
        <v>10.125</v>
      </c>
      <c r="H9">
        <f t="shared" si="2"/>
        <v>0.27535550403560316</v>
      </c>
      <c r="I9" s="2" t="s">
        <v>439</v>
      </c>
      <c r="K9" s="2">
        <v>26</v>
      </c>
      <c r="L9">
        <f t="shared" si="5"/>
        <v>1.439026219419574</v>
      </c>
      <c r="M9" s="2" t="s">
        <v>439</v>
      </c>
      <c r="O9" s="2" t="s">
        <v>439</v>
      </c>
      <c r="Q9" s="2" t="s">
        <v>439</v>
      </c>
      <c r="S9" s="2" t="s">
        <v>439</v>
      </c>
      <c r="V9">
        <f t="shared" si="0"/>
        <v>2.2226951266001089</v>
      </c>
      <c r="X9">
        <f t="shared" si="3"/>
        <v>0.74089837553336968</v>
      </c>
      <c r="Z9">
        <v>3</v>
      </c>
      <c r="AA9">
        <v>28</v>
      </c>
      <c r="AB9">
        <v>92</v>
      </c>
      <c r="AC9">
        <f t="shared" si="4"/>
        <v>4</v>
      </c>
      <c r="AD9">
        <v>0</v>
      </c>
    </row>
    <row r="10" spans="1:32" ht="18" customHeight="1" thickTop="1" thickBot="1" x14ac:dyDescent="0.3">
      <c r="A10" s="3" t="s">
        <v>137</v>
      </c>
      <c r="B10" s="1" t="s">
        <v>150</v>
      </c>
      <c r="C10" s="1">
        <v>79</v>
      </c>
      <c r="D10" s="1">
        <v>261</v>
      </c>
      <c r="E10" s="6">
        <v>33</v>
      </c>
      <c r="F10">
        <f t="shared" si="1"/>
        <v>0.28629145694369657</v>
      </c>
      <c r="G10" s="6">
        <v>9.0348837209302317</v>
      </c>
      <c r="H10">
        <f t="shared" si="2"/>
        <v>-1.5702775780468667</v>
      </c>
      <c r="I10" s="1">
        <v>4.83</v>
      </c>
      <c r="J10">
        <f t="shared" si="9"/>
        <v>-0.20975431183551915</v>
      </c>
      <c r="K10" s="1">
        <v>26</v>
      </c>
      <c r="L10">
        <f t="shared" si="5"/>
        <v>1.439026219419574</v>
      </c>
      <c r="M10" s="1">
        <v>37.5</v>
      </c>
      <c r="N10">
        <f t="shared" si="6"/>
        <v>1.3848051187071575</v>
      </c>
      <c r="O10" s="1">
        <v>121</v>
      </c>
      <c r="P10">
        <f t="shared" si="7"/>
        <v>1.3416407864998738</v>
      </c>
      <c r="Q10" s="2" t="s">
        <v>439</v>
      </c>
      <c r="S10" s="1">
        <v>4.5</v>
      </c>
      <c r="T10">
        <f t="shared" si="8"/>
        <v>-0.21090127472538178</v>
      </c>
      <c r="V10">
        <f t="shared" si="0"/>
        <v>2.4608304169625344</v>
      </c>
      <c r="X10">
        <f t="shared" si="3"/>
        <v>0.35154720242321918</v>
      </c>
      <c r="Z10">
        <v>5</v>
      </c>
      <c r="AA10">
        <v>24</v>
      </c>
      <c r="AB10">
        <v>160</v>
      </c>
      <c r="AC10">
        <f t="shared" si="4"/>
        <v>7</v>
      </c>
      <c r="AD10">
        <v>22.625</v>
      </c>
    </row>
    <row r="11" spans="1:32" ht="18" customHeight="1" thickTop="1" thickBot="1" x14ac:dyDescent="0.3">
      <c r="A11" s="4" t="s">
        <v>139</v>
      </c>
      <c r="B11" s="1" t="s">
        <v>150</v>
      </c>
      <c r="C11" s="2">
        <v>77</v>
      </c>
      <c r="D11" s="2">
        <v>255</v>
      </c>
      <c r="E11" s="7">
        <v>32.625</v>
      </c>
      <c r="F11">
        <f t="shared" si="1"/>
        <v>-4.6741462358156086E-2</v>
      </c>
      <c r="G11" s="7">
        <v>10.75</v>
      </c>
      <c r="H11">
        <f t="shared" si="2"/>
        <v>1.3335184710962185</v>
      </c>
      <c r="I11" s="2" t="s">
        <v>439</v>
      </c>
      <c r="K11" s="2" t="s">
        <v>439</v>
      </c>
      <c r="M11" s="2" t="s">
        <v>439</v>
      </c>
      <c r="O11" s="2" t="s">
        <v>439</v>
      </c>
      <c r="Q11" s="2" t="s">
        <v>439</v>
      </c>
      <c r="S11" s="2" t="s">
        <v>439</v>
      </c>
      <c r="V11">
        <f t="shared" si="0"/>
        <v>1.2867770087380623</v>
      </c>
      <c r="X11">
        <f t="shared" si="3"/>
        <v>0.64338850436903117</v>
      </c>
      <c r="Z11">
        <v>7</v>
      </c>
      <c r="AA11">
        <v>12</v>
      </c>
      <c r="AB11">
        <v>229</v>
      </c>
      <c r="AC11">
        <f t="shared" si="4"/>
        <v>12</v>
      </c>
      <c r="AD11">
        <v>0</v>
      </c>
    </row>
    <row r="12" spans="1:32" ht="18" customHeight="1" thickTop="1" thickBot="1" x14ac:dyDescent="0.3">
      <c r="A12" s="3" t="s">
        <v>140</v>
      </c>
      <c r="B12" s="1" t="s">
        <v>150</v>
      </c>
      <c r="C12" s="1">
        <v>78</v>
      </c>
      <c r="D12" s="1">
        <v>246</v>
      </c>
      <c r="E12" s="6">
        <v>33</v>
      </c>
      <c r="F12">
        <f t="shared" si="1"/>
        <v>0.28629145694369657</v>
      </c>
      <c r="G12" s="6">
        <v>9.625</v>
      </c>
      <c r="H12">
        <f t="shared" si="2"/>
        <v>-0.5711748696128891</v>
      </c>
      <c r="I12" s="2" t="s">
        <v>439</v>
      </c>
      <c r="K12" s="1">
        <v>17</v>
      </c>
      <c r="L12">
        <f t="shared" si="5"/>
        <v>-0.71951310970978699</v>
      </c>
      <c r="M12" s="2" t="s">
        <v>439</v>
      </c>
      <c r="O12" s="2" t="s">
        <v>439</v>
      </c>
      <c r="Q12" s="2" t="s">
        <v>439</v>
      </c>
      <c r="S12" s="2" t="s">
        <v>439</v>
      </c>
      <c r="V12">
        <f t="shared" si="0"/>
        <v>-1.0043965223789795</v>
      </c>
      <c r="X12">
        <f t="shared" si="3"/>
        <v>-0.33479884079299316</v>
      </c>
      <c r="Z12">
        <v>3</v>
      </c>
      <c r="AA12">
        <v>21</v>
      </c>
      <c r="AB12">
        <v>85</v>
      </c>
      <c r="AC12">
        <f t="shared" si="4"/>
        <v>3</v>
      </c>
      <c r="AD12">
        <v>40.25</v>
      </c>
    </row>
    <row r="13" spans="1:32" ht="18" customHeight="1" thickTop="1" thickBot="1" x14ac:dyDescent="0.3">
      <c r="A13" s="4" t="s">
        <v>141</v>
      </c>
      <c r="B13" s="1" t="s">
        <v>150</v>
      </c>
      <c r="C13" s="2">
        <v>75</v>
      </c>
      <c r="D13" s="2">
        <v>252</v>
      </c>
      <c r="E13" s="7">
        <v>29.75</v>
      </c>
      <c r="F13">
        <f t="shared" si="1"/>
        <v>-2.5999938436723595</v>
      </c>
      <c r="G13" s="7">
        <v>9.375</v>
      </c>
      <c r="H13">
        <f t="shared" si="2"/>
        <v>-0.99444005643713518</v>
      </c>
      <c r="I13" s="2">
        <v>4.93</v>
      </c>
      <c r="J13">
        <f t="shared" si="9"/>
        <v>-1.0487715591776106</v>
      </c>
      <c r="K13" s="2">
        <v>21</v>
      </c>
      <c r="L13">
        <f t="shared" si="5"/>
        <v>0.23983770323659565</v>
      </c>
      <c r="M13" s="2">
        <v>30.5</v>
      </c>
      <c r="N13">
        <f t="shared" si="6"/>
        <v>-1.0692799017865378</v>
      </c>
      <c r="O13" s="2">
        <v>110</v>
      </c>
      <c r="P13">
        <f t="shared" si="7"/>
        <v>-1.1180339887498949</v>
      </c>
      <c r="Q13" s="2" t="s">
        <v>439</v>
      </c>
      <c r="S13" s="2">
        <v>4.5</v>
      </c>
      <c r="T13">
        <f t="shared" si="8"/>
        <v>-0.21090127472538178</v>
      </c>
      <c r="V13">
        <f t="shared" si="0"/>
        <v>-6.801582921312324</v>
      </c>
      <c r="X13">
        <f t="shared" si="3"/>
        <v>-0.97165470304461776</v>
      </c>
      <c r="Z13">
        <v>6</v>
      </c>
      <c r="AA13">
        <v>18</v>
      </c>
      <c r="AB13">
        <v>194</v>
      </c>
      <c r="AC13">
        <f t="shared" si="4"/>
        <v>9</v>
      </c>
      <c r="AD13">
        <v>10</v>
      </c>
    </row>
    <row r="14" spans="1:32" ht="18" customHeight="1" thickTop="1" thickBot="1" x14ac:dyDescent="0.3">
      <c r="A14" s="3" t="s">
        <v>142</v>
      </c>
      <c r="B14" s="1" t="s">
        <v>150</v>
      </c>
      <c r="C14" s="1">
        <v>74</v>
      </c>
      <c r="D14" s="1">
        <v>251</v>
      </c>
      <c r="E14" s="6">
        <v>33.5</v>
      </c>
      <c r="F14">
        <f t="shared" si="1"/>
        <v>0.73033534934616673</v>
      </c>
      <c r="G14" s="6">
        <v>10.25</v>
      </c>
      <c r="H14">
        <f t="shared" si="2"/>
        <v>0.4869880974477262</v>
      </c>
      <c r="I14" s="1">
        <v>4.58</v>
      </c>
      <c r="J14">
        <f t="shared" si="9"/>
        <v>1.887788806519717</v>
      </c>
      <c r="K14" s="1">
        <v>17</v>
      </c>
      <c r="L14">
        <f t="shared" si="5"/>
        <v>-0.71951310970978699</v>
      </c>
      <c r="M14" s="1">
        <v>38</v>
      </c>
      <c r="N14">
        <f t="shared" si="6"/>
        <v>1.5600969058852787</v>
      </c>
      <c r="O14" s="1">
        <v>118</v>
      </c>
      <c r="P14">
        <f t="shared" si="7"/>
        <v>0.67082039324993692</v>
      </c>
      <c r="Q14" s="2" t="s">
        <v>439</v>
      </c>
      <c r="S14" s="1">
        <v>4.37</v>
      </c>
      <c r="T14">
        <f t="shared" si="8"/>
        <v>0.78608656943097288</v>
      </c>
      <c r="V14">
        <f t="shared" si="0"/>
        <v>5.4026030121700108</v>
      </c>
      <c r="X14">
        <f t="shared" si="3"/>
        <v>0.77180043031000156</v>
      </c>
      <c r="Z14">
        <v>5</v>
      </c>
      <c r="AA14">
        <v>7</v>
      </c>
      <c r="AB14">
        <v>143</v>
      </c>
      <c r="AC14">
        <f t="shared" si="4"/>
        <v>6</v>
      </c>
      <c r="AD14">
        <v>21.4375</v>
      </c>
    </row>
    <row r="15" spans="1:32" ht="18" customHeight="1" thickTop="1" thickBot="1" x14ac:dyDescent="0.3">
      <c r="A15" s="4" t="s">
        <v>144</v>
      </c>
      <c r="B15" s="1" t="s">
        <v>150</v>
      </c>
      <c r="C15" s="2">
        <v>75</v>
      </c>
      <c r="D15" s="2">
        <v>248</v>
      </c>
      <c r="E15" s="7">
        <v>32</v>
      </c>
      <c r="F15">
        <f t="shared" si="1"/>
        <v>-0.60179632786124382</v>
      </c>
      <c r="G15" s="7">
        <v>9.625</v>
      </c>
      <c r="H15">
        <f t="shared" si="2"/>
        <v>-0.5711748696128891</v>
      </c>
      <c r="I15" s="2">
        <v>4.6500000000000004</v>
      </c>
      <c r="J15">
        <f t="shared" si="9"/>
        <v>1.3004767333802485</v>
      </c>
      <c r="K15" s="2" t="s">
        <v>439</v>
      </c>
      <c r="M15" s="2">
        <v>36</v>
      </c>
      <c r="N15">
        <f t="shared" si="6"/>
        <v>0.85892975717279429</v>
      </c>
      <c r="O15" s="2">
        <v>119</v>
      </c>
      <c r="P15">
        <f t="shared" si="7"/>
        <v>0.89442719099991586</v>
      </c>
      <c r="Q15" s="2" t="s">
        <v>439</v>
      </c>
      <c r="S15" s="2">
        <v>4.49</v>
      </c>
      <c r="T15">
        <f t="shared" si="8"/>
        <v>-0.13420990209797148</v>
      </c>
      <c r="V15">
        <f t="shared" si="0"/>
        <v>1.746652581980854</v>
      </c>
      <c r="X15">
        <f t="shared" si="3"/>
        <v>0.29110876366347566</v>
      </c>
      <c r="Z15">
        <v>8</v>
      </c>
      <c r="AD15">
        <v>12</v>
      </c>
    </row>
    <row r="16" spans="1:32" ht="18" customHeight="1" thickTop="1" thickBot="1" x14ac:dyDescent="0.3">
      <c r="A16" s="3" t="s">
        <v>145</v>
      </c>
      <c r="B16" s="1" t="s">
        <v>150</v>
      </c>
      <c r="C16" s="1">
        <v>77</v>
      </c>
      <c r="D16" s="1">
        <v>245</v>
      </c>
      <c r="E16" s="6">
        <v>33.375</v>
      </c>
      <c r="F16">
        <f t="shared" si="1"/>
        <v>0.61932437624554915</v>
      </c>
      <c r="G16" s="6">
        <v>11</v>
      </c>
      <c r="H16">
        <f t="shared" si="2"/>
        <v>1.7567836579204645</v>
      </c>
      <c r="I16" s="1">
        <v>4.84</v>
      </c>
      <c r="J16">
        <f t="shared" si="9"/>
        <v>-0.29365603656972677</v>
      </c>
      <c r="K16" s="2" t="s">
        <v>439</v>
      </c>
      <c r="M16" s="1">
        <v>33</v>
      </c>
      <c r="N16">
        <f t="shared" si="6"/>
        <v>-0.1928209658959322</v>
      </c>
      <c r="O16" s="1">
        <v>114</v>
      </c>
      <c r="P16">
        <f t="shared" si="7"/>
        <v>-0.22360679774997896</v>
      </c>
      <c r="Q16" s="2" t="s">
        <v>439</v>
      </c>
      <c r="S16" s="1">
        <v>4.5999999999999996</v>
      </c>
      <c r="T16">
        <f t="shared" si="8"/>
        <v>-0.9778150009994987</v>
      </c>
      <c r="V16">
        <f t="shared" si="0"/>
        <v>0.68820923295087699</v>
      </c>
      <c r="X16">
        <f t="shared" si="3"/>
        <v>0.11470153882514617</v>
      </c>
      <c r="Z16">
        <v>8</v>
      </c>
      <c r="AD16">
        <v>0</v>
      </c>
    </row>
    <row r="17" spans="1:30" ht="18" customHeight="1" thickTop="1" thickBot="1" x14ac:dyDescent="0.3">
      <c r="A17" s="4" t="s">
        <v>146</v>
      </c>
      <c r="B17" s="1" t="s">
        <v>150</v>
      </c>
      <c r="C17" s="2">
        <v>78</v>
      </c>
      <c r="D17" s="2">
        <v>250</v>
      </c>
      <c r="E17" s="7">
        <v>33.5</v>
      </c>
      <c r="F17">
        <f t="shared" si="1"/>
        <v>0.73033534934616673</v>
      </c>
      <c r="G17" s="7">
        <v>9.625</v>
      </c>
      <c r="H17">
        <f t="shared" si="2"/>
        <v>-0.5711748696128891</v>
      </c>
      <c r="I17" s="2" t="s">
        <v>439</v>
      </c>
      <c r="K17" s="2">
        <v>20</v>
      </c>
      <c r="L17">
        <f t="shared" si="5"/>
        <v>0</v>
      </c>
      <c r="M17" s="2" t="s">
        <v>439</v>
      </c>
      <c r="O17" s="2" t="s">
        <v>439</v>
      </c>
      <c r="Q17" s="2" t="s">
        <v>439</v>
      </c>
      <c r="S17" s="2" t="s">
        <v>439</v>
      </c>
      <c r="V17">
        <f t="shared" si="0"/>
        <v>0.15916047973327763</v>
      </c>
      <c r="X17">
        <f t="shared" si="3"/>
        <v>5.3053493244425876E-2</v>
      </c>
      <c r="Z17">
        <v>6</v>
      </c>
      <c r="AA17">
        <v>22</v>
      </c>
      <c r="AB17">
        <v>198</v>
      </c>
      <c r="AC17">
        <f t="shared" si="4"/>
        <v>10</v>
      </c>
      <c r="AD17">
        <v>0</v>
      </c>
    </row>
    <row r="18" spans="1:30" ht="18" customHeight="1" thickTop="1" thickBot="1" x14ac:dyDescent="0.3">
      <c r="A18" s="3" t="s">
        <v>147</v>
      </c>
      <c r="B18" s="1" t="s">
        <v>150</v>
      </c>
      <c r="C18" s="1">
        <v>78</v>
      </c>
      <c r="D18" s="1">
        <v>263</v>
      </c>
      <c r="E18" s="6">
        <v>32.875</v>
      </c>
      <c r="F18">
        <f t="shared" si="1"/>
        <v>0.17528048384307901</v>
      </c>
      <c r="G18" s="6">
        <v>10</v>
      </c>
      <c r="H18">
        <f t="shared" si="2"/>
        <v>6.3722910623480095E-2</v>
      </c>
      <c r="I18" s="2" t="s">
        <v>439</v>
      </c>
      <c r="K18" s="1">
        <v>19</v>
      </c>
      <c r="L18">
        <f t="shared" si="5"/>
        <v>-0.23983770323659565</v>
      </c>
      <c r="M18" s="2" t="s">
        <v>439</v>
      </c>
      <c r="O18" s="1">
        <v>110</v>
      </c>
      <c r="P18">
        <f t="shared" si="7"/>
        <v>-1.1180339887498949</v>
      </c>
      <c r="Q18" s="2" t="s">
        <v>439</v>
      </c>
      <c r="S18" s="1">
        <v>4.54</v>
      </c>
      <c r="T18">
        <f t="shared" si="8"/>
        <v>-0.51766676523502986</v>
      </c>
      <c r="V18">
        <f t="shared" si="0"/>
        <v>-1.6365350627549611</v>
      </c>
      <c r="X18">
        <f t="shared" si="3"/>
        <v>-0.3273070125509922</v>
      </c>
      <c r="Z18">
        <v>8</v>
      </c>
      <c r="AD18">
        <v>0</v>
      </c>
    </row>
    <row r="19" spans="1:30" ht="18" customHeight="1" thickTop="1" thickBot="1" x14ac:dyDescent="0.3">
      <c r="A19" s="4" t="s">
        <v>148</v>
      </c>
      <c r="B19" s="1" t="s">
        <v>150</v>
      </c>
      <c r="C19" s="2">
        <v>76</v>
      </c>
      <c r="D19" s="2">
        <v>251</v>
      </c>
      <c r="E19" s="7">
        <v>34</v>
      </c>
      <c r="F19">
        <f t="shared" si="1"/>
        <v>1.1743792417486369</v>
      </c>
      <c r="G19" s="7">
        <v>10.25</v>
      </c>
      <c r="H19">
        <f t="shared" si="2"/>
        <v>0.4869880974477262</v>
      </c>
      <c r="I19" s="2">
        <v>4.79</v>
      </c>
      <c r="J19">
        <f t="shared" si="9"/>
        <v>0.12585258710131894</v>
      </c>
      <c r="K19" s="2">
        <v>20</v>
      </c>
      <c r="L19">
        <f t="shared" si="5"/>
        <v>0</v>
      </c>
      <c r="M19" s="2">
        <v>30.5</v>
      </c>
      <c r="N19">
        <f t="shared" si="6"/>
        <v>-1.0692799017865378</v>
      </c>
      <c r="O19" s="2">
        <v>120</v>
      </c>
      <c r="P19">
        <f t="shared" si="7"/>
        <v>1.1180339887498949</v>
      </c>
      <c r="Q19" s="2" t="s">
        <v>439</v>
      </c>
      <c r="S19" s="2">
        <v>4.57</v>
      </c>
      <c r="T19">
        <f t="shared" si="8"/>
        <v>-0.74774088311726772</v>
      </c>
      <c r="V19">
        <f t="shared" si="0"/>
        <v>1.0882331301437715</v>
      </c>
      <c r="X19">
        <f t="shared" si="3"/>
        <v>0.15546187573482451</v>
      </c>
      <c r="Z19">
        <v>3</v>
      </c>
      <c r="AA19">
        <v>4</v>
      </c>
      <c r="AB19">
        <v>68</v>
      </c>
      <c r="AC19">
        <f t="shared" si="4"/>
        <v>2</v>
      </c>
      <c r="AD19">
        <v>27.0625</v>
      </c>
    </row>
    <row r="20" spans="1:30" ht="18" customHeight="1" thickTop="1" thickBot="1" x14ac:dyDescent="0.3">
      <c r="A20" s="3" t="s">
        <v>149</v>
      </c>
      <c r="B20" s="1" t="s">
        <v>150</v>
      </c>
      <c r="C20" s="1">
        <v>75</v>
      </c>
      <c r="D20" s="1">
        <v>249</v>
      </c>
      <c r="E20" s="6">
        <v>33.5</v>
      </c>
      <c r="F20">
        <f t="shared" si="1"/>
        <v>0.73033534934616673</v>
      </c>
      <c r="G20" s="6">
        <v>10.375</v>
      </c>
      <c r="H20">
        <f t="shared" si="2"/>
        <v>0.69862069085984924</v>
      </c>
      <c r="I20" s="1">
        <v>4.78</v>
      </c>
      <c r="J20">
        <f t="shared" si="9"/>
        <v>0.20975431183552659</v>
      </c>
      <c r="K20" s="1">
        <v>17</v>
      </c>
      <c r="L20">
        <f t="shared" si="5"/>
        <v>-0.71951310970978699</v>
      </c>
      <c r="M20" s="1">
        <v>34.5</v>
      </c>
      <c r="N20">
        <f t="shared" si="6"/>
        <v>0.33305439563843109</v>
      </c>
      <c r="O20" s="1">
        <v>117</v>
      </c>
      <c r="P20">
        <f t="shared" si="7"/>
        <v>0.44721359549995793</v>
      </c>
      <c r="Q20" s="2" t="s">
        <v>439</v>
      </c>
      <c r="S20" s="1">
        <v>4.37</v>
      </c>
      <c r="T20">
        <f t="shared" si="8"/>
        <v>0.78608656943097288</v>
      </c>
      <c r="V20">
        <f t="shared" si="0"/>
        <v>2.4855518029011172</v>
      </c>
      <c r="X20">
        <f t="shared" si="3"/>
        <v>0.3550788289858739</v>
      </c>
      <c r="Z20">
        <v>2</v>
      </c>
      <c r="AA20">
        <v>23</v>
      </c>
      <c r="AB20">
        <v>55</v>
      </c>
      <c r="AC20">
        <f t="shared" si="4"/>
        <v>1</v>
      </c>
      <c r="AD20">
        <v>39</v>
      </c>
    </row>
    <row r="21" spans="1:30" ht="15.75" thickTop="1" x14ac:dyDescent="0.25"/>
    <row r="22" spans="1:30" x14ac:dyDescent="0.25">
      <c r="C22" s="8">
        <f>AVERAGE(C2:C20)</f>
        <v>76.473684210526315</v>
      </c>
      <c r="D22" s="8">
        <f t="shared" ref="D22:S22" si="10">AVERAGE(D2:D20)</f>
        <v>253.84210526315789</v>
      </c>
      <c r="E22" s="8">
        <f t="shared" si="10"/>
        <v>32.67763157894737</v>
      </c>
      <c r="F22" s="8"/>
      <c r="G22" s="8">
        <f t="shared" si="10"/>
        <v>9.9623623011015905</v>
      </c>
      <c r="H22" s="8"/>
      <c r="I22" s="8">
        <f t="shared" si="10"/>
        <v>4.8050000000000006</v>
      </c>
      <c r="J22" s="8"/>
      <c r="K22" s="8">
        <f t="shared" si="10"/>
        <v>20</v>
      </c>
      <c r="L22" s="8"/>
      <c r="M22" s="8">
        <f t="shared" si="10"/>
        <v>33.549999999999997</v>
      </c>
      <c r="N22" s="8"/>
      <c r="O22" s="8">
        <f t="shared" si="10"/>
        <v>115</v>
      </c>
      <c r="P22" s="8"/>
      <c r="Q22" s="10" t="s">
        <v>439</v>
      </c>
      <c r="R22" s="8"/>
      <c r="S22" s="8">
        <f t="shared" si="10"/>
        <v>4.4725000000000001</v>
      </c>
    </row>
    <row r="23" spans="1:30" x14ac:dyDescent="0.25">
      <c r="C23" s="8">
        <f>STDEV(C2:C20)</f>
        <v>1.5043795713638368</v>
      </c>
      <c r="D23" s="8">
        <f t="shared" ref="D23:S23" si="11">STDEV(D2:D20)</f>
        <v>8.5651954501584608</v>
      </c>
      <c r="E23" s="8">
        <f t="shared" si="11"/>
        <v>1.1260148119474924</v>
      </c>
      <c r="F23" s="8"/>
      <c r="G23" s="8">
        <f t="shared" si="11"/>
        <v>0.59064626097824668</v>
      </c>
      <c r="H23" s="8"/>
      <c r="I23" s="8">
        <f t="shared" si="11"/>
        <v>0.11918706119187412</v>
      </c>
      <c r="J23" s="8"/>
      <c r="K23" s="8">
        <f t="shared" si="11"/>
        <v>4.1694862254977387</v>
      </c>
      <c r="L23" s="8"/>
      <c r="M23" s="8">
        <f t="shared" si="11"/>
        <v>2.85238691469287</v>
      </c>
      <c r="N23" s="8"/>
      <c r="O23" s="8">
        <f t="shared" si="11"/>
        <v>4.4721359549995796</v>
      </c>
      <c r="P23" s="8"/>
      <c r="Q23" s="10" t="s">
        <v>439</v>
      </c>
      <c r="R23" s="8"/>
      <c r="S23" s="8">
        <f t="shared" si="11"/>
        <v>0.13039276332401539</v>
      </c>
    </row>
  </sheetData>
  <conditionalFormatting sqref="V2:V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</vt:lpstr>
      <vt:lpstr>Snaps</vt:lpstr>
      <vt:lpstr>Total</vt:lpstr>
      <vt:lpstr>2016 Combine_uned</vt:lpstr>
      <vt:lpstr>Sheet1</vt:lpstr>
      <vt:lpstr>DB</vt:lpstr>
      <vt:lpstr>RB</vt:lpstr>
      <vt:lpstr>QB</vt:lpstr>
      <vt:lpstr>TE</vt:lpstr>
      <vt:lpstr>OL</vt:lpstr>
      <vt:lpstr>WR</vt:lpstr>
      <vt:lpstr>DL</vt:lpstr>
      <vt:lpstr>LB</vt:lpstr>
      <vt:lpstr>NFL Snap 2016</vt:lpstr>
      <vt:lpstr>NFL Snaps 2017</vt:lpstr>
      <vt:lpstr>NFL Snap 2016 (2)</vt:lpstr>
    </vt:vector>
  </TitlesOfParts>
  <Company>Catawba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Pogen MacNeilage</cp:lastModifiedBy>
  <dcterms:created xsi:type="dcterms:W3CDTF">2016-02-26T20:37:23Z</dcterms:created>
  <dcterms:modified xsi:type="dcterms:W3CDTF">2021-11-15T20:32:47Z</dcterms:modified>
</cp:coreProperties>
</file>