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<sst xmlns="http://schemas.openxmlformats.org/spreadsheetml/2006/main" count="56" uniqueCount="42">
  <si>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</si>
  <si>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</si>
  <si>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</si>
  <si>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</si>
  <si>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</si>
  <si>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</si>
  <si>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</si>
  <si>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</si>
  <si>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</si>
  <si>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</si>
  <si>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</si>
  <si>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No. Salespeople</t>
  </si>
  <si>
    <t>Frank</t>
  </si>
  <si>
    <t>CA</t>
  </si>
  <si>
    <t>Deshawn</t>
  </si>
  <si>
    <t>Sales over $500</t>
  </si>
  <si>
    <t>Mike</t>
  </si>
  <si>
    <t>MA</t>
  </si>
  <si>
    <t>NY sales</t>
  </si>
  <si>
    <t>Rachel</t>
  </si>
  <si>
    <t>TX</t>
  </si>
  <si>
    <t>Bill</t>
  </si>
  <si>
    <t>Average Sales NY</t>
  </si>
  <si>
    <t>Stephan</t>
  </si>
  <si>
    <t>Max Sales NY</t>
  </si>
  <si>
    <t>Jill A.</t>
  </si>
  <si>
    <t>Max Sales NY w/ cost &lt; $400</t>
  </si>
  <si>
    <t>Mark C.</t>
  </si>
  <si>
    <t>VT</t>
  </si>
  <si>
    <t>Alejandro</t>
  </si>
  <si>
    <t>AZ</t>
  </si>
  <si>
    <t>NY Salespeople with 1 client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</si>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</sst>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2.33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  <c r="I2" s="5" t="s">
        <v>1</v>
      </c>
      <c r="J2" s="5" t="s">
        <v>8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countif(B2:B21,J2)</f>
        <v>6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</row>
    <row r="5" ht="15.75" customHeight="1">
      <c r="A5" s="3" t="s">
        <v>14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15</v>
      </c>
      <c r="J5" s="7">
        <f>sumif(D2:D21, "&gt;500")</f>
        <v>19007.61</v>
      </c>
    </row>
    <row r="6" ht="15.75" customHeight="1">
      <c r="A6" s="3" t="s">
        <v>16</v>
      </c>
      <c r="B6" s="3" t="s">
        <v>17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18</v>
      </c>
      <c r="J6" s="7">
        <f>sumif(B2:B21,"NY",D2:D21)</f>
        <v>5417.3</v>
      </c>
    </row>
    <row r="7" ht="15.75" customHeight="1">
      <c r="A7" s="3" t="s">
        <v>19</v>
      </c>
      <c r="B7" s="3" t="s">
        <v>20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</row>
    <row r="8" ht="15.75" customHeight="1">
      <c r="A8" s="3" t="s">
        <v>21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  <c r="I8" s="5" t="s">
        <v>22</v>
      </c>
      <c r="J8" s="7">
        <f>averageif(B2:B21,"NY",D2:D21)</f>
        <v>902.8833333</v>
      </c>
    </row>
    <row r="9" ht="15.75" customHeight="1">
      <c r="A9" s="3" t="s">
        <v>23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  <c r="I9" s="5" t="s">
        <v>24</v>
      </c>
      <c r="J9" s="7">
        <f>maxifs(D2:D21,B2:B21,"NY")</f>
        <v>1666.61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26</v>
      </c>
      <c r="J10" s="7">
        <f>maxifs(D2:D21,B2:B21,"NY",E2:E21,"&lt;400")</f>
        <v>964.69</v>
      </c>
    </row>
    <row r="11" ht="15.75" customHeight="1">
      <c r="A11" s="3" t="s">
        <v>27</v>
      </c>
      <c r="B11" s="3" t="s">
        <v>28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  <c r="I12" s="5" t="s">
        <v>31</v>
      </c>
      <c r="J12" s="6">
        <f>countifs(B2:B21,"NY",C2:C21,"=1")</f>
        <v>4</v>
      </c>
    </row>
    <row r="13" ht="15.75" customHeight="1">
      <c r="A13" s="3" t="s">
        <v>32</v>
      </c>
      <c r="B13" s="3" t="s">
        <v>33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34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35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36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37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38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39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40</v>
      </c>
      <c r="B20" s="3" t="s">
        <v>20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41</v>
      </c>
      <c r="B21" s="3" t="s">
        <v>20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A22" s="6" t="str">
        <f>counta</f>
        <v>#NAME?</v>
      </c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