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/>
  <mc:AlternateContent xmlns:mc="http://schemas.openxmlformats.org/markup-compatibility/2006">
    <mc:Choice Requires="x15">
      <x15ac:absPath xmlns:x15ac="http://schemas.microsoft.com/office/spreadsheetml/2010/11/ac" url="/Users/gadallon/Dropbox/Teaching/Wharton/Scaling new cases/Waste Wizard Exam/"/>
    </mc:Choice>
  </mc:AlternateContent>
  <xr:revisionPtr revIDLastSave="0" documentId="13_ncr:1_{3394703E-BC9B-BF47-BE1D-CF63A68D264B}" xr6:coauthVersionLast="36" xr6:coauthVersionMax="36" xr10:uidLastSave="{00000000-0000-0000-0000-000000000000}"/>
  <bookViews>
    <workbookView xWindow="5680" yWindow="460" windowWidth="18340" windowHeight="18440" activeTab="1" xr2:uid="{00000000-000D-0000-FFFF-FFFF00000000}"/>
  </bookViews>
  <sheets>
    <sheet name="P&amp;L" sheetId="3" r:id="rId1"/>
    <sheet name="Balance sheet" sheetId="4" r:id="rId2"/>
    <sheet name="Operational metrics" sheetId="5" r:id="rId3"/>
  </sheets>
  <calcPr calcId="181029"/>
</workbook>
</file>

<file path=xl/calcChain.xml><?xml version="1.0" encoding="utf-8"?>
<calcChain xmlns="http://schemas.openxmlformats.org/spreadsheetml/2006/main">
  <c r="D21" i="3" l="1"/>
  <c r="D15" i="4" l="1"/>
  <c r="C25" i="3"/>
</calcChain>
</file>

<file path=xl/sharedStrings.xml><?xml version="1.0" encoding="utf-8"?>
<sst xmlns="http://schemas.openxmlformats.org/spreadsheetml/2006/main" count="91" uniqueCount="89">
  <si>
    <t>EBITDA</t>
  </si>
  <si>
    <t># customers</t>
  </si>
  <si>
    <t>OPERATING REVENUE</t>
  </si>
  <si>
    <t>Labour and Subcontractors</t>
  </si>
  <si>
    <t>Disposal</t>
  </si>
  <si>
    <t>Other Operating Costs</t>
  </si>
  <si>
    <t>Selling, General &amp; Admin Exp</t>
  </si>
  <si>
    <t>Other Income &amp; Expense</t>
  </si>
  <si>
    <t>Management Fees</t>
  </si>
  <si>
    <t>Non recurring items</t>
  </si>
  <si>
    <t>Depreciation</t>
  </si>
  <si>
    <t>Intangibles Amortisation</t>
  </si>
  <si>
    <t>EBIT</t>
  </si>
  <si>
    <t>Landfill Time Adj</t>
  </si>
  <si>
    <t>Interest Intercompany</t>
  </si>
  <si>
    <t>Interest Expense</t>
  </si>
  <si>
    <t>Interest Income</t>
  </si>
  <si>
    <t>Equity Earnings</t>
  </si>
  <si>
    <t>FX Adjustments &amp; Dividends</t>
  </si>
  <si>
    <t>PRETAX</t>
  </si>
  <si>
    <t>Taxation</t>
  </si>
  <si>
    <t>NPAT</t>
  </si>
  <si>
    <t>ASSETS</t>
  </si>
  <si>
    <t>Current Assets</t>
  </si>
  <si>
    <t>Cash</t>
  </si>
  <si>
    <t>Accounts Receivable</t>
  </si>
  <si>
    <t>Bad Debts Provision</t>
  </si>
  <si>
    <t>Properties Intended For Sale</t>
  </si>
  <si>
    <t>Other Receivables</t>
  </si>
  <si>
    <t>Prepayments</t>
  </si>
  <si>
    <t>Inventory</t>
  </si>
  <si>
    <t>Contract costs incurred</t>
  </si>
  <si>
    <t>Financial Instruments</t>
  </si>
  <si>
    <t>Short Term Investments</t>
  </si>
  <si>
    <t>TOTAL CURRENT ASSETS</t>
  </si>
  <si>
    <t>Fixed Assets at Cost</t>
  </si>
  <si>
    <t>TOTAL FIXED ASSETS</t>
  </si>
  <si>
    <t>Of which Fleet</t>
  </si>
  <si>
    <t>Of which Plant &amp; Equipment</t>
  </si>
  <si>
    <t>Of which other</t>
  </si>
  <si>
    <t>Investment in Subsidiaries</t>
  </si>
  <si>
    <t>Investment in Associates</t>
  </si>
  <si>
    <t>TOTAL INVESTMENTS</t>
  </si>
  <si>
    <t>Goodwill at Cost</t>
  </si>
  <si>
    <t>Amortisation</t>
  </si>
  <si>
    <t>GOODWILL</t>
  </si>
  <si>
    <t>Deferred Expenses</t>
  </si>
  <si>
    <t>Other long Term Assets</t>
  </si>
  <si>
    <t>Future income tax benefit</t>
  </si>
  <si>
    <t>OTHER ASSETS</t>
  </si>
  <si>
    <t>TOTAL ASSETS</t>
  </si>
  <si>
    <t>LIABILITIES</t>
  </si>
  <si>
    <t>Current Liabilities</t>
  </si>
  <si>
    <t>Trade Payables</t>
  </si>
  <si>
    <t>Accruals</t>
  </si>
  <si>
    <t>Accrued Income Tax</t>
  </si>
  <si>
    <t>Deferred Income</t>
  </si>
  <si>
    <t>TOTAL CURRENT LIABILITIES</t>
  </si>
  <si>
    <t>DEFERRED TAX</t>
  </si>
  <si>
    <t>POST CLOSURE COSTS</t>
  </si>
  <si>
    <t>TERM DEBT</t>
  </si>
  <si>
    <t>TOTAL LIABILITIES ( excl debt )</t>
  </si>
  <si>
    <t>EQUITY</t>
  </si>
  <si>
    <t>Retained Earnings</t>
  </si>
  <si>
    <t>Reserves</t>
  </si>
  <si>
    <t>Intercompany</t>
  </si>
  <si>
    <t>TOTAL EQUITY</t>
  </si>
  <si>
    <t>Total Liabilities &amp; Equity</t>
  </si>
  <si>
    <t>Producutivity metrics</t>
  </si>
  <si>
    <t>Average # trucks</t>
  </si>
  <si>
    <t>Total # of Lifts</t>
  </si>
  <si>
    <t>Total m3 collected</t>
  </si>
  <si>
    <t>Average KM travelled per truck per year</t>
  </si>
  <si>
    <t>Total Tonnes disposed</t>
  </si>
  <si>
    <t>Total working days per year</t>
  </si>
  <si>
    <t>Average waste density before compacting (tonnes / m3)</t>
  </si>
  <si>
    <t>Truck metrics</t>
  </si>
  <si>
    <t>Average truck capacity (m3 per truck)</t>
  </si>
  <si>
    <t>Labour metrics</t>
  </si>
  <si>
    <t>Hours per shift</t>
  </si>
  <si>
    <t>Implied effective tax rate</t>
  </si>
  <si>
    <t>Average truck fuel economy (KM per Litre)</t>
  </si>
  <si>
    <t>Income Statement</t>
  </si>
  <si>
    <t>Balance sheet</t>
  </si>
  <si>
    <t>Average fuel cost per L</t>
  </si>
  <si>
    <t>Average repairs &amp; maintenance cost / truck / year</t>
  </si>
  <si>
    <t>Truck driver labour cost per hour</t>
  </si>
  <si>
    <t>FY ($000)</t>
  </si>
  <si>
    <t>FY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</si>
</sst>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-* #,##0.00_-;\-* #,##0.00_-;_-* &quot;-&quot;??_-;_-@_-"/>
    <numFmt numFmtId="165" formatCode="_-* #,##0_-;\-* #,##0_-;_-* &quot;-&quot;??_-;_-@_-"/>
    <numFmt numFmtId="166" formatCode="_-* #,##0.0000_-;\-* #,##0.0000_-;_-* &quot;-&quot;??_-;_-@_-"/>
    <numFmt numFmtId="167" formatCode="#,##0\ ;\(#,##0\);&quot;-   &quot;"/>
    <numFmt numFmtId="168" formatCode="#,##0.000"/>
    <numFmt numFmtId="169" formatCode="&quot;$&quot;#,##0.00"/>
    <numFmt numFmtId="170" formatCode="&quot;$&quot;#,##0"/>
    <numFmt numFmtId="171" formatCode="0.0%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6">
    <xf numFmtId="0" fontId="0" fillId="0" borderId="0" xfId="0"/>
    <xf numFmtId="0" fontId="2" fillId="0" borderId="0" xfId="0" applyFont="1" applyAlignment="1">
      <alignment horizontal="center"/>
    </xf>
    <xf numFmtId="0" fontId="4" fillId="0" borderId="0" xfId="0" applyFont="1"/>
    <xf numFmtId="0" fontId="6" fillId="0" borderId="0" xfId="0" applyFont="1"/>
    <xf numFmtId="165" fontId="5" fillId="0" borderId="3" xfId="1" applyNumberFormat="1" applyFont="1" applyFill="1" applyBorder="1"/>
    <xf numFmtId="0" fontId="3" fillId="0" borderId="0" xfId="0" applyFont="1"/>
    <xf numFmtId="165" fontId="5" fillId="0" borderId="1" xfId="1" applyNumberFormat="1" applyFont="1" applyFill="1" applyBorder="1"/>
    <xf numFmtId="0" fontId="0" fillId="0" borderId="0" xfId="0" applyFont="1"/>
    <xf numFmtId="167" fontId="7" fillId="0" borderId="0" xfId="0" applyNumberFormat="1" applyFont="1" applyFill="1"/>
    <xf numFmtId="0" fontId="0" fillId="0" borderId="3" xfId="0" applyFont="1" applyBorder="1"/>
    <xf numFmtId="165" fontId="1" fillId="0" borderId="3" xfId="1" applyNumberFormat="1" applyFont="1" applyBorder="1"/>
    <xf numFmtId="164" fontId="0" fillId="0" borderId="0" xfId="0" applyNumberFormat="1" applyFont="1"/>
    <xf numFmtId="167" fontId="7" fillId="0" borderId="4" xfId="0" applyNumberFormat="1" applyFont="1" applyFill="1" applyBorder="1"/>
    <xf numFmtId="165" fontId="1" fillId="0" borderId="2" xfId="1" applyNumberFormat="1" applyFont="1" applyBorder="1"/>
    <xf numFmtId="167" fontId="8" fillId="0" borderId="0" xfId="0" applyNumberFormat="1" applyFont="1" applyFill="1" applyBorder="1" applyAlignment="1">
      <alignment horizontal="left" indent="2"/>
    </xf>
    <xf numFmtId="165" fontId="9" fillId="0" borderId="3" xfId="1" applyNumberFormat="1" applyFont="1" applyBorder="1"/>
    <xf numFmtId="0" fontId="2" fillId="0" borderId="5" xfId="0" applyFont="1" applyBorder="1"/>
    <xf numFmtId="165" fontId="2" fillId="0" borderId="1" xfId="1" applyNumberFormat="1" applyFont="1" applyBorder="1"/>
    <xf numFmtId="165" fontId="2" fillId="0" borderId="6" xfId="0" applyNumberFormat="1" applyFont="1" applyBorder="1"/>
    <xf numFmtId="166" fontId="0" fillId="0" borderId="0" xfId="0" applyNumberFormat="1" applyFont="1"/>
    <xf numFmtId="165" fontId="1" fillId="0" borderId="0" xfId="1" applyNumberFormat="1" applyFont="1"/>
    <xf numFmtId="0" fontId="9" fillId="0" borderId="0" xfId="0" applyFont="1" applyAlignment="1">
      <alignment horizontal="center"/>
    </xf>
    <xf numFmtId="0" fontId="2" fillId="2" borderId="7" xfId="0" applyFont="1" applyFill="1" applyBorder="1"/>
    <xf numFmtId="0" fontId="0" fillId="2" borderId="8" xfId="0" applyFill="1" applyBorder="1"/>
    <xf numFmtId="0" fontId="0" fillId="0" borderId="1" xfId="0" applyBorder="1" applyAlignment="1">
      <alignment horizontal="left" indent="1"/>
    </xf>
    <xf numFmtId="3" fontId="0" fillId="0" borderId="1" xfId="0" applyNumberFormat="1" applyBorder="1"/>
    <xf numFmtId="168" fontId="0" fillId="0" borderId="1" xfId="0" applyNumberFormat="1" applyBorder="1"/>
    <xf numFmtId="0" fontId="0" fillId="0" borderId="0" xfId="0" applyBorder="1" applyAlignment="1">
      <alignment horizontal="left" indent="1"/>
    </xf>
    <xf numFmtId="168" fontId="0" fillId="0" borderId="0" xfId="0" applyNumberFormat="1" applyBorder="1"/>
    <xf numFmtId="3" fontId="0" fillId="2" borderId="8" xfId="0" applyNumberFormat="1" applyFill="1" applyBorder="1"/>
    <xf numFmtId="0" fontId="0" fillId="0" borderId="1" xfId="0" applyBorder="1"/>
    <xf numFmtId="4" fontId="0" fillId="0" borderId="1" xfId="0" applyNumberFormat="1" applyBorder="1"/>
    <xf numFmtId="169" fontId="0" fillId="0" borderId="1" xfId="0" applyNumberFormat="1" applyBorder="1"/>
    <xf numFmtId="169" fontId="0" fillId="0" borderId="0" xfId="0" applyNumberFormat="1"/>
    <xf numFmtId="0" fontId="0" fillId="0" borderId="1" xfId="0" applyFill="1" applyBorder="1"/>
    <xf numFmtId="170" fontId="0" fillId="0" borderId="1" xfId="0" applyNumberFormat="1" applyBorder="1"/>
    <xf numFmtId="3" fontId="0" fillId="0" borderId="0" xfId="0" applyNumberFormat="1" applyBorder="1"/>
    <xf numFmtId="171" fontId="1" fillId="0" borderId="0" xfId="2" applyNumberFormat="1" applyFont="1"/>
    <xf numFmtId="164" fontId="0" fillId="0" borderId="0" xfId="0" applyNumberFormat="1"/>
    <xf numFmtId="0" fontId="7" fillId="0" borderId="10" xfId="0" quotePrefix="1" applyFont="1" applyBorder="1"/>
    <xf numFmtId="0" fontId="10" fillId="0" borderId="7" xfId="0" quotePrefix="1" applyFont="1" applyBorder="1"/>
    <xf numFmtId="0" fontId="2" fillId="2" borderId="2" xfId="0" applyFont="1" applyFill="1" applyBorder="1" applyAlignment="1">
      <alignment horizontal="center"/>
    </xf>
    <xf numFmtId="167" fontId="10" fillId="0" borderId="9" xfId="0" applyNumberFormat="1" applyFont="1" applyFill="1" applyBorder="1"/>
    <xf numFmtId="0" fontId="0" fillId="0" borderId="2" xfId="0" applyFont="1" applyBorder="1"/>
    <xf numFmtId="0" fontId="0" fillId="0" borderId="10" xfId="0" applyFont="1" applyBorder="1"/>
    <xf numFmtId="167" fontId="10" fillId="0" borderId="0" xfId="0" applyNumberFormat="1" applyFont="1" applyFill="1" applyBorder="1"/>
    <xf numFmtId="167" fontId="7" fillId="0" borderId="0" xfId="0" applyNumberFormat="1" applyFont="1" applyFill="1" applyBorder="1"/>
    <xf numFmtId="0" fontId="0" fillId="0" borderId="0" xfId="0" applyFont="1" applyBorder="1"/>
    <xf numFmtId="167" fontId="10" fillId="0" borderId="7" xfId="0" applyNumberFormat="1" applyFont="1" applyFill="1" applyBorder="1"/>
    <xf numFmtId="0" fontId="2" fillId="0" borderId="10" xfId="0" applyFont="1" applyBorder="1"/>
    <xf numFmtId="167" fontId="10" fillId="0" borderId="10" xfId="0" applyNumberFormat="1" applyFont="1" applyFill="1" applyBorder="1"/>
    <xf numFmtId="167" fontId="7" fillId="0" borderId="10" xfId="0" applyNumberFormat="1" applyFont="1" applyFill="1" applyBorder="1"/>
    <xf numFmtId="0" fontId="2" fillId="0" borderId="11" xfId="0" applyFont="1" applyBorder="1"/>
    <xf numFmtId="0" fontId="2" fillId="0" borderId="12" xfId="0" applyFont="1" applyBorder="1"/>
    <xf numFmtId="165" fontId="0" fillId="0" borderId="0" xfId="0" applyNumberFormat="1" applyFont="1"/>
    <xf numFmtId="165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59999389629810485"/>
  </sheetPr>
  <dimension ref="A1:I25"/>
  <sheetViews>
    <sheetView showGridLines="0" workbookViewId="0">
      <selection activeCell="C21" sqref="C21"/>
    </sheetView>
  </sheetViews>
  <sheetFormatPr baseColWidth="10" defaultColWidth="8.83203125" defaultRowHeight="15" x14ac:dyDescent="0.2"/>
  <cols>
    <col min="1" max="1" width="3.5" customWidth="1"/>
    <col min="2" max="2" width="27.5" customWidth="1"/>
    <col min="3" max="3" width="18" customWidth="1"/>
    <col min="4" max="4" width="11.1640625" bestFit="1" customWidth="1"/>
    <col min="5" max="5" width="12" bestFit="1" customWidth="1"/>
  </cols>
  <sheetData>
    <row r="1" spans="1:9" x14ac:dyDescent="0.2">
      <c r="A1" t="s">
        <v>82</v>
      </c>
    </row>
    <row r="2" spans="1:9" ht="12" customHeight="1" x14ac:dyDescent="0.2">
      <c r="C2" s="1" t="s">
        <v>88</v>
      </c>
      <c r="E2" s="2"/>
    </row>
    <row r="3" spans="1:9" x14ac:dyDescent="0.2">
      <c r="B3" s="40" t="s">
        <v>2</v>
      </c>
      <c r="C3" s="6">
        <v>39778916.847902998</v>
      </c>
      <c r="E3" s="5"/>
    </row>
    <row r="4" spans="1:9" x14ac:dyDescent="0.2">
      <c r="B4" s="39" t="s">
        <v>3</v>
      </c>
      <c r="C4" s="4">
        <v>5988550.3346616002</v>
      </c>
      <c r="E4" s="3"/>
      <c r="I4" s="38"/>
    </row>
    <row r="5" spans="1:9" x14ac:dyDescent="0.2">
      <c r="B5" s="39" t="s">
        <v>4</v>
      </c>
      <c r="C5" s="4">
        <v>6485195.3164921999</v>
      </c>
      <c r="E5" s="3"/>
      <c r="I5" s="38"/>
    </row>
    <row r="6" spans="1:9" x14ac:dyDescent="0.2">
      <c r="B6" s="39" t="s">
        <v>5</v>
      </c>
      <c r="C6" s="4">
        <v>11788263.327227</v>
      </c>
      <c r="E6" s="3"/>
      <c r="I6" s="38"/>
    </row>
    <row r="7" spans="1:9" x14ac:dyDescent="0.2">
      <c r="B7" s="39" t="s">
        <v>6</v>
      </c>
      <c r="C7" s="4">
        <v>2540439.5069915</v>
      </c>
      <c r="E7" s="3"/>
      <c r="I7" s="38"/>
    </row>
    <row r="8" spans="1:9" x14ac:dyDescent="0.2">
      <c r="B8" s="39" t="s">
        <v>7</v>
      </c>
      <c r="C8" s="4">
        <v>-320642.23236999998</v>
      </c>
      <c r="E8" s="3"/>
      <c r="I8" s="38"/>
    </row>
    <row r="9" spans="1:9" x14ac:dyDescent="0.2">
      <c r="B9" s="39" t="s">
        <v>8</v>
      </c>
      <c r="C9" s="4">
        <v>1536074.53672</v>
      </c>
      <c r="E9" s="3"/>
      <c r="I9" s="38"/>
    </row>
    <row r="10" spans="1:9" x14ac:dyDescent="0.2">
      <c r="B10" s="39" t="s">
        <v>9</v>
      </c>
      <c r="C10" s="4">
        <v>0</v>
      </c>
      <c r="E10" s="3"/>
    </row>
    <row r="11" spans="1:9" x14ac:dyDescent="0.2">
      <c r="B11" s="40" t="s">
        <v>0</v>
      </c>
      <c r="C11" s="6">
        <v>11761036.058180001</v>
      </c>
      <c r="D11" s="55"/>
    </row>
    <row r="12" spans="1:9" x14ac:dyDescent="0.2">
      <c r="B12" s="39" t="s">
        <v>10</v>
      </c>
      <c r="C12" s="4">
        <v>4685375.9208466001</v>
      </c>
    </row>
    <row r="13" spans="1:9" x14ac:dyDescent="0.2">
      <c r="B13" s="39" t="s">
        <v>11</v>
      </c>
      <c r="C13" s="4">
        <v>79591.293499997002</v>
      </c>
    </row>
    <row r="14" spans="1:9" x14ac:dyDescent="0.2">
      <c r="B14" s="40" t="s">
        <v>12</v>
      </c>
      <c r="C14" s="6">
        <v>6996069.8438334996</v>
      </c>
    </row>
    <row r="15" spans="1:9" x14ac:dyDescent="0.2">
      <c r="B15" s="39" t="s">
        <v>13</v>
      </c>
      <c r="C15" s="4">
        <v>-80825.894499999995</v>
      </c>
    </row>
    <row r="16" spans="1:9" x14ac:dyDescent="0.2">
      <c r="B16" s="39" t="s">
        <v>14</v>
      </c>
      <c r="C16" s="4">
        <v>-1357110.62</v>
      </c>
    </row>
    <row r="17" spans="2:4" x14ac:dyDescent="0.2">
      <c r="B17" s="39" t="s">
        <v>15</v>
      </c>
      <c r="C17" s="4">
        <v>157928.397</v>
      </c>
    </row>
    <row r="18" spans="2:4" x14ac:dyDescent="0.2">
      <c r="B18" s="39" t="s">
        <v>16</v>
      </c>
      <c r="C18" s="4">
        <v>-13327.803</v>
      </c>
    </row>
    <row r="19" spans="2:4" x14ac:dyDescent="0.2">
      <c r="B19" s="39" t="s">
        <v>17</v>
      </c>
      <c r="C19" s="4">
        <v>-579287.74100000004</v>
      </c>
    </row>
    <row r="20" spans="2:4" x14ac:dyDescent="0.2">
      <c r="B20" s="39" t="s">
        <v>18</v>
      </c>
      <c r="C20" s="4">
        <v>-22.638999999989998</v>
      </c>
    </row>
    <row r="21" spans="2:4" x14ac:dyDescent="0.2">
      <c r="B21" s="40" t="s">
        <v>19</v>
      </c>
      <c r="C21" s="6">
        <v>8868714.1443335004</v>
      </c>
      <c r="D21" s="55">
        <f>C14-SUM(C15:C20)</f>
        <v>8868716.1443335004</v>
      </c>
    </row>
    <row r="22" spans="2:4" x14ac:dyDescent="0.2">
      <c r="B22" s="39" t="s">
        <v>20</v>
      </c>
      <c r="C22" s="6">
        <v>1862430.48031</v>
      </c>
    </row>
    <row r="23" spans="2:4" x14ac:dyDescent="0.2">
      <c r="B23" s="40" t="s">
        <v>21</v>
      </c>
      <c r="C23" s="6">
        <v>7006284.6640234003</v>
      </c>
    </row>
    <row r="25" spans="2:4" x14ac:dyDescent="0.2">
      <c r="B25" t="s">
        <v>80</v>
      </c>
      <c r="C25" s="37">
        <f>C22/C21</f>
        <v>0.21000005750551395</v>
      </c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A1:I68"/>
  <sheetViews>
    <sheetView showGridLines="0" tabSelected="1" topLeftCell="A28" workbookViewId="0">
      <selection activeCell="D45" sqref="D45"/>
    </sheetView>
  </sheetViews>
  <sheetFormatPr baseColWidth="10" defaultColWidth="9.1640625" defaultRowHeight="15" x14ac:dyDescent="0.2"/>
  <cols>
    <col min="1" max="1" width="3.5" style="7" customWidth="1"/>
    <col min="2" max="2" width="8.5" style="7" customWidth="1"/>
    <col min="3" max="3" width="28.1640625" style="7" customWidth="1"/>
    <col min="4" max="4" width="14.6640625" style="7" customWidth="1"/>
    <col min="5" max="5" width="7.6640625" style="7" bestFit="1" customWidth="1"/>
    <col min="6" max="16384" width="9.1640625" style="7"/>
  </cols>
  <sheetData>
    <row r="1" spans="1:6" x14ac:dyDescent="0.2">
      <c r="A1" s="7" t="s">
        <v>83</v>
      </c>
    </row>
    <row r="2" spans="1:6" x14ac:dyDescent="0.2">
      <c r="D2" s="41" t="s">
        <v>87</v>
      </c>
      <c r="F2" s="2"/>
    </row>
    <row r="3" spans="1:6" x14ac:dyDescent="0.2">
      <c r="B3" s="42" t="s">
        <v>22</v>
      </c>
      <c r="C3" s="12"/>
      <c r="D3" s="43"/>
    </row>
    <row r="4" spans="1:6" x14ac:dyDescent="0.2">
      <c r="B4" s="44"/>
      <c r="C4" s="45" t="s">
        <v>23</v>
      </c>
      <c r="D4" s="10"/>
    </row>
    <row r="5" spans="1:6" x14ac:dyDescent="0.2">
      <c r="B5" s="44"/>
      <c r="C5" s="46" t="s">
        <v>24</v>
      </c>
      <c r="D5" s="10">
        <v>9.6432000000000002</v>
      </c>
      <c r="F5" s="11"/>
    </row>
    <row r="6" spans="1:6" x14ac:dyDescent="0.2">
      <c r="B6" s="44"/>
      <c r="C6" s="46" t="s">
        <v>25</v>
      </c>
      <c r="D6" s="10">
        <v>3021.7873599999998</v>
      </c>
    </row>
    <row r="7" spans="1:6" x14ac:dyDescent="0.2">
      <c r="B7" s="44"/>
      <c r="C7" s="46" t="s">
        <v>26</v>
      </c>
      <c r="D7" s="10">
        <v>-23.061920000000001</v>
      </c>
    </row>
    <row r="8" spans="1:6" x14ac:dyDescent="0.2">
      <c r="B8" s="44"/>
      <c r="C8" s="46" t="s">
        <v>27</v>
      </c>
      <c r="D8" s="10">
        <v>0</v>
      </c>
    </row>
    <row r="9" spans="1:6" x14ac:dyDescent="0.2">
      <c r="B9" s="44"/>
      <c r="C9" s="46" t="s">
        <v>28</v>
      </c>
      <c r="D9" s="10">
        <v>157.71968000000001</v>
      </c>
    </row>
    <row r="10" spans="1:6" x14ac:dyDescent="0.2">
      <c r="B10" s="44"/>
      <c r="C10" s="46" t="s">
        <v>29</v>
      </c>
      <c r="D10" s="10">
        <v>88.105119999999999</v>
      </c>
    </row>
    <row r="11" spans="1:6" x14ac:dyDescent="0.2">
      <c r="B11" s="44"/>
      <c r="C11" s="46" t="s">
        <v>30</v>
      </c>
      <c r="D11" s="10">
        <v>36.29712</v>
      </c>
    </row>
    <row r="12" spans="1:6" x14ac:dyDescent="0.2">
      <c r="B12" s="44"/>
      <c r="C12" s="46" t="s">
        <v>31</v>
      </c>
      <c r="D12" s="10">
        <v>0</v>
      </c>
    </row>
    <row r="13" spans="1:6" x14ac:dyDescent="0.2">
      <c r="B13" s="44"/>
      <c r="C13" s="46" t="s">
        <v>32</v>
      </c>
      <c r="D13" s="10">
        <v>0</v>
      </c>
    </row>
    <row r="14" spans="1:6" x14ac:dyDescent="0.2">
      <c r="B14" s="44"/>
      <c r="C14" s="46" t="s">
        <v>33</v>
      </c>
      <c r="D14" s="10">
        <v>0</v>
      </c>
    </row>
    <row r="15" spans="1:6" x14ac:dyDescent="0.2">
      <c r="B15" s="44"/>
      <c r="C15" s="12" t="s">
        <v>34</v>
      </c>
      <c r="D15" s="13">
        <f>SUM(D5:D14)</f>
        <v>3290.4905600000002</v>
      </c>
      <c r="F15" s="54"/>
    </row>
    <row r="16" spans="1:6" x14ac:dyDescent="0.2">
      <c r="B16" s="44"/>
      <c r="C16" s="47"/>
      <c r="D16" s="9"/>
    </row>
    <row r="17" spans="2:9" x14ac:dyDescent="0.2">
      <c r="B17" s="44"/>
      <c r="C17" s="46" t="s">
        <v>35</v>
      </c>
      <c r="D17" s="10">
        <v>25283.98976</v>
      </c>
    </row>
    <row r="18" spans="2:9" x14ac:dyDescent="0.2">
      <c r="B18" s="44"/>
      <c r="C18" s="46" t="s">
        <v>10</v>
      </c>
      <c r="D18" s="10">
        <v>-13039.2168</v>
      </c>
      <c r="G18"/>
      <c r="H18"/>
      <c r="I18"/>
    </row>
    <row r="19" spans="2:9" x14ac:dyDescent="0.2">
      <c r="B19" s="44"/>
      <c r="C19" s="12" t="s">
        <v>36</v>
      </c>
      <c r="D19" s="13">
        <v>12244.77296</v>
      </c>
      <c r="G19"/>
      <c r="H19"/>
      <c r="I19"/>
    </row>
    <row r="20" spans="2:9" x14ac:dyDescent="0.2">
      <c r="B20" s="44"/>
      <c r="C20" s="14" t="s">
        <v>37</v>
      </c>
      <c r="D20" s="15">
        <v>2932.3288526945998</v>
      </c>
      <c r="E20" s="11"/>
      <c r="F20" s="3"/>
      <c r="G20"/>
      <c r="H20"/>
      <c r="I20"/>
    </row>
    <row r="21" spans="2:9" x14ac:dyDescent="0.2">
      <c r="B21" s="44"/>
      <c r="C21" s="14" t="s">
        <v>38</v>
      </c>
      <c r="D21" s="15">
        <v>6158.4905906587001</v>
      </c>
      <c r="F21" s="3"/>
    </row>
    <row r="22" spans="2:9" x14ac:dyDescent="0.2">
      <c r="B22" s="44"/>
      <c r="C22" s="14" t="s">
        <v>39</v>
      </c>
      <c r="D22" s="15">
        <v>3152.9535166466999</v>
      </c>
      <c r="F22" s="3"/>
    </row>
    <row r="23" spans="2:9" x14ac:dyDescent="0.2">
      <c r="B23" s="44"/>
      <c r="C23" s="46"/>
      <c r="D23" s="10"/>
    </row>
    <row r="24" spans="2:9" x14ac:dyDescent="0.2">
      <c r="B24" s="44"/>
      <c r="C24" s="46" t="s">
        <v>40</v>
      </c>
      <c r="D24" s="10">
        <v>0</v>
      </c>
    </row>
    <row r="25" spans="2:9" x14ac:dyDescent="0.2">
      <c r="B25" s="44"/>
      <c r="C25" s="46" t="s">
        <v>41</v>
      </c>
      <c r="D25" s="10">
        <v>0</v>
      </c>
    </row>
    <row r="26" spans="2:9" x14ac:dyDescent="0.2">
      <c r="B26" s="44"/>
      <c r="C26" s="12" t="s">
        <v>42</v>
      </c>
      <c r="D26" s="13">
        <v>0</v>
      </c>
    </row>
    <row r="27" spans="2:9" x14ac:dyDescent="0.2">
      <c r="B27" s="44"/>
      <c r="C27" s="46"/>
      <c r="D27" s="10"/>
    </row>
    <row r="28" spans="2:9" x14ac:dyDescent="0.2">
      <c r="B28" s="44"/>
      <c r="C28" s="46" t="s">
        <v>43</v>
      </c>
      <c r="D28" s="10">
        <v>15709.844639999999</v>
      </c>
    </row>
    <row r="29" spans="2:9" x14ac:dyDescent="0.2">
      <c r="B29" s="44"/>
      <c r="C29" s="46" t="s">
        <v>44</v>
      </c>
      <c r="D29" s="10">
        <v>-4924.3097600000001</v>
      </c>
    </row>
    <row r="30" spans="2:9" x14ac:dyDescent="0.2">
      <c r="B30" s="44"/>
      <c r="C30" s="12" t="s">
        <v>45</v>
      </c>
      <c r="D30" s="13">
        <v>10785.534879999999</v>
      </c>
    </row>
    <row r="31" spans="2:9" x14ac:dyDescent="0.2">
      <c r="B31" s="44"/>
      <c r="C31" s="46"/>
      <c r="D31" s="10"/>
    </row>
    <row r="32" spans="2:9" x14ac:dyDescent="0.2">
      <c r="B32" s="44"/>
      <c r="C32" s="46" t="s">
        <v>46</v>
      </c>
      <c r="D32" s="10">
        <v>0</v>
      </c>
    </row>
    <row r="33" spans="2:5" x14ac:dyDescent="0.2">
      <c r="B33" s="44"/>
      <c r="C33" s="46" t="s">
        <v>47</v>
      </c>
      <c r="D33" s="10">
        <v>0</v>
      </c>
    </row>
    <row r="34" spans="2:5" x14ac:dyDescent="0.2">
      <c r="B34" s="44"/>
      <c r="C34" s="46" t="s">
        <v>48</v>
      </c>
      <c r="D34" s="10">
        <v>0</v>
      </c>
    </row>
    <row r="35" spans="2:5" x14ac:dyDescent="0.2">
      <c r="B35" s="44"/>
      <c r="C35" s="12" t="s">
        <v>49</v>
      </c>
      <c r="D35" s="13">
        <v>0</v>
      </c>
    </row>
    <row r="36" spans="2:5" x14ac:dyDescent="0.2">
      <c r="B36" s="44"/>
      <c r="C36" s="46"/>
      <c r="D36" s="10"/>
    </row>
    <row r="37" spans="2:5" x14ac:dyDescent="0.2">
      <c r="B37" s="48" t="s">
        <v>50</v>
      </c>
      <c r="C37" s="16"/>
      <c r="D37" s="17">
        <v>26311.7984</v>
      </c>
      <c r="E37" s="54"/>
    </row>
    <row r="38" spans="2:5" x14ac:dyDescent="0.2">
      <c r="B38" s="44"/>
      <c r="C38" s="46"/>
      <c r="D38" s="10"/>
    </row>
    <row r="39" spans="2:5" x14ac:dyDescent="0.2">
      <c r="B39" s="49" t="s">
        <v>51</v>
      </c>
      <c r="C39" s="46"/>
      <c r="D39" s="10"/>
    </row>
    <row r="40" spans="2:5" x14ac:dyDescent="0.2">
      <c r="B40" s="49"/>
      <c r="C40" s="45" t="s">
        <v>52</v>
      </c>
      <c r="D40" s="10"/>
    </row>
    <row r="41" spans="2:5" x14ac:dyDescent="0.2">
      <c r="B41" s="44"/>
      <c r="C41" s="46" t="s">
        <v>53</v>
      </c>
      <c r="D41" s="10">
        <v>1278.88384</v>
      </c>
    </row>
    <row r="42" spans="2:5" x14ac:dyDescent="0.2">
      <c r="B42" s="44"/>
      <c r="C42" s="46" t="s">
        <v>54</v>
      </c>
      <c r="D42" s="10">
        <v>375.64208000000002</v>
      </c>
    </row>
    <row r="43" spans="2:5" x14ac:dyDescent="0.2">
      <c r="B43" s="44"/>
      <c r="C43" s="46" t="s">
        <v>55</v>
      </c>
      <c r="D43" s="10">
        <v>0</v>
      </c>
    </row>
    <row r="44" spans="2:5" x14ac:dyDescent="0.2">
      <c r="B44" s="44"/>
      <c r="C44" s="46" t="s">
        <v>56</v>
      </c>
      <c r="D44" s="10">
        <v>2066.5976000000001</v>
      </c>
    </row>
    <row r="45" spans="2:5" x14ac:dyDescent="0.2">
      <c r="B45" s="44"/>
      <c r="C45" s="46" t="s">
        <v>32</v>
      </c>
      <c r="D45" s="10">
        <v>0</v>
      </c>
    </row>
    <row r="46" spans="2:5" x14ac:dyDescent="0.2">
      <c r="B46" s="44"/>
      <c r="C46" s="12" t="s">
        <v>57</v>
      </c>
      <c r="D46" s="13">
        <v>3720.1235200000001</v>
      </c>
    </row>
    <row r="47" spans="2:5" x14ac:dyDescent="0.2">
      <c r="B47" s="44"/>
      <c r="C47" s="46"/>
      <c r="D47" s="10"/>
    </row>
    <row r="48" spans="2:5" x14ac:dyDescent="0.2">
      <c r="B48" s="44"/>
      <c r="C48" s="46" t="s">
        <v>58</v>
      </c>
      <c r="D48" s="10">
        <v>0</v>
      </c>
    </row>
    <row r="49" spans="2:4" x14ac:dyDescent="0.2">
      <c r="B49" s="44"/>
      <c r="C49" s="46"/>
      <c r="D49" s="10"/>
    </row>
    <row r="50" spans="2:4" x14ac:dyDescent="0.2">
      <c r="B50" s="44"/>
      <c r="C50" s="46" t="s">
        <v>59</v>
      </c>
      <c r="D50" s="10">
        <v>0</v>
      </c>
    </row>
    <row r="51" spans="2:4" x14ac:dyDescent="0.2">
      <c r="B51" s="44"/>
      <c r="C51" s="46"/>
      <c r="D51" s="10"/>
    </row>
    <row r="52" spans="2:4" x14ac:dyDescent="0.2">
      <c r="B52" s="44"/>
      <c r="C52" s="46" t="s">
        <v>60</v>
      </c>
      <c r="D52" s="10">
        <v>1200.52368</v>
      </c>
    </row>
    <row r="53" spans="2:4" x14ac:dyDescent="0.2">
      <c r="B53" s="44"/>
      <c r="C53" s="46"/>
      <c r="D53" s="10"/>
    </row>
    <row r="54" spans="2:4" x14ac:dyDescent="0.2">
      <c r="B54" s="48" t="s">
        <v>61</v>
      </c>
      <c r="C54" s="16"/>
      <c r="D54" s="17">
        <v>4920.6472000000003</v>
      </c>
    </row>
    <row r="55" spans="2:4" x14ac:dyDescent="0.2">
      <c r="B55" s="44"/>
      <c r="C55" s="47"/>
      <c r="D55" s="9"/>
    </row>
    <row r="56" spans="2:4" x14ac:dyDescent="0.2">
      <c r="B56" s="50" t="s">
        <v>62</v>
      </c>
      <c r="C56" s="47"/>
      <c r="D56" s="9"/>
    </row>
    <row r="57" spans="2:4" x14ac:dyDescent="0.2">
      <c r="B57" s="44"/>
      <c r="C57" s="46" t="s">
        <v>63</v>
      </c>
      <c r="D57" s="10">
        <v>55879.869760000001</v>
      </c>
    </row>
    <row r="58" spans="2:4" x14ac:dyDescent="0.2">
      <c r="B58" s="44"/>
      <c r="C58" s="46" t="s">
        <v>64</v>
      </c>
      <c r="D58" s="10">
        <v>0</v>
      </c>
    </row>
    <row r="59" spans="2:4" x14ac:dyDescent="0.2">
      <c r="B59" s="44"/>
      <c r="C59" s="46" t="s">
        <v>65</v>
      </c>
      <c r="D59" s="10">
        <v>-34488.62672</v>
      </c>
    </row>
    <row r="60" spans="2:4" x14ac:dyDescent="0.2">
      <c r="B60" s="48" t="s">
        <v>66</v>
      </c>
      <c r="C60" s="16"/>
      <c r="D60" s="17">
        <v>21390.243040000001</v>
      </c>
    </row>
    <row r="61" spans="2:4" x14ac:dyDescent="0.2">
      <c r="B61" s="51"/>
      <c r="C61" s="46"/>
      <c r="D61" s="10"/>
    </row>
    <row r="62" spans="2:4" x14ac:dyDescent="0.2">
      <c r="B62" s="52" t="s">
        <v>67</v>
      </c>
      <c r="C62" s="53"/>
      <c r="D62" s="18">
        <v>26311.890240000001</v>
      </c>
    </row>
    <row r="63" spans="2:4" x14ac:dyDescent="0.2">
      <c r="D63" s="19"/>
    </row>
    <row r="64" spans="2:4" x14ac:dyDescent="0.2">
      <c r="C64" s="8"/>
      <c r="D64" s="20"/>
    </row>
    <row r="66" spans="2:4" x14ac:dyDescent="0.2">
      <c r="B66" s="8"/>
      <c r="C66" s="8"/>
      <c r="D66" s="20"/>
    </row>
    <row r="67" spans="2:4" x14ac:dyDescent="0.2">
      <c r="C67" s="8"/>
      <c r="D67" s="20"/>
    </row>
    <row r="68" spans="2:4" x14ac:dyDescent="0.2">
      <c r="B68" s="8"/>
      <c r="C68" s="8"/>
      <c r="D68" s="20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59999389629810485"/>
  </sheetPr>
  <dimension ref="A1:D20"/>
  <sheetViews>
    <sheetView showGridLines="0" workbookViewId="0">
      <selection activeCell="B5" sqref="B5"/>
    </sheetView>
  </sheetViews>
  <sheetFormatPr baseColWidth="10" defaultColWidth="8.83203125" defaultRowHeight="15" x14ac:dyDescent="0.2"/>
  <cols>
    <col min="1" max="1" width="51.83203125" bestFit="1" customWidth="1"/>
    <col min="2" max="2" width="13.83203125" customWidth="1"/>
    <col min="4" max="4" width="14.83203125" bestFit="1" customWidth="1"/>
  </cols>
  <sheetData>
    <row r="1" spans="1:4" x14ac:dyDescent="0.2">
      <c r="B1" s="21"/>
    </row>
    <row r="2" spans="1:4" x14ac:dyDescent="0.2">
      <c r="A2" s="22" t="s">
        <v>68</v>
      </c>
      <c r="B2" s="23"/>
    </row>
    <row r="3" spans="1:4" x14ac:dyDescent="0.2">
      <c r="A3" s="24" t="s">
        <v>69</v>
      </c>
      <c r="B3" s="25">
        <v>78</v>
      </c>
    </row>
    <row r="4" spans="1:4" x14ac:dyDescent="0.2">
      <c r="A4" s="24" t="s">
        <v>70</v>
      </c>
      <c r="B4" s="25">
        <v>375528</v>
      </c>
    </row>
    <row r="5" spans="1:4" x14ac:dyDescent="0.2">
      <c r="A5" s="24" t="s">
        <v>71</v>
      </c>
      <c r="B5" s="25">
        <v>1078787</v>
      </c>
    </row>
    <row r="6" spans="1:4" x14ac:dyDescent="0.2">
      <c r="A6" s="24" t="s">
        <v>72</v>
      </c>
      <c r="B6" s="25">
        <v>42971.331458260996</v>
      </c>
    </row>
    <row r="7" spans="1:4" x14ac:dyDescent="0.2">
      <c r="A7" s="24" t="s">
        <v>73</v>
      </c>
      <c r="B7" s="25">
        <v>97928</v>
      </c>
    </row>
    <row r="8" spans="1:4" x14ac:dyDescent="0.2">
      <c r="A8" s="24" t="s">
        <v>74</v>
      </c>
      <c r="B8" s="25">
        <v>330</v>
      </c>
    </row>
    <row r="9" spans="1:4" x14ac:dyDescent="0.2">
      <c r="A9" s="24" t="s">
        <v>1</v>
      </c>
      <c r="B9" s="25">
        <v>22519</v>
      </c>
    </row>
    <row r="10" spans="1:4" x14ac:dyDescent="0.2">
      <c r="A10" s="24" t="s">
        <v>75</v>
      </c>
      <c r="B10" s="26">
        <v>9.0776775662289755E-2</v>
      </c>
    </row>
    <row r="11" spans="1:4" x14ac:dyDescent="0.2">
      <c r="A11" s="27"/>
      <c r="B11" s="28"/>
    </row>
    <row r="12" spans="1:4" x14ac:dyDescent="0.2">
      <c r="A12" s="22" t="s">
        <v>76</v>
      </c>
      <c r="B12" s="29"/>
    </row>
    <row r="13" spans="1:4" x14ac:dyDescent="0.2">
      <c r="A13" s="30" t="s">
        <v>77</v>
      </c>
      <c r="B13" s="25">
        <v>45</v>
      </c>
    </row>
    <row r="14" spans="1:4" x14ac:dyDescent="0.2">
      <c r="A14" s="30" t="s">
        <v>81</v>
      </c>
      <c r="B14" s="31">
        <v>1.19</v>
      </c>
    </row>
    <row r="15" spans="1:4" x14ac:dyDescent="0.2">
      <c r="A15" s="30" t="s">
        <v>84</v>
      </c>
      <c r="B15" s="32">
        <v>1.95</v>
      </c>
      <c r="D15" s="33"/>
    </row>
    <row r="16" spans="1:4" x14ac:dyDescent="0.2">
      <c r="A16" s="34" t="s">
        <v>85</v>
      </c>
      <c r="B16" s="35">
        <v>27764.28315789473</v>
      </c>
      <c r="D16" s="33"/>
    </row>
    <row r="17" spans="1:2" x14ac:dyDescent="0.2">
      <c r="B17" s="36"/>
    </row>
    <row r="18" spans="1:2" x14ac:dyDescent="0.2">
      <c r="A18" s="22" t="s">
        <v>78</v>
      </c>
      <c r="B18" s="29"/>
    </row>
    <row r="19" spans="1:2" x14ac:dyDescent="0.2">
      <c r="A19" s="30" t="s">
        <v>86</v>
      </c>
      <c r="B19" s="32">
        <v>15.21</v>
      </c>
    </row>
    <row r="20" spans="1:2" x14ac:dyDescent="0.2">
      <c r="A20" s="30" t="s">
        <v>79</v>
      </c>
      <c r="B20" s="25">
        <v>10</v>
      </c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P&amp;L</vt:lpstr>
      <vt:lpstr>Balance sheet</vt:lpstr>
      <vt:lpstr>Operational metrics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Forrest</dc:creator>
  <cp:lastModifiedBy>Gad Allon</cp:lastModifiedBy>
  <dcterms:created xsi:type="dcterms:W3CDTF">2014-08-19T01:37:18Z</dcterms:created>
  <dcterms:modified xsi:type="dcterms:W3CDTF">2019-04-17T11:26:23Z</dcterms:modified>
</cp:coreProperties>
</file>