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3/"/>
    </mc:Choice>
  </mc:AlternateContent>
  <xr:revisionPtr revIDLastSave="537" documentId="8_{0DAE94C2-E018-4945-B596-7812CF9FD6A4}" xr6:coauthVersionLast="47" xr6:coauthVersionMax="47" xr10:uidLastSave="{D849FD94-CC4F-4F61-9049-039E69524213}"/>
  <bookViews>
    <workbookView xWindow="50" yWindow="380" windowWidth="19200" windowHeight="10080" activeTab="1" xr2:uid="{CC49D828-A15A-407A-90D1-79A2DE465824}"/>
  </bookViews>
  <sheets>
    <sheet name="Sheet3" sheetId="3" r:id="rId1"/>
    <sheet name="Visuals" sheetId="6" r:id="rId2"/>
    <sheet name="Date Visuals" sheetId="5" r:id="rId3"/>
    <sheet name="Past Demand" sheetId="1" r:id="rId4"/>
    <sheet name="Constraints" sheetId="2" r:id="rId5"/>
  </sheets>
  <definedNames>
    <definedName name="solver_adj" localSheetId="0" hidden="1">Sheet3!$D$5:$G$5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Sheet3!$D$5:$G$5</definedName>
    <definedName name="solver_lhs2" localSheetId="0" hidden="1">Sheet3!$D$7:$G$7</definedName>
    <definedName name="solver_lhs3" localSheetId="0" hidden="1">Sheet3!$D$7:$G$7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Sheet3!$I$21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Sheet3!$D$9:$G$9</definedName>
    <definedName name="solver_rhs2" localSheetId="0" hidden="1">Sheet3!$D$9:$G$9</definedName>
    <definedName name="solver_rhs3" localSheetId="0" hidden="1">Sheet3!$D$11:$G$11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6"/>
    <pivotCache cacheId="15" r:id="rId7"/>
    <pivotCache cacheId="2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8" i="3" l="1"/>
  <c r="M13" i="3"/>
  <c r="M16" i="3"/>
  <c r="M15" i="3"/>
  <c r="M14" i="3"/>
  <c r="E13" i="6"/>
  <c r="E14" i="6"/>
  <c r="E15" i="6"/>
  <c r="E12" i="6"/>
  <c r="D7" i="3"/>
  <c r="D19" i="3" s="1"/>
  <c r="E11" i="3"/>
  <c r="F11" i="3"/>
  <c r="G11" i="3"/>
  <c r="G18" i="3"/>
  <c r="F18" i="3"/>
  <c r="E18" i="3"/>
  <c r="D13" i="3" l="1"/>
  <c r="E4" i="3"/>
  <c r="E7" i="3" l="1"/>
  <c r="E19" i="3" s="1"/>
  <c r="E13" i="3" l="1"/>
  <c r="F4" i="3"/>
  <c r="F7" i="3" l="1"/>
  <c r="F13" i="3" s="1"/>
  <c r="G4" i="3" l="1"/>
  <c r="F19" i="3"/>
  <c r="G7" i="3" l="1"/>
  <c r="G19" i="3" s="1"/>
  <c r="I21" i="3" s="1"/>
  <c r="G13" i="3" l="1"/>
</calcChain>
</file>

<file path=xl/sharedStrings.xml><?xml version="1.0" encoding="utf-8"?>
<sst xmlns="http://schemas.openxmlformats.org/spreadsheetml/2006/main" count="53" uniqueCount="33">
  <si>
    <t>year</t>
  </si>
  <si>
    <t>quarter</t>
  </si>
  <si>
    <t>capacity</t>
  </si>
  <si>
    <t>demand</t>
  </si>
  <si>
    <t>production_cost</t>
  </si>
  <si>
    <t>starting_inventory</t>
  </si>
  <si>
    <t>carry_cost</t>
  </si>
  <si>
    <t>safety_stock_pct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</si>
  <si>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</si>
  <si>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</si>
  <si>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</si>
  <si>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</si>
  <si>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</si>
  <si>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</si>
  <si>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</si>
  <si>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</si>
  <si>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</si>
  <si>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Total Cost</t>
  </si>
  <si>
    <t>Grand Total</t>
  </si>
  <si>
    <t>Average of demand</t>
  </si>
  <si>
    <t>Average of capacity</t>
  </si>
  <si>
    <t>Quarter</t>
  </si>
  <si>
    <t>Average of Production Cost</t>
  </si>
  <si>
    <t>Quarterly Production Cost</t>
  </si>
  <si>
    <t>Quarterly Carrying Cost</t>
  </si>
  <si>
    <t>Row Labels</t>
  </si>
  <si>
    <t>Average of production_cost</t>
  </si>
  <si>
    <t>Production cost</t>
  </si>
  <si>
    <t xml:space="preserve">Safety Stock </t>
  </si>
  <si>
    <t xml:space="preserve">54.09  $ </t>
  </si>
  <si>
    <t xml:space="preserve">50.00  $ </t>
  </si>
  <si>
    <t xml:space="preserve">50.60 $ </t>
  </si>
  <si>
    <t xml:space="preserve">52.07  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</si>
</sst>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&quot;$&quot;#,##0"/>
    <numFmt numFmtId="166" formatCode="&quot;$&quot;#,##0.00"/>
  </numFmts>
  <fonts count="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EE482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DE82"/>
        <bgColor rgb="FF000000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3" fontId="2" fillId="0" borderId="0" xfId="2" applyNumberFormat="1" applyFont="1" applyBorder="1" applyAlignment="1">
      <alignment horizontal="center"/>
    </xf>
    <xf numFmtId="3" fontId="1" fillId="0" borderId="0" xfId="2" applyNumberFormat="1" applyFont="1" applyBorder="1" applyAlignment="1">
      <alignment horizontal="center"/>
    </xf>
    <xf numFmtId="3" fontId="3" fillId="2" borderId="1" xfId="2" applyNumberFormat="1" applyFont="1" applyFill="1" applyBorder="1" applyAlignment="1">
      <alignment horizontal="center"/>
    </xf>
    <xf numFmtId="3" fontId="4" fillId="2" borderId="2" xfId="2" applyNumberFormat="1" applyFont="1" applyFill="1" applyBorder="1" applyAlignment="1">
      <alignment horizontal="center"/>
    </xf>
    <xf numFmtId="0" fontId="1" fillId="0" borderId="0" xfId="1" applyAlignment="1">
      <alignment horizontal="right"/>
    </xf>
    <xf numFmtId="166" fontId="1" fillId="0" borderId="0" xfId="2" applyNumberFormat="1" applyFont="1" applyBorder="1" applyAlignment="1">
      <alignment horizontal="center"/>
    </xf>
    <xf numFmtId="0" fontId="2" fillId="0" borderId="0" xfId="1" applyFont="1"/>
    <xf numFmtId="165" fontId="1" fillId="0" borderId="0" xfId="1" applyNumberFormat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4" fontId="2" fillId="0" borderId="0" xfId="2" applyNumberFormat="1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pivotButton="1" applyAlignment="1">
      <alignment wrapText="1"/>
    </xf>
    <xf numFmtId="164" fontId="2" fillId="0" borderId="0" xfId="1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0" borderId="0" xfId="0" applyFont="1" applyFill="1"/>
  </cellXfs>
  <cellStyles count="3">
    <cellStyle name="Comma 2" xfId="2" xr:uid="{503D8D57-0F02-4F14-A5D4-A1D92EAC3C28}"/>
    <cellStyle name="Normal" xfId="0" builtinId="0"/>
    <cellStyle name="Normal 2" xfId="1" xr:uid="{FCC07E29-16B8-405A-8361-A40BE0942E2F}"/>
  </cellStyles>
  <dxfs count="3">
    <dxf>
      <alignment wrapText="1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3.xlsx]Visuals!PivotTable10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Visuals!$B$4:$B$8</c:f>
              <c:numCache>
                <c:formatCode>General</c:formatCode>
                <c:ptCount val="4"/>
                <c:pt idx="0">
                  <c:v>486.0008333333335</c:v>
                </c:pt>
                <c:pt idx="1">
                  <c:v>507.00000000000017</c:v>
                </c:pt>
                <c:pt idx="2">
                  <c:v>468.00000000000006</c:v>
                </c:pt>
                <c:pt idx="3">
                  <c:v>542.00125000000003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A-4C37-9B65-28F17E03738C}"/>
            </c:ext>
          </c:extLst>
        </c:ser>
        <c:ser>
          <c:idx val="1"/>
          <c:order val="1"/>
          <c:tx>
            <c:strRef>
              <c:f>Visuals!$C$3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Visuals!$C$4:$C$8</c:f>
              <c:numCache>
                <c:formatCode>General</c:formatCode>
                <c:ptCount val="4"/>
                <c:pt idx="0">
                  <c:v>396</c:v>
                </c:pt>
                <c:pt idx="1">
                  <c:v>397.00083333333345</c:v>
                </c:pt>
                <c:pt idx="2">
                  <c:v>539</c:v>
                </c:pt>
                <c:pt idx="3">
                  <c:v>669.00041666666664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A-4C37-9B65-28F17E03738C}"/>
            </c:ext>
          </c:extLst>
        </c:ser>
        <c:ser>
          <c:idx val="2"/>
          <c:order val="2"/>
          <c:tx>
            <c:strRef>
              <c:f>Visuals!$D$3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Visuals!$A$4:$A$8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Visuals!$D$4:$D$8</c:f>
              <c:numCache>
                <c:formatCode>General</c:formatCode>
                <c:ptCount val="4"/>
                <c:pt idx="0">
                  <c:v>54.089166666666671</c:v>
                </c:pt>
                <c:pt idx="1">
                  <c:v>49.998750000000001</c:v>
                </c:pt>
                <c:pt idx="2">
                  <c:v>50.599583333333335</c:v>
                </c:pt>
                <c:pt idx="3">
                  <c:v>52.069166666666661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A-4C37-9B65-28F17E03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28008"/>
        <c:axId val="734225488"/>
      </c:barChart>
      <c:catAx>
        <c:axId val="7342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5488"/>
        <c:crosses val="autoZero"/>
        <c:auto val="1"/>
        <c:lblAlgn val="ctr"/>
        <c:lblOffset val="100"/>
        <c:noMultiLvlLbl val="0"/>
      </c:catAx>
      <c:valAx>
        <c:axId val="7342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3.xlsx]Date Visuals!PivotTable4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86740031621921"/>
          <c:y val="2.4713249426498853E-2"/>
          <c:w val="0.68271445090342731"/>
          <c:h val="0.8138437419731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Visuals'!$B$3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 Visuals'!$B$4:$B$28</c:f>
              <c:numCache>
                <c:formatCode>General</c:formatCode>
                <c:ptCount val="24"/>
                <c:pt idx="0">
                  <c:v>48.685000000000002</c:v>
                </c:pt>
                <c:pt idx="1">
                  <c:v>48.7</c:v>
                </c:pt>
                <c:pt idx="2">
                  <c:v>45.892499999999998</c:v>
                </c:pt>
                <c:pt idx="3">
                  <c:v>45.76</c:v>
                </c:pt>
                <c:pt idx="4">
                  <c:v>49.672499999999999</c:v>
                </c:pt>
                <c:pt idx="5">
                  <c:v>51.185000000000002</c:v>
                </c:pt>
                <c:pt idx="6">
                  <c:v>49.935000000000002</c:v>
                </c:pt>
                <c:pt idx="7">
                  <c:v>45.81750000000001</c:v>
                </c:pt>
                <c:pt idx="8">
                  <c:v>45.445</c:v>
                </c:pt>
                <c:pt idx="9">
                  <c:v>49.787499999999994</c:v>
                </c:pt>
                <c:pt idx="10">
                  <c:v>48.8825</c:v>
                </c:pt>
                <c:pt idx="11">
                  <c:v>49.267500000000005</c:v>
                </c:pt>
                <c:pt idx="12">
                  <c:v>52.802499999999995</c:v>
                </c:pt>
                <c:pt idx="13">
                  <c:v>52.442500000000003</c:v>
                </c:pt>
                <c:pt idx="14">
                  <c:v>51.442499999999995</c:v>
                </c:pt>
                <c:pt idx="15">
                  <c:v>55.050000000000004</c:v>
                </c:pt>
                <c:pt idx="16">
                  <c:v>56.440000000000005</c:v>
                </c:pt>
                <c:pt idx="17">
                  <c:v>53.262500000000003</c:v>
                </c:pt>
                <c:pt idx="18">
                  <c:v>51.707499999999996</c:v>
                </c:pt>
                <c:pt idx="19">
                  <c:v>52.594999999999999</c:v>
                </c:pt>
                <c:pt idx="20">
                  <c:v>59.242499999999993</c:v>
                </c:pt>
                <c:pt idx="21">
                  <c:v>61.33</c:v>
                </c:pt>
                <c:pt idx="22">
                  <c:v>56.69</c:v>
                </c:pt>
                <c:pt idx="23">
                  <c:v>58.505000000000003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E-4A08-A6C4-505E5EC6F315}"/>
            </c:ext>
          </c:extLst>
        </c:ser>
        <c:ser>
          <c:idx val="1"/>
          <c:order val="1"/>
          <c:tx>
            <c:strRef>
              <c:f>'Date Visuals'!$C$3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'Date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 Visuals'!$C$4:$C$28</c:f>
              <c:numCache>
                <c:formatCode>General</c:formatCode>
                <c:ptCount val="24"/>
                <c:pt idx="0">
                  <c:v>518.1</c:v>
                </c:pt>
                <c:pt idx="1">
                  <c:v>530.58000000000004</c:v>
                </c:pt>
                <c:pt idx="2">
                  <c:v>509.91999999999996</c:v>
                </c:pt>
                <c:pt idx="3">
                  <c:v>522.42250000000001</c:v>
                </c:pt>
                <c:pt idx="4">
                  <c:v>509.17750000000001</c:v>
                </c:pt>
                <c:pt idx="5">
                  <c:v>485.36500000000001</c:v>
                </c:pt>
                <c:pt idx="6">
                  <c:v>464.22249999999997</c:v>
                </c:pt>
                <c:pt idx="7">
                  <c:v>549.52499999999998</c:v>
                </c:pt>
                <c:pt idx="8">
                  <c:v>486.57750000000004</c:v>
                </c:pt>
                <c:pt idx="9">
                  <c:v>474.98</c:v>
                </c:pt>
                <c:pt idx="10">
                  <c:v>501.35500000000002</c:v>
                </c:pt>
                <c:pt idx="11">
                  <c:v>508.99249999999995</c:v>
                </c:pt>
                <c:pt idx="12">
                  <c:v>535.79750000000001</c:v>
                </c:pt>
                <c:pt idx="13">
                  <c:v>514.88750000000005</c:v>
                </c:pt>
                <c:pt idx="14">
                  <c:v>501.935</c:v>
                </c:pt>
                <c:pt idx="15">
                  <c:v>505.07249999999993</c:v>
                </c:pt>
                <c:pt idx="16">
                  <c:v>534.93499999999995</c:v>
                </c:pt>
                <c:pt idx="17">
                  <c:v>513.04999999999995</c:v>
                </c:pt>
                <c:pt idx="18">
                  <c:v>524.82500000000005</c:v>
                </c:pt>
                <c:pt idx="19">
                  <c:v>482.62999999999994</c:v>
                </c:pt>
                <c:pt idx="20">
                  <c:v>451.9975</c:v>
                </c:pt>
                <c:pt idx="21">
                  <c:v>444.26499999999999</c:v>
                </c:pt>
                <c:pt idx="22">
                  <c:v>454.13000000000005</c:v>
                </c:pt>
                <c:pt idx="23">
                  <c:v>493.27000000000004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E-4A08-A6C4-505E5EC6F315}"/>
            </c:ext>
          </c:extLst>
        </c:ser>
        <c:ser>
          <c:idx val="2"/>
          <c:order val="2"/>
          <c:tx>
            <c:strRef>
              <c:f>'Date Visuals'!$D$3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'Date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 Visuals'!$D$4:$D$28</c:f>
              <c:numCache>
                <c:formatCode>General</c:formatCode>
                <c:ptCount val="24"/>
                <c:pt idx="0">
                  <c:v>539.745</c:v>
                </c:pt>
                <c:pt idx="1">
                  <c:v>580.22</c:v>
                </c:pt>
                <c:pt idx="2">
                  <c:v>624.67499999999995</c:v>
                </c:pt>
                <c:pt idx="3">
                  <c:v>556.94000000000005</c:v>
                </c:pt>
                <c:pt idx="4">
                  <c:v>441.58249999999998</c:v>
                </c:pt>
                <c:pt idx="5">
                  <c:v>528.07500000000005</c:v>
                </c:pt>
                <c:pt idx="6">
                  <c:v>547.70499999999993</c:v>
                </c:pt>
                <c:pt idx="7">
                  <c:v>594.51</c:v>
                </c:pt>
                <c:pt idx="8">
                  <c:v>456.45749999999998</c:v>
                </c:pt>
                <c:pt idx="9">
                  <c:v>456.91499999999996</c:v>
                </c:pt>
                <c:pt idx="10">
                  <c:v>458.98249999999996</c:v>
                </c:pt>
                <c:pt idx="11">
                  <c:v>500.92500000000001</c:v>
                </c:pt>
                <c:pt idx="12">
                  <c:v>572.4</c:v>
                </c:pt>
                <c:pt idx="13">
                  <c:v>529.74</c:v>
                </c:pt>
                <c:pt idx="14">
                  <c:v>428.8075</c:v>
                </c:pt>
                <c:pt idx="15">
                  <c:v>485.76499999999999</c:v>
                </c:pt>
                <c:pt idx="16">
                  <c:v>466.80500000000006</c:v>
                </c:pt>
                <c:pt idx="17">
                  <c:v>547.1925</c:v>
                </c:pt>
                <c:pt idx="18">
                  <c:v>454.39749999999998</c:v>
                </c:pt>
                <c:pt idx="19">
                  <c:v>389.19749999999999</c:v>
                </c:pt>
                <c:pt idx="20">
                  <c:v>472.15749999999997</c:v>
                </c:pt>
                <c:pt idx="21">
                  <c:v>377.32500000000005</c:v>
                </c:pt>
                <c:pt idx="22">
                  <c:v>493.13</c:v>
                </c:pt>
                <c:pt idx="23">
                  <c:v>502.35750000000002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E-852E-4A08-A6C4-505E5EC6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15784"/>
        <c:axId val="1000213984"/>
      </c:barChart>
      <c:catAx>
        <c:axId val="100021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13984"/>
        <c:crosses val="autoZero"/>
        <c:auto val="1"/>
        <c:lblAlgn val="ctr"/>
        <c:lblOffset val="100"/>
        <c:noMultiLvlLbl val="0"/>
      </c:catAx>
      <c:valAx>
        <c:axId val="1000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1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698500</xdr:colOff>
          <xdr:row>11</xdr:row>
          <xdr:rowOff>114300</xdr:rowOff>
        </xdr:from>
        <xdr:to>
          <xdr:col>37</xdr:col>
          <xdr:colOff>552450</xdr:colOff>
          <xdr:row>32</xdr:row>
          <xdr:rowOff>114300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A33ED282-FCD0-6C88-EA12-3200EFB00C7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N$21" spid="_x0000_s20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411450" y="2139950"/>
              <a:ext cx="13868400" cy="3892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25400</xdr:rowOff>
    </xdr:from>
    <xdr:to>
      <xdr:col>16</xdr:col>
      <xdr:colOff>215900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C0DC0-DEE8-0421-465A-2D8E4907D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117474</xdr:rowOff>
    </xdr:from>
    <xdr:to>
      <xdr:col>21</xdr:col>
      <xdr:colOff>101600</xdr:colOff>
      <xdr:row>16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99E9E-7743-BE0B-5C46-9C149D760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63.748144097219" createdVersion="8" refreshedVersion="8" minRefreshableVersion="3" recordCount="96" xr:uid="{A9D8F678-5ECC-49AB-A4AE-F2437794BD62}">
  <cacheSource type="worksheet">
    <worksheetSource ref="B1:E97" sheet="Past Demand"/>
  </cacheSource>
  <cacheFields count="4"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279.77" maxValue="752.44"/>
    </cacheField>
    <cacheField name="demand" numFmtId="0">
      <sharedItems containsSemiMixedTypes="0" containsString="0" containsNumber="1" minValue="221.36" maxValue="1029.18"/>
    </cacheField>
    <cacheField name="production_cost" numFmtId="0">
      <sharedItems containsSemiMixedTypes="0" containsString="0" containsNumber="1" minValue="35.19" maxValue="76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69.471505439818" createdVersion="8" refreshedVersion="8" minRefreshableVersion="3" recordCount="96" xr:uid="{CB7BB542-356E-4C9C-BE22-4F24E0B128DD}">
  <cacheSource type="worksheet">
    <worksheetSource ref="A1:E97" sheet="Past Demand"/>
  </cacheSource>
  <cacheFields count="5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279.77" maxValue="752.44" count="96">
        <n v="343.61"/>
        <n v="347.7"/>
        <n v="628.65"/>
        <n v="752.44"/>
        <n v="353.9"/>
        <n v="440.87"/>
        <n v="613.15"/>
        <n v="714.4"/>
        <n v="400.14"/>
        <n v="444.54"/>
        <n v="598.32000000000005"/>
        <n v="596.67999999999995"/>
        <n v="445.27"/>
        <n v="369.89"/>
        <n v="569.13"/>
        <n v="705.4"/>
        <n v="400.42"/>
        <n v="383.43"/>
        <n v="557.25"/>
        <n v="695.61"/>
        <n v="428.09"/>
        <n v="453.81"/>
        <n v="524.58000000000004"/>
        <n v="534.98"/>
        <n v="405.36"/>
        <n v="492.17"/>
        <n v="460.15"/>
        <n v="499.21"/>
        <n v="480.22"/>
        <n v="512.19000000000005"/>
        <n v="498.33"/>
        <n v="707.36"/>
        <n v="526.94000000000005"/>
        <n v="476.46"/>
        <n v="445.49"/>
        <n v="497.42"/>
        <n v="464"/>
        <n v="445.99"/>
        <n v="469.35"/>
        <n v="520.58000000000004"/>
        <n v="485.78"/>
        <n v="477.89"/>
        <n v="447.92"/>
        <n v="593.83000000000004"/>
        <n v="524.84"/>
        <n v="474.68"/>
        <n v="517.79999999999995"/>
        <n v="518.65"/>
        <n v="483.71"/>
        <n v="602.87"/>
        <n v="511.52"/>
        <n v="545.09"/>
        <n v="499.22"/>
        <n v="575.57000000000005"/>
        <n v="459.11"/>
        <n v="525.65"/>
        <n v="584.97"/>
        <n v="465.57"/>
        <n v="431.51"/>
        <n v="525.69000000000005"/>
        <n v="553.99"/>
        <n v="530.91999999999996"/>
        <n v="374.33"/>
        <n v="561.04999999999995"/>
        <n v="553.51"/>
        <n v="583.73"/>
        <n v="460.26"/>
        <n v="542.24"/>
        <n v="575.26"/>
        <n v="450.85"/>
        <n v="439.08"/>
        <n v="587.01"/>
        <n v="499.37"/>
        <n v="637.91"/>
        <n v="470.02"/>
        <n v="492"/>
        <n v="534.80999999999995"/>
        <n v="521.04"/>
        <n v="374.35"/>
        <n v="500.32"/>
        <n v="527.03"/>
        <n v="615.70000000000005"/>
        <n v="385.49"/>
        <n v="279.77"/>
        <n v="592.11"/>
        <n v="546.76"/>
        <n v="288.16000000000003"/>
        <n v="350.03"/>
        <n v="509.36"/>
        <n v="588.35"/>
        <n v="357.86"/>
        <n v="360.95"/>
        <n v="492.11"/>
        <n v="729.11"/>
        <n v="350.19"/>
        <n v="401.67"/>
      </sharedItems>
    </cacheField>
    <cacheField name="demand" numFmtId="0">
      <sharedItems containsSemiMixedTypes="0" containsString="0" containsNumber="1" minValue="221.36" maxValue="1029.18"/>
    </cacheField>
    <cacheField name="production_cost" numFmtId="0">
      <sharedItems containsSemiMixedTypes="0" containsString="0" containsNumber="1" minValue="35.19" maxValue="76.61" count="95">
        <n v="73.52"/>
        <n v="42.69"/>
        <n v="36.479999999999997"/>
        <n v="42.05"/>
        <n v="71.95"/>
        <n v="40.450000000000003"/>
        <n v="35.19"/>
        <n v="47.21"/>
        <n v="68.62"/>
        <n v="39.96"/>
        <n v="36.51"/>
        <n v="38.479999999999997"/>
        <n v="53.54"/>
        <n v="46.23"/>
        <n v="42.29"/>
        <n v="40.98"/>
        <n v="65.84"/>
        <n v="44.99"/>
        <n v="38.79"/>
        <n v="49.07"/>
        <n v="65.34"/>
        <n v="50.58"/>
        <n v="44.98"/>
        <n v="43.84"/>
        <n v="67.83"/>
        <n v="38.9"/>
        <n v="46.64"/>
        <n v="46.37"/>
        <n v="58.04"/>
        <n v="40.36"/>
        <n v="46.45"/>
        <n v="38.42"/>
        <n v="55.08"/>
        <n v="42.34"/>
        <n v="40.93"/>
        <n v="43.43"/>
        <n v="56.66"/>
        <n v="51.39"/>
        <n v="42.12"/>
        <n v="48.98"/>
        <n v="54.05"/>
        <n v="43.27"/>
        <n v="50.5"/>
        <n v="47.71"/>
        <n v="56.03"/>
        <n v="41.86"/>
        <n v="48.91"/>
        <n v="50.27"/>
        <n v="51.9"/>
        <n v="48.34"/>
        <n v="46.73"/>
        <n v="64.239999999999995"/>
        <n v="50.74"/>
        <n v="48.22"/>
        <n v="56.53"/>
        <n v="54.28"/>
        <n v="44.25"/>
        <n v="56.14"/>
        <n v="53.4"/>
        <n v="51.98"/>
        <n v="53.31"/>
        <n v="58.78"/>
        <n v="57.58"/>
        <n v="50.53"/>
        <n v="52.41"/>
        <n v="57.39"/>
        <n v="61.19"/>
        <n v="54.77"/>
        <n v="46.17"/>
        <n v="53.53"/>
        <n v="58.58"/>
        <n v="47.15"/>
        <n v="54.57"/>
        <n v="52.32"/>
        <n v="52.79"/>
        <n v="44"/>
        <n v="55.17"/>
        <n v="52.59"/>
        <n v="58.62"/>
        <n v="46.65"/>
        <n v="56.05"/>
        <n v="61.66"/>
        <n v="72.61"/>
        <n v="37.35"/>
        <n v="68.430000000000007"/>
        <n v="62.93"/>
        <n v="76.61"/>
        <n v="40.24"/>
        <n v="55.14"/>
        <n v="73.88"/>
        <n v="57.5"/>
        <n v="37.47"/>
        <n v="63.95"/>
        <n v="72.260000000000005"/>
        <n v="60.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69.479501851849" createdVersion="8" refreshedVersion="8" minRefreshableVersion="3" recordCount="96" xr:uid="{01C848D2-0117-451D-B63D-07FAFEFF0D7D}">
  <cacheSource type="worksheet">
    <worksheetSource ref="A1:E97" sheet="Past Demand"/>
  </cacheSource>
  <cacheFields count="5">
    <cacheField name="year" numFmtId="0">
      <sharedItems containsSemiMixedTypes="0" containsString="0" containsNumber="1" containsInteger="1" minValue="2000" maxValue="2023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279.77" maxValue="752.44"/>
    </cacheField>
    <cacheField name="demand" numFmtId="0">
      <sharedItems containsSemiMixedTypes="0" containsString="0" containsNumber="1" minValue="221.36" maxValue="1029.18"/>
    </cacheField>
    <cacheField name="production_cost" numFmtId="0">
      <sharedItems containsSemiMixedTypes="0" containsString="0" containsNumber="1" minValue="35.19" maxValue="76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343.61"/>
    <n v="296.08"/>
    <n v="73.52"/>
  </r>
  <r>
    <x v="1"/>
    <n v="347.7"/>
    <n v="373.84"/>
    <n v="42.69"/>
  </r>
  <r>
    <x v="2"/>
    <n v="628.65"/>
    <n v="869.16"/>
    <n v="36.479999999999997"/>
  </r>
  <r>
    <x v="3"/>
    <n v="752.44"/>
    <n v="619.9"/>
    <n v="42.05"/>
  </r>
  <r>
    <x v="0"/>
    <n v="353.9"/>
    <n v="293.69"/>
    <n v="71.95"/>
  </r>
  <r>
    <x v="1"/>
    <n v="440.87"/>
    <n v="432.95"/>
    <n v="40.450000000000003"/>
  </r>
  <r>
    <x v="2"/>
    <n v="613.15"/>
    <n v="585.75"/>
    <n v="35.19"/>
  </r>
  <r>
    <x v="3"/>
    <n v="714.4"/>
    <n v="1008.49"/>
    <n v="47.21"/>
  </r>
  <r>
    <x v="0"/>
    <n v="400.14"/>
    <n v="395.75"/>
    <n v="68.62"/>
  </r>
  <r>
    <x v="1"/>
    <n v="444.54"/>
    <n v="354.7"/>
    <n v="39.96"/>
  </r>
  <r>
    <x v="2"/>
    <n v="598.32000000000005"/>
    <n v="741.7"/>
    <n v="36.51"/>
  </r>
  <r>
    <x v="3"/>
    <n v="596.67999999999995"/>
    <n v="1006.55"/>
    <n v="38.479999999999997"/>
  </r>
  <r>
    <x v="0"/>
    <n v="445.27"/>
    <n v="280.10000000000002"/>
    <n v="53.54"/>
  </r>
  <r>
    <x v="1"/>
    <n v="369.89"/>
    <n v="264.3"/>
    <n v="46.23"/>
  </r>
  <r>
    <x v="2"/>
    <n v="569.13"/>
    <n v="654.17999999999995"/>
    <n v="42.29"/>
  </r>
  <r>
    <x v="3"/>
    <n v="705.4"/>
    <n v="1029.18"/>
    <n v="40.98"/>
  </r>
  <r>
    <x v="0"/>
    <n v="400.42"/>
    <n v="284.57"/>
    <n v="65.84"/>
  </r>
  <r>
    <x v="1"/>
    <n v="383.43"/>
    <n v="308.22000000000003"/>
    <n v="44.99"/>
  </r>
  <r>
    <x v="2"/>
    <n v="557.25"/>
    <n v="494.79"/>
    <n v="38.79"/>
  </r>
  <r>
    <x v="3"/>
    <n v="695.61"/>
    <n v="678.75"/>
    <n v="49.07"/>
  </r>
  <r>
    <x v="0"/>
    <n v="428.09"/>
    <n v="393.18"/>
    <n v="65.34"/>
  </r>
  <r>
    <x v="1"/>
    <n v="453.81"/>
    <n v="305.88"/>
    <n v="50.58"/>
  </r>
  <r>
    <x v="2"/>
    <n v="524.58000000000004"/>
    <n v="524.20000000000005"/>
    <n v="44.98"/>
  </r>
  <r>
    <x v="3"/>
    <n v="534.98"/>
    <n v="889.04"/>
    <n v="43.84"/>
  </r>
  <r>
    <x v="0"/>
    <n v="405.36"/>
    <n v="433.4"/>
    <n v="67.83"/>
  </r>
  <r>
    <x v="1"/>
    <n v="492.17"/>
    <n v="505.48"/>
    <n v="38.9"/>
  </r>
  <r>
    <x v="2"/>
    <n v="460.15"/>
    <n v="477.16"/>
    <n v="46.64"/>
  </r>
  <r>
    <x v="3"/>
    <n v="499.21"/>
    <n v="774.78"/>
    <n v="46.37"/>
  </r>
  <r>
    <x v="0"/>
    <n v="480.22"/>
    <n v="338.45"/>
    <n v="58.04"/>
  </r>
  <r>
    <x v="1"/>
    <n v="512.19000000000005"/>
    <n v="380.6"/>
    <n v="40.36"/>
  </r>
  <r>
    <x v="2"/>
    <n v="498.33"/>
    <n v="665.59"/>
    <n v="46.45"/>
  </r>
  <r>
    <x v="3"/>
    <n v="707.36"/>
    <n v="993.4"/>
    <n v="38.42"/>
  </r>
  <r>
    <x v="0"/>
    <n v="526.94000000000005"/>
    <n v="387.2"/>
    <n v="55.08"/>
  </r>
  <r>
    <x v="1"/>
    <n v="476.46"/>
    <n v="348.42"/>
    <n v="42.34"/>
  </r>
  <r>
    <x v="2"/>
    <n v="445.49"/>
    <n v="614.25"/>
    <n v="40.93"/>
  </r>
  <r>
    <x v="3"/>
    <n v="497.42"/>
    <n v="475.96"/>
    <n v="43.43"/>
  </r>
  <r>
    <x v="0"/>
    <n v="464"/>
    <n v="268.52999999999997"/>
    <n v="56.66"/>
  </r>
  <r>
    <x v="1"/>
    <n v="445.99"/>
    <n v="355.63"/>
    <n v="51.39"/>
  </r>
  <r>
    <x v="2"/>
    <n v="469.35"/>
    <n v="612.63"/>
    <n v="42.12"/>
  </r>
  <r>
    <x v="3"/>
    <n v="520.58000000000004"/>
    <n v="590.87"/>
    <n v="48.98"/>
  </r>
  <r>
    <x v="0"/>
    <n v="485.78"/>
    <n v="278.13"/>
    <n v="54.05"/>
  </r>
  <r>
    <x v="1"/>
    <n v="477.89"/>
    <n v="375.3"/>
    <n v="43.27"/>
  </r>
  <r>
    <x v="2"/>
    <n v="447.92"/>
    <n v="536.86"/>
    <n v="50.5"/>
  </r>
  <r>
    <x v="3"/>
    <n v="593.83000000000004"/>
    <n v="645.64"/>
    <n v="47.71"/>
  </r>
  <r>
    <x v="0"/>
    <n v="524.84"/>
    <n v="357.32"/>
    <n v="56.03"/>
  </r>
  <r>
    <x v="1"/>
    <n v="474.68"/>
    <n v="318.33"/>
    <n v="41.86"/>
  </r>
  <r>
    <x v="2"/>
    <n v="517.79999999999995"/>
    <n v="673.02"/>
    <n v="48.91"/>
  </r>
  <r>
    <x v="3"/>
    <n v="518.65"/>
    <n v="655.03"/>
    <n v="50.27"/>
  </r>
  <r>
    <x v="0"/>
    <n v="483.71"/>
    <n v="521.41"/>
    <n v="51.9"/>
  </r>
  <r>
    <x v="1"/>
    <n v="602.87"/>
    <n v="443.63"/>
    <n v="48.34"/>
  </r>
  <r>
    <x v="2"/>
    <n v="511.52"/>
    <n v="670.53"/>
    <n v="46.73"/>
  </r>
  <r>
    <x v="3"/>
    <n v="545.09"/>
    <n v="654.03"/>
    <n v="64.239999999999995"/>
  </r>
  <r>
    <x v="0"/>
    <n v="499.22"/>
    <n v="479.57"/>
    <n v="50.74"/>
  </r>
  <r>
    <x v="1"/>
    <n v="575.57000000000005"/>
    <n v="390.87"/>
    <n v="48.22"/>
  </r>
  <r>
    <x v="2"/>
    <n v="459.11"/>
    <n v="571.02"/>
    <n v="56.53"/>
  </r>
  <r>
    <x v="3"/>
    <n v="525.65"/>
    <n v="677.5"/>
    <n v="54.28"/>
  </r>
  <r>
    <x v="0"/>
    <n v="584.97"/>
    <n v="359.23"/>
    <n v="44.25"/>
  </r>
  <r>
    <x v="1"/>
    <n v="465.57"/>
    <n v="375.53"/>
    <n v="56.14"/>
  </r>
  <r>
    <x v="2"/>
    <n v="431.51"/>
    <n v="512.72"/>
    <n v="53.4"/>
  </r>
  <r>
    <x v="3"/>
    <n v="525.69000000000005"/>
    <n v="467.75"/>
    <n v="51.98"/>
  </r>
  <r>
    <x v="0"/>
    <n v="553.99"/>
    <n v="337.61"/>
    <n v="53.31"/>
  </r>
  <r>
    <x v="1"/>
    <n v="530.91999999999996"/>
    <n v="454.18"/>
    <n v="58.78"/>
  </r>
  <r>
    <x v="2"/>
    <n v="374.33"/>
    <n v="450.02"/>
    <n v="57.58"/>
  </r>
  <r>
    <x v="3"/>
    <n v="561.04999999999995"/>
    <n v="701.25"/>
    <n v="50.53"/>
  </r>
  <r>
    <x v="0"/>
    <n v="553.51"/>
    <n v="511.36"/>
    <n v="52.41"/>
  </r>
  <r>
    <x v="1"/>
    <n v="583.73"/>
    <n v="344.13"/>
    <n v="57.39"/>
  </r>
  <r>
    <x v="2"/>
    <n v="460.26"/>
    <n v="414.1"/>
    <n v="61.19"/>
  </r>
  <r>
    <x v="3"/>
    <n v="542.24"/>
    <n v="597.63"/>
    <n v="54.77"/>
  </r>
  <r>
    <x v="0"/>
    <n v="575.26"/>
    <n v="495.35"/>
    <n v="46.17"/>
  </r>
  <r>
    <x v="1"/>
    <n v="450.85"/>
    <n v="521.20000000000005"/>
    <n v="54.77"/>
  </r>
  <r>
    <x v="2"/>
    <n v="439.08"/>
    <n v="526.35"/>
    <n v="53.53"/>
  </r>
  <r>
    <x v="3"/>
    <n v="587.01"/>
    <n v="645.87"/>
    <n v="58.58"/>
  </r>
  <r>
    <x v="0"/>
    <n v="499.37"/>
    <n v="530.80999999999995"/>
    <n v="47.15"/>
  </r>
  <r>
    <x v="1"/>
    <n v="637.91"/>
    <n v="411.22"/>
    <n v="54.57"/>
  </r>
  <r>
    <x v="2"/>
    <n v="470.02"/>
    <n v="337.83"/>
    <n v="52.32"/>
  </r>
  <r>
    <x v="3"/>
    <n v="492"/>
    <n v="537.73"/>
    <n v="52.79"/>
  </r>
  <r>
    <x v="0"/>
    <n v="534.80999999999995"/>
    <n v="429.18"/>
    <n v="44"/>
  </r>
  <r>
    <x v="1"/>
    <n v="521.04"/>
    <n v="221.36"/>
    <n v="55.17"/>
  </r>
  <r>
    <x v="2"/>
    <n v="374.35"/>
    <n v="387.88"/>
    <n v="52.59"/>
  </r>
  <r>
    <x v="3"/>
    <n v="500.32"/>
    <n v="518.37"/>
    <n v="58.62"/>
  </r>
  <r>
    <x v="0"/>
    <n v="527.03"/>
    <n v="573.52"/>
    <n v="46.65"/>
  </r>
  <r>
    <x v="1"/>
    <n v="615.70000000000005"/>
    <n v="539.87"/>
    <n v="56.05"/>
  </r>
  <r>
    <x v="2"/>
    <n v="385.49"/>
    <n v="440.52"/>
    <n v="61.66"/>
  </r>
  <r>
    <x v="3"/>
    <n v="279.77"/>
    <n v="334.72"/>
    <n v="72.61"/>
  </r>
  <r>
    <x v="0"/>
    <n v="592.11"/>
    <n v="339.8"/>
    <n v="37.35"/>
  </r>
  <r>
    <x v="1"/>
    <n v="546.76"/>
    <n v="393.91"/>
    <n v="68.430000000000007"/>
  </r>
  <r>
    <x v="2"/>
    <n v="288.16000000000003"/>
    <n v="382.86"/>
    <n v="62.93"/>
  </r>
  <r>
    <x v="3"/>
    <n v="350.03"/>
    <n v="392.73"/>
    <n v="76.61"/>
  </r>
  <r>
    <x v="0"/>
    <n v="509.36"/>
    <n v="494.74"/>
    <n v="40.24"/>
  </r>
  <r>
    <x v="1"/>
    <n v="588.35"/>
    <n v="566.78"/>
    <n v="55.14"/>
  </r>
  <r>
    <x v="2"/>
    <n v="357.86"/>
    <n v="333.85"/>
    <n v="73.88"/>
  </r>
  <r>
    <x v="3"/>
    <n v="360.95"/>
    <n v="577.15"/>
    <n v="57.5"/>
  </r>
  <r>
    <x v="0"/>
    <n v="492.11"/>
    <n v="425.02"/>
    <n v="37.47"/>
  </r>
  <r>
    <x v="1"/>
    <n v="729.11"/>
    <n v="541.69000000000005"/>
    <n v="63.95"/>
  </r>
  <r>
    <x v="2"/>
    <n v="350.19"/>
    <n v="459.03"/>
    <n v="72.260000000000005"/>
  </r>
  <r>
    <x v="3"/>
    <n v="401.67"/>
    <n v="583.69000000000005"/>
    <n v="60.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296.08"/>
    <x v="0"/>
  </r>
  <r>
    <x v="0"/>
    <x v="1"/>
    <x v="1"/>
    <n v="373.84"/>
    <x v="1"/>
  </r>
  <r>
    <x v="0"/>
    <x v="2"/>
    <x v="2"/>
    <n v="869.16"/>
    <x v="2"/>
  </r>
  <r>
    <x v="0"/>
    <x v="3"/>
    <x v="3"/>
    <n v="619.9"/>
    <x v="3"/>
  </r>
  <r>
    <x v="1"/>
    <x v="0"/>
    <x v="4"/>
    <n v="293.69"/>
    <x v="4"/>
  </r>
  <r>
    <x v="1"/>
    <x v="1"/>
    <x v="5"/>
    <n v="432.95"/>
    <x v="5"/>
  </r>
  <r>
    <x v="1"/>
    <x v="2"/>
    <x v="6"/>
    <n v="585.75"/>
    <x v="6"/>
  </r>
  <r>
    <x v="1"/>
    <x v="3"/>
    <x v="7"/>
    <n v="1008.49"/>
    <x v="7"/>
  </r>
  <r>
    <x v="2"/>
    <x v="0"/>
    <x v="8"/>
    <n v="395.75"/>
    <x v="8"/>
  </r>
  <r>
    <x v="2"/>
    <x v="1"/>
    <x v="9"/>
    <n v="354.7"/>
    <x v="9"/>
  </r>
  <r>
    <x v="2"/>
    <x v="2"/>
    <x v="10"/>
    <n v="741.7"/>
    <x v="10"/>
  </r>
  <r>
    <x v="2"/>
    <x v="3"/>
    <x v="11"/>
    <n v="1006.55"/>
    <x v="11"/>
  </r>
  <r>
    <x v="3"/>
    <x v="0"/>
    <x v="12"/>
    <n v="280.10000000000002"/>
    <x v="12"/>
  </r>
  <r>
    <x v="3"/>
    <x v="1"/>
    <x v="13"/>
    <n v="264.3"/>
    <x v="13"/>
  </r>
  <r>
    <x v="3"/>
    <x v="2"/>
    <x v="14"/>
    <n v="654.17999999999995"/>
    <x v="14"/>
  </r>
  <r>
    <x v="3"/>
    <x v="3"/>
    <x v="15"/>
    <n v="1029.18"/>
    <x v="15"/>
  </r>
  <r>
    <x v="4"/>
    <x v="0"/>
    <x v="16"/>
    <n v="284.57"/>
    <x v="16"/>
  </r>
  <r>
    <x v="4"/>
    <x v="1"/>
    <x v="17"/>
    <n v="308.22000000000003"/>
    <x v="17"/>
  </r>
  <r>
    <x v="4"/>
    <x v="2"/>
    <x v="18"/>
    <n v="494.79"/>
    <x v="18"/>
  </r>
  <r>
    <x v="4"/>
    <x v="3"/>
    <x v="19"/>
    <n v="678.75"/>
    <x v="19"/>
  </r>
  <r>
    <x v="5"/>
    <x v="0"/>
    <x v="20"/>
    <n v="393.18"/>
    <x v="20"/>
  </r>
  <r>
    <x v="5"/>
    <x v="1"/>
    <x v="21"/>
    <n v="305.88"/>
    <x v="21"/>
  </r>
  <r>
    <x v="5"/>
    <x v="2"/>
    <x v="22"/>
    <n v="524.20000000000005"/>
    <x v="22"/>
  </r>
  <r>
    <x v="5"/>
    <x v="3"/>
    <x v="23"/>
    <n v="889.04"/>
    <x v="23"/>
  </r>
  <r>
    <x v="6"/>
    <x v="0"/>
    <x v="24"/>
    <n v="433.4"/>
    <x v="24"/>
  </r>
  <r>
    <x v="6"/>
    <x v="1"/>
    <x v="25"/>
    <n v="505.48"/>
    <x v="25"/>
  </r>
  <r>
    <x v="6"/>
    <x v="2"/>
    <x v="26"/>
    <n v="477.16"/>
    <x v="26"/>
  </r>
  <r>
    <x v="6"/>
    <x v="3"/>
    <x v="27"/>
    <n v="774.78"/>
    <x v="27"/>
  </r>
  <r>
    <x v="7"/>
    <x v="0"/>
    <x v="28"/>
    <n v="338.45"/>
    <x v="28"/>
  </r>
  <r>
    <x v="7"/>
    <x v="1"/>
    <x v="29"/>
    <n v="380.6"/>
    <x v="29"/>
  </r>
  <r>
    <x v="7"/>
    <x v="2"/>
    <x v="30"/>
    <n v="665.59"/>
    <x v="30"/>
  </r>
  <r>
    <x v="7"/>
    <x v="3"/>
    <x v="31"/>
    <n v="993.4"/>
    <x v="31"/>
  </r>
  <r>
    <x v="8"/>
    <x v="0"/>
    <x v="32"/>
    <n v="387.2"/>
    <x v="32"/>
  </r>
  <r>
    <x v="8"/>
    <x v="1"/>
    <x v="33"/>
    <n v="348.42"/>
    <x v="33"/>
  </r>
  <r>
    <x v="8"/>
    <x v="2"/>
    <x v="34"/>
    <n v="614.25"/>
    <x v="34"/>
  </r>
  <r>
    <x v="8"/>
    <x v="3"/>
    <x v="35"/>
    <n v="475.96"/>
    <x v="35"/>
  </r>
  <r>
    <x v="9"/>
    <x v="0"/>
    <x v="36"/>
    <n v="268.52999999999997"/>
    <x v="36"/>
  </r>
  <r>
    <x v="9"/>
    <x v="1"/>
    <x v="37"/>
    <n v="355.63"/>
    <x v="37"/>
  </r>
  <r>
    <x v="9"/>
    <x v="2"/>
    <x v="38"/>
    <n v="612.63"/>
    <x v="38"/>
  </r>
  <r>
    <x v="9"/>
    <x v="3"/>
    <x v="39"/>
    <n v="590.87"/>
    <x v="39"/>
  </r>
  <r>
    <x v="10"/>
    <x v="0"/>
    <x v="40"/>
    <n v="278.13"/>
    <x v="40"/>
  </r>
  <r>
    <x v="10"/>
    <x v="1"/>
    <x v="41"/>
    <n v="375.3"/>
    <x v="41"/>
  </r>
  <r>
    <x v="10"/>
    <x v="2"/>
    <x v="42"/>
    <n v="536.86"/>
    <x v="42"/>
  </r>
  <r>
    <x v="10"/>
    <x v="3"/>
    <x v="43"/>
    <n v="645.64"/>
    <x v="43"/>
  </r>
  <r>
    <x v="11"/>
    <x v="0"/>
    <x v="44"/>
    <n v="357.32"/>
    <x v="44"/>
  </r>
  <r>
    <x v="11"/>
    <x v="1"/>
    <x v="45"/>
    <n v="318.33"/>
    <x v="45"/>
  </r>
  <r>
    <x v="11"/>
    <x v="2"/>
    <x v="46"/>
    <n v="673.02"/>
    <x v="46"/>
  </r>
  <r>
    <x v="11"/>
    <x v="3"/>
    <x v="47"/>
    <n v="655.03"/>
    <x v="47"/>
  </r>
  <r>
    <x v="12"/>
    <x v="0"/>
    <x v="48"/>
    <n v="521.41"/>
    <x v="48"/>
  </r>
  <r>
    <x v="12"/>
    <x v="1"/>
    <x v="49"/>
    <n v="443.63"/>
    <x v="49"/>
  </r>
  <r>
    <x v="12"/>
    <x v="2"/>
    <x v="50"/>
    <n v="670.53"/>
    <x v="50"/>
  </r>
  <r>
    <x v="12"/>
    <x v="3"/>
    <x v="51"/>
    <n v="654.03"/>
    <x v="51"/>
  </r>
  <r>
    <x v="13"/>
    <x v="0"/>
    <x v="52"/>
    <n v="479.57"/>
    <x v="52"/>
  </r>
  <r>
    <x v="13"/>
    <x v="1"/>
    <x v="53"/>
    <n v="390.87"/>
    <x v="53"/>
  </r>
  <r>
    <x v="13"/>
    <x v="2"/>
    <x v="54"/>
    <n v="571.02"/>
    <x v="54"/>
  </r>
  <r>
    <x v="13"/>
    <x v="3"/>
    <x v="55"/>
    <n v="677.5"/>
    <x v="55"/>
  </r>
  <r>
    <x v="14"/>
    <x v="0"/>
    <x v="56"/>
    <n v="359.23"/>
    <x v="56"/>
  </r>
  <r>
    <x v="14"/>
    <x v="1"/>
    <x v="57"/>
    <n v="375.53"/>
    <x v="57"/>
  </r>
  <r>
    <x v="14"/>
    <x v="2"/>
    <x v="58"/>
    <n v="512.72"/>
    <x v="58"/>
  </r>
  <r>
    <x v="14"/>
    <x v="3"/>
    <x v="59"/>
    <n v="467.75"/>
    <x v="59"/>
  </r>
  <r>
    <x v="15"/>
    <x v="0"/>
    <x v="60"/>
    <n v="337.61"/>
    <x v="60"/>
  </r>
  <r>
    <x v="15"/>
    <x v="1"/>
    <x v="61"/>
    <n v="454.18"/>
    <x v="61"/>
  </r>
  <r>
    <x v="15"/>
    <x v="2"/>
    <x v="62"/>
    <n v="450.02"/>
    <x v="62"/>
  </r>
  <r>
    <x v="15"/>
    <x v="3"/>
    <x v="63"/>
    <n v="701.25"/>
    <x v="63"/>
  </r>
  <r>
    <x v="16"/>
    <x v="0"/>
    <x v="64"/>
    <n v="511.36"/>
    <x v="64"/>
  </r>
  <r>
    <x v="16"/>
    <x v="1"/>
    <x v="65"/>
    <n v="344.13"/>
    <x v="65"/>
  </r>
  <r>
    <x v="16"/>
    <x v="2"/>
    <x v="66"/>
    <n v="414.1"/>
    <x v="66"/>
  </r>
  <r>
    <x v="16"/>
    <x v="3"/>
    <x v="67"/>
    <n v="597.63"/>
    <x v="67"/>
  </r>
  <r>
    <x v="17"/>
    <x v="0"/>
    <x v="68"/>
    <n v="495.35"/>
    <x v="68"/>
  </r>
  <r>
    <x v="17"/>
    <x v="1"/>
    <x v="69"/>
    <n v="521.20000000000005"/>
    <x v="67"/>
  </r>
  <r>
    <x v="17"/>
    <x v="2"/>
    <x v="70"/>
    <n v="526.35"/>
    <x v="69"/>
  </r>
  <r>
    <x v="17"/>
    <x v="3"/>
    <x v="71"/>
    <n v="645.87"/>
    <x v="70"/>
  </r>
  <r>
    <x v="18"/>
    <x v="0"/>
    <x v="72"/>
    <n v="530.80999999999995"/>
    <x v="71"/>
  </r>
  <r>
    <x v="18"/>
    <x v="1"/>
    <x v="73"/>
    <n v="411.22"/>
    <x v="72"/>
  </r>
  <r>
    <x v="18"/>
    <x v="2"/>
    <x v="74"/>
    <n v="337.83"/>
    <x v="73"/>
  </r>
  <r>
    <x v="18"/>
    <x v="3"/>
    <x v="75"/>
    <n v="537.73"/>
    <x v="74"/>
  </r>
  <r>
    <x v="19"/>
    <x v="0"/>
    <x v="76"/>
    <n v="429.18"/>
    <x v="75"/>
  </r>
  <r>
    <x v="19"/>
    <x v="1"/>
    <x v="77"/>
    <n v="221.36"/>
    <x v="76"/>
  </r>
  <r>
    <x v="19"/>
    <x v="2"/>
    <x v="78"/>
    <n v="387.88"/>
    <x v="77"/>
  </r>
  <r>
    <x v="19"/>
    <x v="3"/>
    <x v="79"/>
    <n v="518.37"/>
    <x v="78"/>
  </r>
  <r>
    <x v="20"/>
    <x v="0"/>
    <x v="80"/>
    <n v="573.52"/>
    <x v="79"/>
  </r>
  <r>
    <x v="20"/>
    <x v="1"/>
    <x v="81"/>
    <n v="539.87"/>
    <x v="80"/>
  </r>
  <r>
    <x v="20"/>
    <x v="2"/>
    <x v="82"/>
    <n v="440.52"/>
    <x v="81"/>
  </r>
  <r>
    <x v="20"/>
    <x v="3"/>
    <x v="83"/>
    <n v="334.72"/>
    <x v="82"/>
  </r>
  <r>
    <x v="21"/>
    <x v="0"/>
    <x v="84"/>
    <n v="339.8"/>
    <x v="83"/>
  </r>
  <r>
    <x v="21"/>
    <x v="1"/>
    <x v="85"/>
    <n v="393.91"/>
    <x v="84"/>
  </r>
  <r>
    <x v="21"/>
    <x v="2"/>
    <x v="86"/>
    <n v="382.86"/>
    <x v="85"/>
  </r>
  <r>
    <x v="21"/>
    <x v="3"/>
    <x v="87"/>
    <n v="392.73"/>
    <x v="86"/>
  </r>
  <r>
    <x v="22"/>
    <x v="0"/>
    <x v="88"/>
    <n v="494.74"/>
    <x v="87"/>
  </r>
  <r>
    <x v="22"/>
    <x v="1"/>
    <x v="89"/>
    <n v="566.78"/>
    <x v="88"/>
  </r>
  <r>
    <x v="22"/>
    <x v="2"/>
    <x v="90"/>
    <n v="333.85"/>
    <x v="89"/>
  </r>
  <r>
    <x v="22"/>
    <x v="3"/>
    <x v="91"/>
    <n v="577.15"/>
    <x v="90"/>
  </r>
  <r>
    <x v="23"/>
    <x v="0"/>
    <x v="92"/>
    <n v="425.02"/>
    <x v="91"/>
  </r>
  <r>
    <x v="23"/>
    <x v="1"/>
    <x v="93"/>
    <n v="541.69000000000005"/>
    <x v="92"/>
  </r>
  <r>
    <x v="23"/>
    <x v="2"/>
    <x v="94"/>
    <n v="459.03"/>
    <x v="93"/>
  </r>
  <r>
    <x v="23"/>
    <x v="3"/>
    <x v="95"/>
    <n v="583.69000000000005"/>
    <x v="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000"/>
    <x v="0"/>
    <n v="343.61"/>
    <n v="296.08"/>
    <n v="73.52"/>
  </r>
  <r>
    <n v="2000"/>
    <x v="1"/>
    <n v="347.7"/>
    <n v="373.84"/>
    <n v="42.69"/>
  </r>
  <r>
    <n v="2000"/>
    <x v="2"/>
    <n v="628.65"/>
    <n v="869.16"/>
    <n v="36.479999999999997"/>
  </r>
  <r>
    <n v="2000"/>
    <x v="3"/>
    <n v="752.44"/>
    <n v="619.9"/>
    <n v="42.05"/>
  </r>
  <r>
    <n v="2001"/>
    <x v="0"/>
    <n v="353.9"/>
    <n v="293.69"/>
    <n v="71.95"/>
  </r>
  <r>
    <n v="2001"/>
    <x v="1"/>
    <n v="440.87"/>
    <n v="432.95"/>
    <n v="40.450000000000003"/>
  </r>
  <r>
    <n v="2001"/>
    <x v="2"/>
    <n v="613.15"/>
    <n v="585.75"/>
    <n v="35.19"/>
  </r>
  <r>
    <n v="2001"/>
    <x v="3"/>
    <n v="714.4"/>
    <n v="1008.49"/>
    <n v="47.21"/>
  </r>
  <r>
    <n v="2002"/>
    <x v="0"/>
    <n v="400.14"/>
    <n v="395.75"/>
    <n v="68.62"/>
  </r>
  <r>
    <n v="2002"/>
    <x v="1"/>
    <n v="444.54"/>
    <n v="354.7"/>
    <n v="39.96"/>
  </r>
  <r>
    <n v="2002"/>
    <x v="2"/>
    <n v="598.32000000000005"/>
    <n v="741.7"/>
    <n v="36.51"/>
  </r>
  <r>
    <n v="2002"/>
    <x v="3"/>
    <n v="596.67999999999995"/>
    <n v="1006.55"/>
    <n v="38.479999999999997"/>
  </r>
  <r>
    <n v="2003"/>
    <x v="0"/>
    <n v="445.27"/>
    <n v="280.10000000000002"/>
    <n v="53.54"/>
  </r>
  <r>
    <n v="2003"/>
    <x v="1"/>
    <n v="369.89"/>
    <n v="264.3"/>
    <n v="46.23"/>
  </r>
  <r>
    <n v="2003"/>
    <x v="2"/>
    <n v="569.13"/>
    <n v="654.17999999999995"/>
    <n v="42.29"/>
  </r>
  <r>
    <n v="2003"/>
    <x v="3"/>
    <n v="705.4"/>
    <n v="1029.18"/>
    <n v="40.98"/>
  </r>
  <r>
    <n v="2004"/>
    <x v="0"/>
    <n v="400.42"/>
    <n v="284.57"/>
    <n v="65.84"/>
  </r>
  <r>
    <n v="2004"/>
    <x v="1"/>
    <n v="383.43"/>
    <n v="308.22000000000003"/>
    <n v="44.99"/>
  </r>
  <r>
    <n v="2004"/>
    <x v="2"/>
    <n v="557.25"/>
    <n v="494.79"/>
    <n v="38.79"/>
  </r>
  <r>
    <n v="2004"/>
    <x v="3"/>
    <n v="695.61"/>
    <n v="678.75"/>
    <n v="49.07"/>
  </r>
  <r>
    <n v="2005"/>
    <x v="0"/>
    <n v="428.09"/>
    <n v="393.18"/>
    <n v="65.34"/>
  </r>
  <r>
    <n v="2005"/>
    <x v="1"/>
    <n v="453.81"/>
    <n v="305.88"/>
    <n v="50.58"/>
  </r>
  <r>
    <n v="2005"/>
    <x v="2"/>
    <n v="524.58000000000004"/>
    <n v="524.20000000000005"/>
    <n v="44.98"/>
  </r>
  <r>
    <n v="2005"/>
    <x v="3"/>
    <n v="534.98"/>
    <n v="889.04"/>
    <n v="43.84"/>
  </r>
  <r>
    <n v="2006"/>
    <x v="0"/>
    <n v="405.36"/>
    <n v="433.4"/>
    <n v="67.83"/>
  </r>
  <r>
    <n v="2006"/>
    <x v="1"/>
    <n v="492.17"/>
    <n v="505.48"/>
    <n v="38.9"/>
  </r>
  <r>
    <n v="2006"/>
    <x v="2"/>
    <n v="460.15"/>
    <n v="477.16"/>
    <n v="46.64"/>
  </r>
  <r>
    <n v="2006"/>
    <x v="3"/>
    <n v="499.21"/>
    <n v="774.78"/>
    <n v="46.37"/>
  </r>
  <r>
    <n v="2007"/>
    <x v="0"/>
    <n v="480.22"/>
    <n v="338.45"/>
    <n v="58.04"/>
  </r>
  <r>
    <n v="2007"/>
    <x v="1"/>
    <n v="512.19000000000005"/>
    <n v="380.6"/>
    <n v="40.36"/>
  </r>
  <r>
    <n v="2007"/>
    <x v="2"/>
    <n v="498.33"/>
    <n v="665.59"/>
    <n v="46.45"/>
  </r>
  <r>
    <n v="2007"/>
    <x v="3"/>
    <n v="707.36"/>
    <n v="993.4"/>
    <n v="38.42"/>
  </r>
  <r>
    <n v="2008"/>
    <x v="0"/>
    <n v="526.94000000000005"/>
    <n v="387.2"/>
    <n v="55.08"/>
  </r>
  <r>
    <n v="2008"/>
    <x v="1"/>
    <n v="476.46"/>
    <n v="348.42"/>
    <n v="42.34"/>
  </r>
  <r>
    <n v="2008"/>
    <x v="2"/>
    <n v="445.49"/>
    <n v="614.25"/>
    <n v="40.93"/>
  </r>
  <r>
    <n v="2008"/>
    <x v="3"/>
    <n v="497.42"/>
    <n v="475.96"/>
    <n v="43.43"/>
  </r>
  <r>
    <n v="2009"/>
    <x v="0"/>
    <n v="464"/>
    <n v="268.52999999999997"/>
    <n v="56.66"/>
  </r>
  <r>
    <n v="2009"/>
    <x v="1"/>
    <n v="445.99"/>
    <n v="355.63"/>
    <n v="51.39"/>
  </r>
  <r>
    <n v="2009"/>
    <x v="2"/>
    <n v="469.35"/>
    <n v="612.63"/>
    <n v="42.12"/>
  </r>
  <r>
    <n v="2009"/>
    <x v="3"/>
    <n v="520.58000000000004"/>
    <n v="590.87"/>
    <n v="48.98"/>
  </r>
  <r>
    <n v="2010"/>
    <x v="0"/>
    <n v="485.78"/>
    <n v="278.13"/>
    <n v="54.05"/>
  </r>
  <r>
    <n v="2010"/>
    <x v="1"/>
    <n v="477.89"/>
    <n v="375.3"/>
    <n v="43.27"/>
  </r>
  <r>
    <n v="2010"/>
    <x v="2"/>
    <n v="447.92"/>
    <n v="536.86"/>
    <n v="50.5"/>
  </r>
  <r>
    <n v="2010"/>
    <x v="3"/>
    <n v="593.83000000000004"/>
    <n v="645.64"/>
    <n v="47.71"/>
  </r>
  <r>
    <n v="2011"/>
    <x v="0"/>
    <n v="524.84"/>
    <n v="357.32"/>
    <n v="56.03"/>
  </r>
  <r>
    <n v="2011"/>
    <x v="1"/>
    <n v="474.68"/>
    <n v="318.33"/>
    <n v="41.86"/>
  </r>
  <r>
    <n v="2011"/>
    <x v="2"/>
    <n v="517.79999999999995"/>
    <n v="673.02"/>
    <n v="48.91"/>
  </r>
  <r>
    <n v="2011"/>
    <x v="3"/>
    <n v="518.65"/>
    <n v="655.03"/>
    <n v="50.27"/>
  </r>
  <r>
    <n v="2012"/>
    <x v="0"/>
    <n v="483.71"/>
    <n v="521.41"/>
    <n v="51.9"/>
  </r>
  <r>
    <n v="2012"/>
    <x v="1"/>
    <n v="602.87"/>
    <n v="443.63"/>
    <n v="48.34"/>
  </r>
  <r>
    <n v="2012"/>
    <x v="2"/>
    <n v="511.52"/>
    <n v="670.53"/>
    <n v="46.73"/>
  </r>
  <r>
    <n v="2012"/>
    <x v="3"/>
    <n v="545.09"/>
    <n v="654.03"/>
    <n v="64.239999999999995"/>
  </r>
  <r>
    <n v="2013"/>
    <x v="0"/>
    <n v="499.22"/>
    <n v="479.57"/>
    <n v="50.74"/>
  </r>
  <r>
    <n v="2013"/>
    <x v="1"/>
    <n v="575.57000000000005"/>
    <n v="390.87"/>
    <n v="48.22"/>
  </r>
  <r>
    <n v="2013"/>
    <x v="2"/>
    <n v="459.11"/>
    <n v="571.02"/>
    <n v="56.53"/>
  </r>
  <r>
    <n v="2013"/>
    <x v="3"/>
    <n v="525.65"/>
    <n v="677.5"/>
    <n v="54.28"/>
  </r>
  <r>
    <n v="2014"/>
    <x v="0"/>
    <n v="584.97"/>
    <n v="359.23"/>
    <n v="44.25"/>
  </r>
  <r>
    <n v="2014"/>
    <x v="1"/>
    <n v="465.57"/>
    <n v="375.53"/>
    <n v="56.14"/>
  </r>
  <r>
    <n v="2014"/>
    <x v="2"/>
    <n v="431.51"/>
    <n v="512.72"/>
    <n v="53.4"/>
  </r>
  <r>
    <n v="2014"/>
    <x v="3"/>
    <n v="525.69000000000005"/>
    <n v="467.75"/>
    <n v="51.98"/>
  </r>
  <r>
    <n v="2015"/>
    <x v="0"/>
    <n v="553.99"/>
    <n v="337.61"/>
    <n v="53.31"/>
  </r>
  <r>
    <n v="2015"/>
    <x v="1"/>
    <n v="530.91999999999996"/>
    <n v="454.18"/>
    <n v="58.78"/>
  </r>
  <r>
    <n v="2015"/>
    <x v="2"/>
    <n v="374.33"/>
    <n v="450.02"/>
    <n v="57.58"/>
  </r>
  <r>
    <n v="2015"/>
    <x v="3"/>
    <n v="561.04999999999995"/>
    <n v="701.25"/>
    <n v="50.53"/>
  </r>
  <r>
    <n v="2016"/>
    <x v="0"/>
    <n v="553.51"/>
    <n v="511.36"/>
    <n v="52.41"/>
  </r>
  <r>
    <n v="2016"/>
    <x v="1"/>
    <n v="583.73"/>
    <n v="344.13"/>
    <n v="57.39"/>
  </r>
  <r>
    <n v="2016"/>
    <x v="2"/>
    <n v="460.26"/>
    <n v="414.1"/>
    <n v="61.19"/>
  </r>
  <r>
    <n v="2016"/>
    <x v="3"/>
    <n v="542.24"/>
    <n v="597.63"/>
    <n v="54.77"/>
  </r>
  <r>
    <n v="2017"/>
    <x v="0"/>
    <n v="575.26"/>
    <n v="495.35"/>
    <n v="46.17"/>
  </r>
  <r>
    <n v="2017"/>
    <x v="1"/>
    <n v="450.85"/>
    <n v="521.20000000000005"/>
    <n v="54.77"/>
  </r>
  <r>
    <n v="2017"/>
    <x v="2"/>
    <n v="439.08"/>
    <n v="526.35"/>
    <n v="53.53"/>
  </r>
  <r>
    <n v="2017"/>
    <x v="3"/>
    <n v="587.01"/>
    <n v="645.87"/>
    <n v="58.58"/>
  </r>
  <r>
    <n v="2018"/>
    <x v="0"/>
    <n v="499.37"/>
    <n v="530.80999999999995"/>
    <n v="47.15"/>
  </r>
  <r>
    <n v="2018"/>
    <x v="1"/>
    <n v="637.91"/>
    <n v="411.22"/>
    <n v="54.57"/>
  </r>
  <r>
    <n v="2018"/>
    <x v="2"/>
    <n v="470.02"/>
    <n v="337.83"/>
    <n v="52.32"/>
  </r>
  <r>
    <n v="2018"/>
    <x v="3"/>
    <n v="492"/>
    <n v="537.73"/>
    <n v="52.79"/>
  </r>
  <r>
    <n v="2019"/>
    <x v="0"/>
    <n v="534.80999999999995"/>
    <n v="429.18"/>
    <n v="44"/>
  </r>
  <r>
    <n v="2019"/>
    <x v="1"/>
    <n v="521.04"/>
    <n v="221.36"/>
    <n v="55.17"/>
  </r>
  <r>
    <n v="2019"/>
    <x v="2"/>
    <n v="374.35"/>
    <n v="387.88"/>
    <n v="52.59"/>
  </r>
  <r>
    <n v="2019"/>
    <x v="3"/>
    <n v="500.32"/>
    <n v="518.37"/>
    <n v="58.62"/>
  </r>
  <r>
    <n v="2020"/>
    <x v="0"/>
    <n v="527.03"/>
    <n v="573.52"/>
    <n v="46.65"/>
  </r>
  <r>
    <n v="2020"/>
    <x v="1"/>
    <n v="615.70000000000005"/>
    <n v="539.87"/>
    <n v="56.05"/>
  </r>
  <r>
    <n v="2020"/>
    <x v="2"/>
    <n v="385.49"/>
    <n v="440.52"/>
    <n v="61.66"/>
  </r>
  <r>
    <n v="2020"/>
    <x v="3"/>
    <n v="279.77"/>
    <n v="334.72"/>
    <n v="72.61"/>
  </r>
  <r>
    <n v="2021"/>
    <x v="0"/>
    <n v="592.11"/>
    <n v="339.8"/>
    <n v="37.35"/>
  </r>
  <r>
    <n v="2021"/>
    <x v="1"/>
    <n v="546.76"/>
    <n v="393.91"/>
    <n v="68.430000000000007"/>
  </r>
  <r>
    <n v="2021"/>
    <x v="2"/>
    <n v="288.16000000000003"/>
    <n v="382.86"/>
    <n v="62.93"/>
  </r>
  <r>
    <n v="2021"/>
    <x v="3"/>
    <n v="350.03"/>
    <n v="392.73"/>
    <n v="76.61"/>
  </r>
  <r>
    <n v="2022"/>
    <x v="0"/>
    <n v="509.36"/>
    <n v="494.74"/>
    <n v="40.24"/>
  </r>
  <r>
    <n v="2022"/>
    <x v="1"/>
    <n v="588.35"/>
    <n v="566.78"/>
    <n v="55.14"/>
  </r>
  <r>
    <n v="2022"/>
    <x v="2"/>
    <n v="357.86"/>
    <n v="333.85"/>
    <n v="73.88"/>
  </r>
  <r>
    <n v="2022"/>
    <x v="3"/>
    <n v="360.95"/>
    <n v="577.15"/>
    <n v="57.5"/>
  </r>
  <r>
    <n v="2023"/>
    <x v="0"/>
    <n v="492.11"/>
    <n v="425.02"/>
    <n v="37.47"/>
  </r>
  <r>
    <n v="2023"/>
    <x v="1"/>
    <n v="729.11"/>
    <n v="541.69000000000005"/>
    <n v="63.95"/>
  </r>
  <r>
    <n v="2023"/>
    <x v="2"/>
    <n v="350.19"/>
    <n v="459.03"/>
    <n v="72.260000000000005"/>
  </r>
  <r>
    <n v="2023"/>
    <x v="3"/>
    <n v="401.67"/>
    <n v="583.69000000000005"/>
    <n v="6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D5F26-ADEB-4333-8313-7221F20B4E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Quarter">
  <location ref="I5:L10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mand" fld="2" subtotal="average" baseField="0" baseItem="2"/>
    <dataField name="Average of Production Cost" fld="3" subtotal="average" baseField="0" baseItem="2"/>
    <dataField name="Average of capacity" fld="1" subtotal="average" baseField="0" baseItem="2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0ECF4-8064-40EF-AFD9-5E3DAE1D0692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D8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423C4-4A42-4791-8F43-274CC21218AA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5">
  <location ref="A3:D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>
      <items count="97">
        <item x="83"/>
        <item x="86"/>
        <item x="0"/>
        <item x="1"/>
        <item x="87"/>
        <item x="94"/>
        <item x="4"/>
        <item x="90"/>
        <item x="91"/>
        <item x="13"/>
        <item x="62"/>
        <item x="78"/>
        <item x="17"/>
        <item x="82"/>
        <item x="8"/>
        <item x="16"/>
        <item x="95"/>
        <item x="24"/>
        <item x="20"/>
        <item x="58"/>
        <item x="70"/>
        <item x="5"/>
        <item x="9"/>
        <item x="12"/>
        <item x="34"/>
        <item x="37"/>
        <item x="42"/>
        <item x="69"/>
        <item x="21"/>
        <item x="54"/>
        <item x="26"/>
        <item x="66"/>
        <item x="36"/>
        <item x="57"/>
        <item x="38"/>
        <item x="74"/>
        <item x="45"/>
        <item x="33"/>
        <item x="41"/>
        <item x="28"/>
        <item x="48"/>
        <item x="40"/>
        <item x="75"/>
        <item x="92"/>
        <item x="25"/>
        <item x="35"/>
        <item x="30"/>
        <item x="27"/>
        <item x="52"/>
        <item x="72"/>
        <item x="79"/>
        <item x="88"/>
        <item x="50"/>
        <item x="29"/>
        <item x="46"/>
        <item x="47"/>
        <item x="39"/>
        <item x="77"/>
        <item x="22"/>
        <item x="44"/>
        <item x="55"/>
        <item x="59"/>
        <item x="32"/>
        <item x="80"/>
        <item x="61"/>
        <item x="76"/>
        <item x="23"/>
        <item x="67"/>
        <item x="51"/>
        <item x="85"/>
        <item x="64"/>
        <item x="60"/>
        <item x="18"/>
        <item x="63"/>
        <item x="14"/>
        <item x="68"/>
        <item x="53"/>
        <item x="65"/>
        <item x="56"/>
        <item x="71"/>
        <item x="89"/>
        <item x="84"/>
        <item x="43"/>
        <item x="11"/>
        <item x="10"/>
        <item x="49"/>
        <item x="6"/>
        <item x="81"/>
        <item x="2"/>
        <item x="73"/>
        <item x="19"/>
        <item x="15"/>
        <item x="31"/>
        <item x="7"/>
        <item x="93"/>
        <item x="3"/>
        <item t="default"/>
      </items>
    </pivotField>
    <pivotField dataField="1" showAll="0"/>
    <pivotField dataField="1" showAll="0">
      <items count="96">
        <item x="6"/>
        <item x="2"/>
        <item x="10"/>
        <item x="83"/>
        <item x="91"/>
        <item x="31"/>
        <item x="11"/>
        <item x="18"/>
        <item x="25"/>
        <item x="9"/>
        <item x="87"/>
        <item x="29"/>
        <item x="5"/>
        <item x="34"/>
        <item x="15"/>
        <item x="45"/>
        <item x="3"/>
        <item x="38"/>
        <item x="14"/>
        <item x="33"/>
        <item x="1"/>
        <item x="41"/>
        <item x="35"/>
        <item x="23"/>
        <item x="75"/>
        <item x="56"/>
        <item x="22"/>
        <item x="17"/>
        <item x="68"/>
        <item x="13"/>
        <item x="27"/>
        <item x="30"/>
        <item x="26"/>
        <item x="79"/>
        <item x="50"/>
        <item x="71"/>
        <item x="7"/>
        <item x="43"/>
        <item x="53"/>
        <item x="49"/>
        <item x="46"/>
        <item x="39"/>
        <item x="19"/>
        <item x="47"/>
        <item x="42"/>
        <item x="63"/>
        <item x="21"/>
        <item x="52"/>
        <item x="37"/>
        <item x="48"/>
        <item x="59"/>
        <item x="73"/>
        <item x="64"/>
        <item x="77"/>
        <item x="74"/>
        <item x="60"/>
        <item x="58"/>
        <item x="69"/>
        <item x="12"/>
        <item x="40"/>
        <item x="55"/>
        <item x="72"/>
        <item x="67"/>
        <item x="32"/>
        <item x="88"/>
        <item x="76"/>
        <item x="44"/>
        <item x="80"/>
        <item x="57"/>
        <item x="54"/>
        <item x="36"/>
        <item x="65"/>
        <item x="90"/>
        <item x="62"/>
        <item x="28"/>
        <item x="70"/>
        <item x="78"/>
        <item x="61"/>
        <item x="94"/>
        <item x="66"/>
        <item x="81"/>
        <item x="85"/>
        <item x="92"/>
        <item x="51"/>
        <item x="20"/>
        <item x="16"/>
        <item x="24"/>
        <item x="84"/>
        <item x="8"/>
        <item x="4"/>
        <item x="93"/>
        <item x="82"/>
        <item x="0"/>
        <item x="89"/>
        <item x="86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duction_cost" fld="4" subtotal="average" baseField="0" baseItem="0"/>
    <dataField name="Average of capacity" fld="2" subtotal="average" baseField="0" baseItem="3"/>
    <dataField name="Average of demand" fld="3" subtotal="average" baseField="0" baseItem="3"/>
  </dataFields>
  <chartFormats count="3">
    <chartFormat chart="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1778-A812-41F3-BA15-17A372A897D8}">
  <dimension ref="B3:T22"/>
  <sheetViews>
    <sheetView workbookViewId="0">
      <selection activeCell="H12" sqref="H12"/>
    </sheetView>
  </sheetViews>
  <sheetFormatPr defaultRowHeight="14.5" x14ac:dyDescent="0.35"/>
  <cols>
    <col min="2" max="2" width="22.81640625" customWidth="1"/>
    <col min="3" max="3" width="6.36328125" customWidth="1"/>
    <col min="4" max="8" width="12.81640625" customWidth="1"/>
    <col min="9" max="9" width="9.08984375" customWidth="1"/>
    <col min="10" max="10" width="20.81640625" customWidth="1"/>
    <col min="11" max="11" width="26.26953125" customWidth="1"/>
    <col min="12" max="12" width="17.6328125" customWidth="1"/>
    <col min="13" max="13" width="10.90625" customWidth="1"/>
    <col min="14" max="14" width="11.7265625" customWidth="1"/>
    <col min="15" max="15" width="12.1796875" customWidth="1"/>
    <col min="16" max="16" width="10.7265625" customWidth="1"/>
    <col min="17" max="17" width="10.6328125" customWidth="1"/>
    <col min="18" max="18" width="10" customWidth="1"/>
    <col min="19" max="19" width="10.54296875" customWidth="1"/>
    <col min="20" max="20" width="10.36328125" customWidth="1"/>
  </cols>
  <sheetData>
    <row r="3" spans="2:20" x14ac:dyDescent="0.35">
      <c r="B3" s="1"/>
      <c r="C3" s="1"/>
      <c r="D3" s="2">
        <v>1</v>
      </c>
      <c r="E3" s="2">
        <v>2</v>
      </c>
      <c r="F3" s="2">
        <v>3</v>
      </c>
      <c r="G3" s="2">
        <v>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35">
      <c r="B4" s="3" t="s">
        <v>8</v>
      </c>
      <c r="C4" s="3"/>
      <c r="D4" s="4">
        <v>200</v>
      </c>
      <c r="E4" s="5">
        <f>D7</f>
        <v>350</v>
      </c>
      <c r="F4" s="5">
        <f t="shared" ref="F4:G4" si="0">E7</f>
        <v>479</v>
      </c>
      <c r="G4" s="5">
        <f t="shared" si="0"/>
        <v>516</v>
      </c>
    </row>
    <row r="5" spans="2:20" x14ac:dyDescent="0.35">
      <c r="B5" s="3" t="s">
        <v>9</v>
      </c>
      <c r="C5" s="3"/>
      <c r="D5" s="6">
        <v>546</v>
      </c>
      <c r="E5" s="6">
        <v>526</v>
      </c>
      <c r="F5" s="6">
        <v>576</v>
      </c>
      <c r="G5" s="6">
        <v>505</v>
      </c>
      <c r="I5" s="18" t="s">
        <v>21</v>
      </c>
      <c r="J5" t="s">
        <v>19</v>
      </c>
      <c r="K5" t="s">
        <v>22</v>
      </c>
      <c r="L5" t="s">
        <v>20</v>
      </c>
    </row>
    <row r="6" spans="2:20" x14ac:dyDescent="0.35">
      <c r="B6" s="3" t="s">
        <v>10</v>
      </c>
      <c r="C6" s="3"/>
      <c r="D6" s="13">
        <v>396</v>
      </c>
      <c r="E6" s="4">
        <v>397</v>
      </c>
      <c r="F6" s="4">
        <v>539</v>
      </c>
      <c r="G6" s="4">
        <v>669</v>
      </c>
      <c r="I6" s="15">
        <v>1</v>
      </c>
      <c r="J6" s="17">
        <v>396</v>
      </c>
      <c r="K6" s="17">
        <v>54.089166666666671</v>
      </c>
      <c r="L6" s="17">
        <v>486.0008333333335</v>
      </c>
    </row>
    <row r="7" spans="2:20" x14ac:dyDescent="0.35">
      <c r="B7" s="3" t="s">
        <v>11</v>
      </c>
      <c r="C7" s="3"/>
      <c r="D7" s="7">
        <f>D4+D5-D6</f>
        <v>350</v>
      </c>
      <c r="E7" s="7">
        <f t="shared" ref="E7:G7" si="1">E4+E5-E6</f>
        <v>479</v>
      </c>
      <c r="F7" s="7">
        <f t="shared" si="1"/>
        <v>516</v>
      </c>
      <c r="G7" s="7">
        <f t="shared" si="1"/>
        <v>352</v>
      </c>
      <c r="I7" s="15">
        <v>2</v>
      </c>
      <c r="J7" s="17">
        <v>397.00083333333345</v>
      </c>
      <c r="K7" s="17">
        <v>49.998750000000001</v>
      </c>
      <c r="L7" s="17">
        <v>507.00000000000017</v>
      </c>
    </row>
    <row r="8" spans="2:20" x14ac:dyDescent="0.35">
      <c r="B8" s="1"/>
      <c r="C8" s="1"/>
      <c r="D8" s="8"/>
      <c r="E8" s="8"/>
      <c r="F8" s="8"/>
      <c r="G8" s="8"/>
      <c r="I8" s="15">
        <v>3</v>
      </c>
      <c r="J8" s="17">
        <v>539</v>
      </c>
      <c r="K8" s="17">
        <v>50.599583333333335</v>
      </c>
      <c r="L8" s="17">
        <v>468.00000000000006</v>
      </c>
    </row>
    <row r="9" spans="2:20" x14ac:dyDescent="0.35">
      <c r="B9" s="3" t="s">
        <v>12</v>
      </c>
      <c r="C9" s="3"/>
      <c r="D9" s="4">
        <v>546</v>
      </c>
      <c r="E9" s="4">
        <v>526</v>
      </c>
      <c r="F9" s="4">
        <v>576</v>
      </c>
      <c r="G9" s="4">
        <v>505</v>
      </c>
      <c r="I9" s="15">
        <v>4</v>
      </c>
      <c r="J9" s="17">
        <v>669.00041666666664</v>
      </c>
      <c r="K9" s="17">
        <v>52.069166666666661</v>
      </c>
      <c r="L9" s="17">
        <v>542.00125000000003</v>
      </c>
    </row>
    <row r="10" spans="2:20" x14ac:dyDescent="0.35">
      <c r="I10" s="15" t="s">
        <v>18</v>
      </c>
      <c r="J10" s="16">
        <v>500.25031250000023</v>
      </c>
      <c r="K10" s="16">
        <v>51.689166666666665</v>
      </c>
      <c r="L10" s="16">
        <v>500.75052083333344</v>
      </c>
    </row>
    <row r="11" spans="2:20" x14ac:dyDescent="0.35">
      <c r="B11" s="3" t="s">
        <v>13</v>
      </c>
      <c r="C11" s="3"/>
      <c r="D11" s="5">
        <f>0.1*D6</f>
        <v>39.6</v>
      </c>
      <c r="E11" s="5">
        <f>0.1*E6</f>
        <v>39.700000000000003</v>
      </c>
      <c r="F11" s="5">
        <f t="shared" ref="F11:G11" si="2">0.1*F6</f>
        <v>53.900000000000006</v>
      </c>
      <c r="G11" s="5">
        <f t="shared" si="2"/>
        <v>66.900000000000006</v>
      </c>
    </row>
    <row r="12" spans="2:20" x14ac:dyDescent="0.35">
      <c r="I12" s="22" t="s">
        <v>25</v>
      </c>
      <c r="J12" s="22" t="s">
        <v>20</v>
      </c>
      <c r="K12" s="22" t="s">
        <v>19</v>
      </c>
      <c r="L12" s="22" t="s">
        <v>27</v>
      </c>
      <c r="M12" s="22" t="s">
        <v>28</v>
      </c>
    </row>
    <row r="13" spans="2:20" x14ac:dyDescent="0.35">
      <c r="B13" s="3" t="s">
        <v>14</v>
      </c>
      <c r="D13" s="5">
        <f>(D4+D7)/2</f>
        <v>275</v>
      </c>
      <c r="E13" s="5">
        <f>(E4+E7)/2</f>
        <v>414.5</v>
      </c>
      <c r="F13" s="5">
        <f>(F4+F7)/2</f>
        <v>497.5</v>
      </c>
      <c r="G13" s="5">
        <f>(G4+G7)/2</f>
        <v>434</v>
      </c>
      <c r="I13" s="22">
        <v>1</v>
      </c>
      <c r="J13" s="22">
        <v>546</v>
      </c>
      <c r="K13" s="29">
        <v>396</v>
      </c>
      <c r="L13" s="29" t="s">
        <v>29</v>
      </c>
      <c r="M13" s="22">
        <f>0.1*K13</f>
        <v>39.6</v>
      </c>
    </row>
    <row r="14" spans="2:20" x14ac:dyDescent="0.35">
      <c r="I14" s="22">
        <v>2</v>
      </c>
      <c r="J14" s="22">
        <v>526</v>
      </c>
      <c r="K14" s="29">
        <v>397</v>
      </c>
      <c r="L14" s="29" t="s">
        <v>30</v>
      </c>
      <c r="M14" s="22">
        <f t="shared" ref="M14:M16" si="3">0.1*K14</f>
        <v>39.700000000000003</v>
      </c>
    </row>
    <row r="15" spans="2:20" x14ac:dyDescent="0.35">
      <c r="B15" s="3" t="s">
        <v>15</v>
      </c>
      <c r="C15" s="3"/>
      <c r="D15" s="14">
        <v>54</v>
      </c>
      <c r="E15" s="14">
        <v>50</v>
      </c>
      <c r="F15" s="14">
        <v>50.6</v>
      </c>
      <c r="G15" s="14">
        <v>52.07</v>
      </c>
      <c r="I15" s="22">
        <v>3</v>
      </c>
      <c r="J15" s="22">
        <v>576</v>
      </c>
      <c r="K15" s="29">
        <v>539</v>
      </c>
      <c r="L15" s="29" t="s">
        <v>31</v>
      </c>
      <c r="M15" s="22">
        <f t="shared" si="3"/>
        <v>53.900000000000006</v>
      </c>
    </row>
    <row r="16" spans="2:20" x14ac:dyDescent="0.35">
      <c r="B16" s="3" t="s">
        <v>16</v>
      </c>
      <c r="C16" s="19"/>
      <c r="D16" s="9">
        <v>1.79</v>
      </c>
      <c r="E16" s="9">
        <v>1.79</v>
      </c>
      <c r="F16" s="9">
        <v>1.79</v>
      </c>
      <c r="G16" s="9">
        <v>1.79</v>
      </c>
      <c r="I16" s="22">
        <v>4</v>
      </c>
      <c r="J16" s="22">
        <v>505</v>
      </c>
      <c r="K16" s="29">
        <v>669</v>
      </c>
      <c r="L16" s="29" t="s">
        <v>32</v>
      </c>
      <c r="M16" s="22">
        <f t="shared" si="3"/>
        <v>66.900000000000006</v>
      </c>
    </row>
    <row r="18" spans="2:9" x14ac:dyDescent="0.35">
      <c r="B18" s="10" t="s">
        <v>23</v>
      </c>
      <c r="C18" s="10"/>
      <c r="D18" s="11">
        <f>D5*D15</f>
        <v>29484</v>
      </c>
      <c r="E18" s="11">
        <f>E5*E15</f>
        <v>26300</v>
      </c>
      <c r="F18" s="11">
        <f>F5*F15</f>
        <v>29145.600000000002</v>
      </c>
      <c r="G18" s="11">
        <f>G5*G15</f>
        <v>26295.35</v>
      </c>
    </row>
    <row r="19" spans="2:9" x14ac:dyDescent="0.35">
      <c r="B19" s="10" t="s">
        <v>24</v>
      </c>
      <c r="C19" s="10"/>
      <c r="D19" s="11">
        <f>D7*D16</f>
        <v>626.5</v>
      </c>
      <c r="E19" s="11">
        <f>E7*E16</f>
        <v>857.41</v>
      </c>
      <c r="F19" s="11">
        <f t="shared" ref="E19:G19" si="4">F7*F16</f>
        <v>923.64</v>
      </c>
      <c r="G19" s="11">
        <f t="shared" si="4"/>
        <v>630.08000000000004</v>
      </c>
    </row>
    <row r="20" spans="2:9" ht="15" thickBot="1" x14ac:dyDescent="0.4">
      <c r="B20" s="1"/>
      <c r="C20" s="1"/>
      <c r="D20" s="1"/>
      <c r="E20" s="1"/>
      <c r="F20" s="1"/>
      <c r="G20" s="1"/>
      <c r="H20" s="1"/>
      <c r="I20" s="1"/>
    </row>
    <row r="21" spans="2:9" ht="15.5" thickTop="1" thickBot="1" x14ac:dyDescent="0.4">
      <c r="B21" s="1"/>
      <c r="C21" s="1"/>
      <c r="D21" s="1"/>
      <c r="E21" s="1"/>
      <c r="F21" s="1"/>
      <c r="G21" s="1"/>
      <c r="H21" s="3" t="s">
        <v>17</v>
      </c>
      <c r="I21" s="12">
        <f>SUM(D18:G19)</f>
        <v>114262.58000000002</v>
      </c>
    </row>
    <row r="22" spans="2:9" ht="15" thickTop="1" x14ac:dyDescent="0.35"/>
  </sheetData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3027-1873-4F9A-BF88-7C153D91F5DE}">
  <dimension ref="A3:E15"/>
  <sheetViews>
    <sheetView tabSelected="1" workbookViewId="0">
      <selection activeCell="E15" sqref="A11:E15"/>
    </sheetView>
  </sheetViews>
  <sheetFormatPr defaultRowHeight="14.5" x14ac:dyDescent="0.35"/>
  <cols>
    <col min="1" max="1" width="12.453125" bestFit="1" customWidth="1"/>
    <col min="2" max="2" width="17.08984375" bestFit="1" customWidth="1"/>
    <col min="3" max="3" width="16.7265625" bestFit="1" customWidth="1"/>
    <col min="4" max="4" width="23.54296875" bestFit="1" customWidth="1"/>
  </cols>
  <sheetData>
    <row r="3" spans="1:5" x14ac:dyDescent="0.35">
      <c r="A3" s="20" t="s">
        <v>25</v>
      </c>
      <c r="B3" t="s">
        <v>20</v>
      </c>
      <c r="C3" t="s">
        <v>19</v>
      </c>
      <c r="D3" t="s">
        <v>26</v>
      </c>
    </row>
    <row r="4" spans="1:5" x14ac:dyDescent="0.35">
      <c r="A4" s="15">
        <v>1</v>
      </c>
      <c r="B4" s="21">
        <v>486.0008333333335</v>
      </c>
      <c r="C4" s="21">
        <v>396</v>
      </c>
      <c r="D4" s="21">
        <v>54.089166666666671</v>
      </c>
    </row>
    <row r="5" spans="1:5" x14ac:dyDescent="0.35">
      <c r="A5" s="15">
        <v>2</v>
      </c>
      <c r="B5" s="21">
        <v>507.00000000000017</v>
      </c>
      <c r="C5" s="21">
        <v>397.00083333333345</v>
      </c>
      <c r="D5" s="21">
        <v>49.998750000000001</v>
      </c>
    </row>
    <row r="6" spans="1:5" x14ac:dyDescent="0.35">
      <c r="A6" s="15">
        <v>3</v>
      </c>
      <c r="B6" s="21">
        <v>468.00000000000006</v>
      </c>
      <c r="C6" s="21">
        <v>539</v>
      </c>
      <c r="D6" s="21">
        <v>50.599583333333335</v>
      </c>
    </row>
    <row r="7" spans="1:5" x14ac:dyDescent="0.35">
      <c r="A7" s="15">
        <v>4</v>
      </c>
      <c r="B7" s="21">
        <v>542.00125000000003</v>
      </c>
      <c r="C7" s="21">
        <v>669.00041666666664</v>
      </c>
      <c r="D7" s="21">
        <v>52.069166666666661</v>
      </c>
    </row>
    <row r="8" spans="1:5" x14ac:dyDescent="0.35">
      <c r="A8" s="15" t="s">
        <v>18</v>
      </c>
      <c r="B8" s="21">
        <v>500.75052083333344</v>
      </c>
      <c r="C8" s="21">
        <v>500.25031250000023</v>
      </c>
      <c r="D8" s="21">
        <v>51.689166666666665</v>
      </c>
    </row>
    <row r="11" spans="1:5" x14ac:dyDescent="0.35">
      <c r="A11" s="22" t="s">
        <v>25</v>
      </c>
      <c r="B11" s="22" t="s">
        <v>20</v>
      </c>
      <c r="C11" s="22" t="s">
        <v>19</v>
      </c>
      <c r="D11" s="22" t="s">
        <v>27</v>
      </c>
      <c r="E11" s="22" t="s">
        <v>28</v>
      </c>
    </row>
    <row r="12" spans="1:5" x14ac:dyDescent="0.35">
      <c r="A12" s="22">
        <v>1</v>
      </c>
      <c r="B12" s="22">
        <v>546</v>
      </c>
      <c r="C12" s="23">
        <v>396</v>
      </c>
      <c r="D12" s="24" t="s">
        <v>29</v>
      </c>
      <c r="E12" s="22">
        <f>0.1*C12</f>
        <v>39.6</v>
      </c>
    </row>
    <row r="13" spans="1:5" x14ac:dyDescent="0.35">
      <c r="A13" s="22">
        <v>2</v>
      </c>
      <c r="B13" s="22">
        <v>526</v>
      </c>
      <c r="C13" s="25">
        <v>397</v>
      </c>
      <c r="D13" s="26" t="s">
        <v>30</v>
      </c>
      <c r="E13" s="22">
        <f t="shared" ref="E13:E15" si="0">0.1*C13</f>
        <v>39.700000000000003</v>
      </c>
    </row>
    <row r="14" spans="1:5" x14ac:dyDescent="0.35">
      <c r="A14" s="22">
        <v>3</v>
      </c>
      <c r="B14" s="22">
        <v>576</v>
      </c>
      <c r="C14" s="27">
        <v>539</v>
      </c>
      <c r="D14" s="27" t="s">
        <v>31</v>
      </c>
      <c r="E14" s="22">
        <f t="shared" si="0"/>
        <v>53.900000000000006</v>
      </c>
    </row>
    <row r="15" spans="1:5" x14ac:dyDescent="0.35">
      <c r="A15" s="22">
        <v>4</v>
      </c>
      <c r="B15" s="22">
        <v>505</v>
      </c>
      <c r="C15" s="24">
        <v>669</v>
      </c>
      <c r="D15" s="28" t="s">
        <v>32</v>
      </c>
      <c r="E15" s="22">
        <f t="shared" si="0"/>
        <v>66.900000000000006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A88-F649-4B81-B19D-874B295FBBA9}">
  <dimension ref="A3:D28"/>
  <sheetViews>
    <sheetView workbookViewId="0">
      <selection activeCell="E10" sqref="E10"/>
    </sheetView>
  </sheetViews>
  <sheetFormatPr defaultRowHeight="14.5" x14ac:dyDescent="0.35"/>
  <cols>
    <col min="1" max="1" width="12.453125" bestFit="1" customWidth="1"/>
    <col min="2" max="2" width="23.54296875" bestFit="1" customWidth="1"/>
    <col min="3" max="3" width="17.08984375" bestFit="1" customWidth="1"/>
    <col min="4" max="4" width="16.7265625" bestFit="1" customWidth="1"/>
    <col min="5" max="5" width="10.54296875" bestFit="1" customWidth="1"/>
  </cols>
  <sheetData>
    <row r="3" spans="1:4" x14ac:dyDescent="0.35">
      <c r="A3" s="20" t="s">
        <v>25</v>
      </c>
      <c r="B3" t="s">
        <v>26</v>
      </c>
      <c r="C3" t="s">
        <v>20</v>
      </c>
      <c r="D3" t="s">
        <v>19</v>
      </c>
    </row>
    <row r="4" spans="1:4" x14ac:dyDescent="0.35">
      <c r="A4" s="15">
        <v>2000</v>
      </c>
      <c r="B4" s="21">
        <v>48.685000000000002</v>
      </c>
      <c r="C4" s="21">
        <v>518.1</v>
      </c>
      <c r="D4" s="21">
        <v>539.745</v>
      </c>
    </row>
    <row r="5" spans="1:4" x14ac:dyDescent="0.35">
      <c r="A5" s="15">
        <v>2001</v>
      </c>
      <c r="B5" s="21">
        <v>48.7</v>
      </c>
      <c r="C5" s="21">
        <v>530.58000000000004</v>
      </c>
      <c r="D5" s="21">
        <v>580.22</v>
      </c>
    </row>
    <row r="6" spans="1:4" x14ac:dyDescent="0.35">
      <c r="A6" s="15">
        <v>2002</v>
      </c>
      <c r="B6" s="21">
        <v>45.892499999999998</v>
      </c>
      <c r="C6" s="21">
        <v>509.91999999999996</v>
      </c>
      <c r="D6" s="21">
        <v>624.67499999999995</v>
      </c>
    </row>
    <row r="7" spans="1:4" x14ac:dyDescent="0.35">
      <c r="A7" s="15">
        <v>2003</v>
      </c>
      <c r="B7" s="21">
        <v>45.76</v>
      </c>
      <c r="C7" s="21">
        <v>522.42250000000001</v>
      </c>
      <c r="D7" s="21">
        <v>556.94000000000005</v>
      </c>
    </row>
    <row r="8" spans="1:4" x14ac:dyDescent="0.35">
      <c r="A8" s="15">
        <v>2004</v>
      </c>
      <c r="B8" s="21">
        <v>49.672499999999999</v>
      </c>
      <c r="C8" s="21">
        <v>509.17750000000001</v>
      </c>
      <c r="D8" s="21">
        <v>441.58249999999998</v>
      </c>
    </row>
    <row r="9" spans="1:4" x14ac:dyDescent="0.35">
      <c r="A9" s="15">
        <v>2005</v>
      </c>
      <c r="B9" s="21">
        <v>51.185000000000002</v>
      </c>
      <c r="C9" s="21">
        <v>485.36500000000001</v>
      </c>
      <c r="D9" s="21">
        <v>528.07500000000005</v>
      </c>
    </row>
    <row r="10" spans="1:4" x14ac:dyDescent="0.35">
      <c r="A10" s="15">
        <v>2006</v>
      </c>
      <c r="B10" s="21">
        <v>49.935000000000002</v>
      </c>
      <c r="C10" s="21">
        <v>464.22249999999997</v>
      </c>
      <c r="D10" s="21">
        <v>547.70499999999993</v>
      </c>
    </row>
    <row r="11" spans="1:4" x14ac:dyDescent="0.35">
      <c r="A11" s="15">
        <v>2007</v>
      </c>
      <c r="B11" s="21">
        <v>45.81750000000001</v>
      </c>
      <c r="C11" s="21">
        <v>549.52499999999998</v>
      </c>
      <c r="D11" s="21">
        <v>594.51</v>
      </c>
    </row>
    <row r="12" spans="1:4" x14ac:dyDescent="0.35">
      <c r="A12" s="15">
        <v>2008</v>
      </c>
      <c r="B12" s="21">
        <v>45.445</v>
      </c>
      <c r="C12" s="21">
        <v>486.57750000000004</v>
      </c>
      <c r="D12" s="21">
        <v>456.45749999999998</v>
      </c>
    </row>
    <row r="13" spans="1:4" x14ac:dyDescent="0.35">
      <c r="A13" s="15">
        <v>2009</v>
      </c>
      <c r="B13" s="21">
        <v>49.787499999999994</v>
      </c>
      <c r="C13" s="21">
        <v>474.98</v>
      </c>
      <c r="D13" s="21">
        <v>456.91499999999996</v>
      </c>
    </row>
    <row r="14" spans="1:4" x14ac:dyDescent="0.35">
      <c r="A14" s="15">
        <v>2010</v>
      </c>
      <c r="B14" s="21">
        <v>48.8825</v>
      </c>
      <c r="C14" s="21">
        <v>501.35500000000002</v>
      </c>
      <c r="D14" s="21">
        <v>458.98249999999996</v>
      </c>
    </row>
    <row r="15" spans="1:4" x14ac:dyDescent="0.35">
      <c r="A15" s="15">
        <v>2011</v>
      </c>
      <c r="B15" s="21">
        <v>49.267500000000005</v>
      </c>
      <c r="C15" s="21">
        <v>508.99249999999995</v>
      </c>
      <c r="D15" s="21">
        <v>500.92500000000001</v>
      </c>
    </row>
    <row r="16" spans="1:4" x14ac:dyDescent="0.35">
      <c r="A16" s="15">
        <v>2012</v>
      </c>
      <c r="B16" s="21">
        <v>52.802499999999995</v>
      </c>
      <c r="C16" s="21">
        <v>535.79750000000001</v>
      </c>
      <c r="D16" s="21">
        <v>572.4</v>
      </c>
    </row>
    <row r="17" spans="1:4" x14ac:dyDescent="0.35">
      <c r="A17" s="15">
        <v>2013</v>
      </c>
      <c r="B17" s="21">
        <v>52.442500000000003</v>
      </c>
      <c r="C17" s="21">
        <v>514.88750000000005</v>
      </c>
      <c r="D17" s="21">
        <v>529.74</v>
      </c>
    </row>
    <row r="18" spans="1:4" x14ac:dyDescent="0.35">
      <c r="A18" s="15">
        <v>2014</v>
      </c>
      <c r="B18" s="21">
        <v>51.442499999999995</v>
      </c>
      <c r="C18" s="21">
        <v>501.935</v>
      </c>
      <c r="D18" s="21">
        <v>428.8075</v>
      </c>
    </row>
    <row r="19" spans="1:4" x14ac:dyDescent="0.35">
      <c r="A19" s="15">
        <v>2015</v>
      </c>
      <c r="B19" s="21">
        <v>55.050000000000004</v>
      </c>
      <c r="C19" s="21">
        <v>505.07249999999993</v>
      </c>
      <c r="D19" s="21">
        <v>485.76499999999999</v>
      </c>
    </row>
    <row r="20" spans="1:4" x14ac:dyDescent="0.35">
      <c r="A20" s="15">
        <v>2016</v>
      </c>
      <c r="B20" s="21">
        <v>56.440000000000005</v>
      </c>
      <c r="C20" s="21">
        <v>534.93499999999995</v>
      </c>
      <c r="D20" s="21">
        <v>466.80500000000006</v>
      </c>
    </row>
    <row r="21" spans="1:4" x14ac:dyDescent="0.35">
      <c r="A21" s="15">
        <v>2017</v>
      </c>
      <c r="B21" s="21">
        <v>53.262500000000003</v>
      </c>
      <c r="C21" s="21">
        <v>513.04999999999995</v>
      </c>
      <c r="D21" s="21">
        <v>547.1925</v>
      </c>
    </row>
    <row r="22" spans="1:4" x14ac:dyDescent="0.35">
      <c r="A22" s="15">
        <v>2018</v>
      </c>
      <c r="B22" s="21">
        <v>51.707499999999996</v>
      </c>
      <c r="C22" s="21">
        <v>524.82500000000005</v>
      </c>
      <c r="D22" s="21">
        <v>454.39749999999998</v>
      </c>
    </row>
    <row r="23" spans="1:4" x14ac:dyDescent="0.35">
      <c r="A23" s="15">
        <v>2019</v>
      </c>
      <c r="B23" s="21">
        <v>52.594999999999999</v>
      </c>
      <c r="C23" s="21">
        <v>482.62999999999994</v>
      </c>
      <c r="D23" s="21">
        <v>389.19749999999999</v>
      </c>
    </row>
    <row r="24" spans="1:4" x14ac:dyDescent="0.35">
      <c r="A24" s="15">
        <v>2020</v>
      </c>
      <c r="B24" s="21">
        <v>59.242499999999993</v>
      </c>
      <c r="C24" s="21">
        <v>451.9975</v>
      </c>
      <c r="D24" s="21">
        <v>472.15749999999997</v>
      </c>
    </row>
    <row r="25" spans="1:4" x14ac:dyDescent="0.35">
      <c r="A25" s="15">
        <v>2021</v>
      </c>
      <c r="B25" s="21">
        <v>61.33</v>
      </c>
      <c r="C25" s="21">
        <v>444.26499999999999</v>
      </c>
      <c r="D25" s="21">
        <v>377.32500000000005</v>
      </c>
    </row>
    <row r="26" spans="1:4" x14ac:dyDescent="0.35">
      <c r="A26" s="15">
        <v>2022</v>
      </c>
      <c r="B26" s="21">
        <v>56.69</v>
      </c>
      <c r="C26" s="21">
        <v>454.13000000000005</v>
      </c>
      <c r="D26" s="21">
        <v>493.13</v>
      </c>
    </row>
    <row r="27" spans="1:4" x14ac:dyDescent="0.35">
      <c r="A27" s="15">
        <v>2023</v>
      </c>
      <c r="B27" s="21">
        <v>58.505000000000003</v>
      </c>
      <c r="C27" s="21">
        <v>493.27000000000004</v>
      </c>
      <c r="D27" s="21">
        <v>502.35750000000002</v>
      </c>
    </row>
    <row r="28" spans="1:4" x14ac:dyDescent="0.35">
      <c r="A28" s="15" t="s">
        <v>18</v>
      </c>
      <c r="B28" s="21">
        <v>51.689166666666686</v>
      </c>
      <c r="C28" s="21">
        <v>500.75052083333338</v>
      </c>
      <c r="D28" s="21">
        <v>500.25031250000001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9676-B2DA-4441-979E-0091815D9709}">
  <dimension ref="A1:E97"/>
  <sheetViews>
    <sheetView workbookViewId="0">
      <selection activeCell="B1" sqref="B1:E1048576"/>
    </sheetView>
  </sheetViews>
  <sheetFormatPr defaultRowHeight="14.5" x14ac:dyDescent="0.35"/>
  <cols>
    <col min="5" max="5" width="11" customWidth="1"/>
    <col min="8" max="8" width="12.453125" bestFit="1" customWidth="1"/>
    <col min="9" max="9" width="16.7265625" bestFit="1" customWidth="1"/>
    <col min="10" max="10" width="23.54296875" bestFit="1" customWidth="1"/>
    <col min="11" max="11" width="17.08984375" bestFit="1" customWidth="1"/>
    <col min="12" max="12" width="20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2000</v>
      </c>
      <c r="B2">
        <v>1</v>
      </c>
      <c r="C2">
        <v>343.61</v>
      </c>
      <c r="D2">
        <v>296.08</v>
      </c>
      <c r="E2">
        <v>73.52</v>
      </c>
    </row>
    <row r="3" spans="1:5" x14ac:dyDescent="0.35">
      <c r="A3">
        <v>2000</v>
      </c>
      <c r="B3">
        <v>2</v>
      </c>
      <c r="C3">
        <v>347.7</v>
      </c>
      <c r="D3">
        <v>373.84</v>
      </c>
      <c r="E3">
        <v>42.69</v>
      </c>
    </row>
    <row r="4" spans="1:5" x14ac:dyDescent="0.35">
      <c r="A4">
        <v>2000</v>
      </c>
      <c r="B4">
        <v>3</v>
      </c>
      <c r="C4">
        <v>628.65</v>
      </c>
      <c r="D4">
        <v>869.16</v>
      </c>
      <c r="E4">
        <v>36.479999999999997</v>
      </c>
    </row>
    <row r="5" spans="1:5" x14ac:dyDescent="0.35">
      <c r="A5">
        <v>2000</v>
      </c>
      <c r="B5">
        <v>4</v>
      </c>
      <c r="C5">
        <v>752.44</v>
      </c>
      <c r="D5">
        <v>619.9</v>
      </c>
      <c r="E5">
        <v>42.05</v>
      </c>
    </row>
    <row r="6" spans="1:5" x14ac:dyDescent="0.35">
      <c r="A6">
        <v>2001</v>
      </c>
      <c r="B6">
        <v>1</v>
      </c>
      <c r="C6">
        <v>353.9</v>
      </c>
      <c r="D6">
        <v>293.69</v>
      </c>
      <c r="E6">
        <v>71.95</v>
      </c>
    </row>
    <row r="7" spans="1:5" x14ac:dyDescent="0.35">
      <c r="A7">
        <v>2001</v>
      </c>
      <c r="B7">
        <v>2</v>
      </c>
      <c r="C7">
        <v>440.87</v>
      </c>
      <c r="D7">
        <v>432.95</v>
      </c>
      <c r="E7">
        <v>40.450000000000003</v>
      </c>
    </row>
    <row r="8" spans="1:5" x14ac:dyDescent="0.35">
      <c r="A8">
        <v>2001</v>
      </c>
      <c r="B8">
        <v>3</v>
      </c>
      <c r="C8">
        <v>613.15</v>
      </c>
      <c r="D8">
        <v>585.75</v>
      </c>
      <c r="E8">
        <v>35.19</v>
      </c>
    </row>
    <row r="9" spans="1:5" x14ac:dyDescent="0.35">
      <c r="A9">
        <v>2001</v>
      </c>
      <c r="B9">
        <v>4</v>
      </c>
      <c r="C9">
        <v>714.4</v>
      </c>
      <c r="D9">
        <v>1008.49</v>
      </c>
      <c r="E9">
        <v>47.21</v>
      </c>
    </row>
    <row r="10" spans="1:5" x14ac:dyDescent="0.35">
      <c r="A10">
        <v>2002</v>
      </c>
      <c r="B10">
        <v>1</v>
      </c>
      <c r="C10">
        <v>400.14</v>
      </c>
      <c r="D10">
        <v>395.75</v>
      </c>
      <c r="E10">
        <v>68.62</v>
      </c>
    </row>
    <row r="11" spans="1:5" x14ac:dyDescent="0.35">
      <c r="A11">
        <v>2002</v>
      </c>
      <c r="B11">
        <v>2</v>
      </c>
      <c r="C11">
        <v>444.54</v>
      </c>
      <c r="D11">
        <v>354.7</v>
      </c>
      <c r="E11">
        <v>39.96</v>
      </c>
    </row>
    <row r="12" spans="1:5" x14ac:dyDescent="0.35">
      <c r="A12">
        <v>2002</v>
      </c>
      <c r="B12">
        <v>3</v>
      </c>
      <c r="C12">
        <v>598.32000000000005</v>
      </c>
      <c r="D12">
        <v>741.7</v>
      </c>
      <c r="E12">
        <v>36.51</v>
      </c>
    </row>
    <row r="13" spans="1:5" x14ac:dyDescent="0.35">
      <c r="A13">
        <v>2002</v>
      </c>
      <c r="B13">
        <v>4</v>
      </c>
      <c r="C13">
        <v>596.67999999999995</v>
      </c>
      <c r="D13">
        <v>1006.55</v>
      </c>
      <c r="E13">
        <v>38.479999999999997</v>
      </c>
    </row>
    <row r="14" spans="1:5" x14ac:dyDescent="0.35">
      <c r="A14">
        <v>2003</v>
      </c>
      <c r="B14">
        <v>1</v>
      </c>
      <c r="C14">
        <v>445.27</v>
      </c>
      <c r="D14">
        <v>280.10000000000002</v>
      </c>
      <c r="E14">
        <v>53.54</v>
      </c>
    </row>
    <row r="15" spans="1:5" x14ac:dyDescent="0.35">
      <c r="A15">
        <v>2003</v>
      </c>
      <c r="B15">
        <v>2</v>
      </c>
      <c r="C15">
        <v>369.89</v>
      </c>
      <c r="D15">
        <v>264.3</v>
      </c>
      <c r="E15">
        <v>46.23</v>
      </c>
    </row>
    <row r="16" spans="1:5" x14ac:dyDescent="0.35">
      <c r="A16">
        <v>2003</v>
      </c>
      <c r="B16">
        <v>3</v>
      </c>
      <c r="C16">
        <v>569.13</v>
      </c>
      <c r="D16">
        <v>654.17999999999995</v>
      </c>
      <c r="E16">
        <v>42.29</v>
      </c>
    </row>
    <row r="17" spans="1:5" x14ac:dyDescent="0.35">
      <c r="A17">
        <v>2003</v>
      </c>
      <c r="B17">
        <v>4</v>
      </c>
      <c r="C17">
        <v>705.4</v>
      </c>
      <c r="D17">
        <v>1029.18</v>
      </c>
      <c r="E17">
        <v>40.98</v>
      </c>
    </row>
    <row r="18" spans="1:5" x14ac:dyDescent="0.35">
      <c r="A18">
        <v>2004</v>
      </c>
      <c r="B18">
        <v>1</v>
      </c>
      <c r="C18">
        <v>400.42</v>
      </c>
      <c r="D18">
        <v>284.57</v>
      </c>
      <c r="E18">
        <v>65.84</v>
      </c>
    </row>
    <row r="19" spans="1:5" x14ac:dyDescent="0.35">
      <c r="A19">
        <v>2004</v>
      </c>
      <c r="B19">
        <v>2</v>
      </c>
      <c r="C19">
        <v>383.43</v>
      </c>
      <c r="D19">
        <v>308.22000000000003</v>
      </c>
      <c r="E19">
        <v>44.99</v>
      </c>
    </row>
    <row r="20" spans="1:5" x14ac:dyDescent="0.35">
      <c r="A20">
        <v>2004</v>
      </c>
      <c r="B20">
        <v>3</v>
      </c>
      <c r="C20">
        <v>557.25</v>
      </c>
      <c r="D20">
        <v>494.79</v>
      </c>
      <c r="E20">
        <v>38.79</v>
      </c>
    </row>
    <row r="21" spans="1:5" x14ac:dyDescent="0.35">
      <c r="A21">
        <v>2004</v>
      </c>
      <c r="B21">
        <v>4</v>
      </c>
      <c r="C21">
        <v>695.61</v>
      </c>
      <c r="D21">
        <v>678.75</v>
      </c>
      <c r="E21">
        <v>49.07</v>
      </c>
    </row>
    <row r="22" spans="1:5" x14ac:dyDescent="0.35">
      <c r="A22">
        <v>2005</v>
      </c>
      <c r="B22">
        <v>1</v>
      </c>
      <c r="C22">
        <v>428.09</v>
      </c>
      <c r="D22">
        <v>393.18</v>
      </c>
      <c r="E22">
        <v>65.34</v>
      </c>
    </row>
    <row r="23" spans="1:5" x14ac:dyDescent="0.35">
      <c r="A23">
        <v>2005</v>
      </c>
      <c r="B23">
        <v>2</v>
      </c>
      <c r="C23">
        <v>453.81</v>
      </c>
      <c r="D23">
        <v>305.88</v>
      </c>
      <c r="E23">
        <v>50.58</v>
      </c>
    </row>
    <row r="24" spans="1:5" x14ac:dyDescent="0.35">
      <c r="A24">
        <v>2005</v>
      </c>
      <c r="B24">
        <v>3</v>
      </c>
      <c r="C24">
        <v>524.58000000000004</v>
      </c>
      <c r="D24">
        <v>524.20000000000005</v>
      </c>
      <c r="E24">
        <v>44.98</v>
      </c>
    </row>
    <row r="25" spans="1:5" x14ac:dyDescent="0.35">
      <c r="A25">
        <v>2005</v>
      </c>
      <c r="B25">
        <v>4</v>
      </c>
      <c r="C25">
        <v>534.98</v>
      </c>
      <c r="D25">
        <v>889.04</v>
      </c>
      <c r="E25">
        <v>43.84</v>
      </c>
    </row>
    <row r="26" spans="1:5" x14ac:dyDescent="0.35">
      <c r="A26">
        <v>2006</v>
      </c>
      <c r="B26">
        <v>1</v>
      </c>
      <c r="C26">
        <v>405.36</v>
      </c>
      <c r="D26">
        <v>433.4</v>
      </c>
      <c r="E26">
        <v>67.83</v>
      </c>
    </row>
    <row r="27" spans="1:5" x14ac:dyDescent="0.35">
      <c r="A27">
        <v>2006</v>
      </c>
      <c r="B27">
        <v>2</v>
      </c>
      <c r="C27">
        <v>492.17</v>
      </c>
      <c r="D27">
        <v>505.48</v>
      </c>
      <c r="E27">
        <v>38.9</v>
      </c>
    </row>
    <row r="28" spans="1:5" x14ac:dyDescent="0.35">
      <c r="A28">
        <v>2006</v>
      </c>
      <c r="B28">
        <v>3</v>
      </c>
      <c r="C28">
        <v>460.15</v>
      </c>
      <c r="D28">
        <v>477.16</v>
      </c>
      <c r="E28">
        <v>46.64</v>
      </c>
    </row>
    <row r="29" spans="1:5" x14ac:dyDescent="0.35">
      <c r="A29">
        <v>2006</v>
      </c>
      <c r="B29">
        <v>4</v>
      </c>
      <c r="C29">
        <v>499.21</v>
      </c>
      <c r="D29">
        <v>774.78</v>
      </c>
      <c r="E29">
        <v>46.37</v>
      </c>
    </row>
    <row r="30" spans="1:5" x14ac:dyDescent="0.35">
      <c r="A30">
        <v>2007</v>
      </c>
      <c r="B30">
        <v>1</v>
      </c>
      <c r="C30">
        <v>480.22</v>
      </c>
      <c r="D30">
        <v>338.45</v>
      </c>
      <c r="E30">
        <v>58.04</v>
      </c>
    </row>
    <row r="31" spans="1:5" x14ac:dyDescent="0.35">
      <c r="A31">
        <v>2007</v>
      </c>
      <c r="B31">
        <v>2</v>
      </c>
      <c r="C31">
        <v>512.19000000000005</v>
      </c>
      <c r="D31">
        <v>380.6</v>
      </c>
      <c r="E31">
        <v>40.36</v>
      </c>
    </row>
    <row r="32" spans="1:5" x14ac:dyDescent="0.35">
      <c r="A32">
        <v>2007</v>
      </c>
      <c r="B32">
        <v>3</v>
      </c>
      <c r="C32">
        <v>498.33</v>
      </c>
      <c r="D32">
        <v>665.59</v>
      </c>
      <c r="E32">
        <v>46.45</v>
      </c>
    </row>
    <row r="33" spans="1:5" x14ac:dyDescent="0.35">
      <c r="A33">
        <v>2007</v>
      </c>
      <c r="B33">
        <v>4</v>
      </c>
      <c r="C33">
        <v>707.36</v>
      </c>
      <c r="D33">
        <v>993.4</v>
      </c>
      <c r="E33">
        <v>38.42</v>
      </c>
    </row>
    <row r="34" spans="1:5" x14ac:dyDescent="0.35">
      <c r="A34">
        <v>2008</v>
      </c>
      <c r="B34">
        <v>1</v>
      </c>
      <c r="C34">
        <v>526.94000000000005</v>
      </c>
      <c r="D34">
        <v>387.2</v>
      </c>
      <c r="E34">
        <v>55.08</v>
      </c>
    </row>
    <row r="35" spans="1:5" x14ac:dyDescent="0.35">
      <c r="A35">
        <v>2008</v>
      </c>
      <c r="B35">
        <v>2</v>
      </c>
      <c r="C35">
        <v>476.46</v>
      </c>
      <c r="D35">
        <v>348.42</v>
      </c>
      <c r="E35">
        <v>42.34</v>
      </c>
    </row>
    <row r="36" spans="1:5" x14ac:dyDescent="0.35">
      <c r="A36">
        <v>2008</v>
      </c>
      <c r="B36">
        <v>3</v>
      </c>
      <c r="C36">
        <v>445.49</v>
      </c>
      <c r="D36">
        <v>614.25</v>
      </c>
      <c r="E36">
        <v>40.93</v>
      </c>
    </row>
    <row r="37" spans="1:5" x14ac:dyDescent="0.35">
      <c r="A37">
        <v>2008</v>
      </c>
      <c r="B37">
        <v>4</v>
      </c>
      <c r="C37">
        <v>497.42</v>
      </c>
      <c r="D37">
        <v>475.96</v>
      </c>
      <c r="E37">
        <v>43.43</v>
      </c>
    </row>
    <row r="38" spans="1:5" x14ac:dyDescent="0.35">
      <c r="A38">
        <v>2009</v>
      </c>
      <c r="B38">
        <v>1</v>
      </c>
      <c r="C38">
        <v>464</v>
      </c>
      <c r="D38">
        <v>268.52999999999997</v>
      </c>
      <c r="E38">
        <v>56.66</v>
      </c>
    </row>
    <row r="39" spans="1:5" x14ac:dyDescent="0.35">
      <c r="A39">
        <v>2009</v>
      </c>
      <c r="B39">
        <v>2</v>
      </c>
      <c r="C39">
        <v>445.99</v>
      </c>
      <c r="D39">
        <v>355.63</v>
      </c>
      <c r="E39">
        <v>51.39</v>
      </c>
    </row>
    <row r="40" spans="1:5" x14ac:dyDescent="0.35">
      <c r="A40">
        <v>2009</v>
      </c>
      <c r="B40">
        <v>3</v>
      </c>
      <c r="C40">
        <v>469.35</v>
      </c>
      <c r="D40">
        <v>612.63</v>
      </c>
      <c r="E40">
        <v>42.12</v>
      </c>
    </row>
    <row r="41" spans="1:5" x14ac:dyDescent="0.35">
      <c r="A41">
        <v>2009</v>
      </c>
      <c r="B41">
        <v>4</v>
      </c>
      <c r="C41">
        <v>520.58000000000004</v>
      </c>
      <c r="D41">
        <v>590.87</v>
      </c>
      <c r="E41">
        <v>48.98</v>
      </c>
    </row>
    <row r="42" spans="1:5" x14ac:dyDescent="0.35">
      <c r="A42">
        <v>2010</v>
      </c>
      <c r="B42">
        <v>1</v>
      </c>
      <c r="C42">
        <v>485.78</v>
      </c>
      <c r="D42">
        <v>278.13</v>
      </c>
      <c r="E42">
        <v>54.05</v>
      </c>
    </row>
    <row r="43" spans="1:5" x14ac:dyDescent="0.35">
      <c r="A43">
        <v>2010</v>
      </c>
      <c r="B43">
        <v>2</v>
      </c>
      <c r="C43">
        <v>477.89</v>
      </c>
      <c r="D43">
        <v>375.3</v>
      </c>
      <c r="E43">
        <v>43.27</v>
      </c>
    </row>
    <row r="44" spans="1:5" x14ac:dyDescent="0.35">
      <c r="A44">
        <v>2010</v>
      </c>
      <c r="B44">
        <v>3</v>
      </c>
      <c r="C44">
        <v>447.92</v>
      </c>
      <c r="D44">
        <v>536.86</v>
      </c>
      <c r="E44">
        <v>50.5</v>
      </c>
    </row>
    <row r="45" spans="1:5" x14ac:dyDescent="0.35">
      <c r="A45">
        <v>2010</v>
      </c>
      <c r="B45">
        <v>4</v>
      </c>
      <c r="C45">
        <v>593.83000000000004</v>
      </c>
      <c r="D45">
        <v>645.64</v>
      </c>
      <c r="E45">
        <v>47.71</v>
      </c>
    </row>
    <row r="46" spans="1:5" x14ac:dyDescent="0.35">
      <c r="A46">
        <v>2011</v>
      </c>
      <c r="B46">
        <v>1</v>
      </c>
      <c r="C46">
        <v>524.84</v>
      </c>
      <c r="D46">
        <v>357.32</v>
      </c>
      <c r="E46">
        <v>56.03</v>
      </c>
    </row>
    <row r="47" spans="1:5" x14ac:dyDescent="0.35">
      <c r="A47">
        <v>2011</v>
      </c>
      <c r="B47">
        <v>2</v>
      </c>
      <c r="C47">
        <v>474.68</v>
      </c>
      <c r="D47">
        <v>318.33</v>
      </c>
      <c r="E47">
        <v>41.86</v>
      </c>
    </row>
    <row r="48" spans="1:5" x14ac:dyDescent="0.35">
      <c r="A48">
        <v>2011</v>
      </c>
      <c r="B48">
        <v>3</v>
      </c>
      <c r="C48">
        <v>517.79999999999995</v>
      </c>
      <c r="D48">
        <v>673.02</v>
      </c>
      <c r="E48">
        <v>48.91</v>
      </c>
    </row>
    <row r="49" spans="1:5" x14ac:dyDescent="0.35">
      <c r="A49">
        <v>2011</v>
      </c>
      <c r="B49">
        <v>4</v>
      </c>
      <c r="C49">
        <v>518.65</v>
      </c>
      <c r="D49">
        <v>655.03</v>
      </c>
      <c r="E49">
        <v>50.27</v>
      </c>
    </row>
    <row r="50" spans="1:5" x14ac:dyDescent="0.35">
      <c r="A50">
        <v>2012</v>
      </c>
      <c r="B50">
        <v>1</v>
      </c>
      <c r="C50">
        <v>483.71</v>
      </c>
      <c r="D50">
        <v>521.41</v>
      </c>
      <c r="E50">
        <v>51.9</v>
      </c>
    </row>
    <row r="51" spans="1:5" x14ac:dyDescent="0.35">
      <c r="A51">
        <v>2012</v>
      </c>
      <c r="B51">
        <v>2</v>
      </c>
      <c r="C51">
        <v>602.87</v>
      </c>
      <c r="D51">
        <v>443.63</v>
      </c>
      <c r="E51">
        <v>48.34</v>
      </c>
    </row>
    <row r="52" spans="1:5" x14ac:dyDescent="0.35">
      <c r="A52">
        <v>2012</v>
      </c>
      <c r="B52">
        <v>3</v>
      </c>
      <c r="C52">
        <v>511.52</v>
      </c>
      <c r="D52">
        <v>670.53</v>
      </c>
      <c r="E52">
        <v>46.73</v>
      </c>
    </row>
    <row r="53" spans="1:5" x14ac:dyDescent="0.35">
      <c r="A53">
        <v>2012</v>
      </c>
      <c r="B53">
        <v>4</v>
      </c>
      <c r="C53">
        <v>545.09</v>
      </c>
      <c r="D53">
        <v>654.03</v>
      </c>
      <c r="E53">
        <v>64.239999999999995</v>
      </c>
    </row>
    <row r="54" spans="1:5" x14ac:dyDescent="0.35">
      <c r="A54">
        <v>2013</v>
      </c>
      <c r="B54">
        <v>1</v>
      </c>
      <c r="C54">
        <v>499.22</v>
      </c>
      <c r="D54">
        <v>479.57</v>
      </c>
      <c r="E54">
        <v>50.74</v>
      </c>
    </row>
    <row r="55" spans="1:5" x14ac:dyDescent="0.35">
      <c r="A55">
        <v>2013</v>
      </c>
      <c r="B55">
        <v>2</v>
      </c>
      <c r="C55">
        <v>575.57000000000005</v>
      </c>
      <c r="D55">
        <v>390.87</v>
      </c>
      <c r="E55">
        <v>48.22</v>
      </c>
    </row>
    <row r="56" spans="1:5" x14ac:dyDescent="0.35">
      <c r="A56">
        <v>2013</v>
      </c>
      <c r="B56">
        <v>3</v>
      </c>
      <c r="C56">
        <v>459.11</v>
      </c>
      <c r="D56">
        <v>571.02</v>
      </c>
      <c r="E56">
        <v>56.53</v>
      </c>
    </row>
    <row r="57" spans="1:5" x14ac:dyDescent="0.35">
      <c r="A57">
        <v>2013</v>
      </c>
      <c r="B57">
        <v>4</v>
      </c>
      <c r="C57">
        <v>525.65</v>
      </c>
      <c r="D57">
        <v>677.5</v>
      </c>
      <c r="E57">
        <v>54.28</v>
      </c>
    </row>
    <row r="58" spans="1:5" x14ac:dyDescent="0.35">
      <c r="A58">
        <v>2014</v>
      </c>
      <c r="B58">
        <v>1</v>
      </c>
      <c r="C58">
        <v>584.97</v>
      </c>
      <c r="D58">
        <v>359.23</v>
      </c>
      <c r="E58">
        <v>44.25</v>
      </c>
    </row>
    <row r="59" spans="1:5" x14ac:dyDescent="0.35">
      <c r="A59">
        <v>2014</v>
      </c>
      <c r="B59">
        <v>2</v>
      </c>
      <c r="C59">
        <v>465.57</v>
      </c>
      <c r="D59">
        <v>375.53</v>
      </c>
      <c r="E59">
        <v>56.14</v>
      </c>
    </row>
    <row r="60" spans="1:5" x14ac:dyDescent="0.35">
      <c r="A60">
        <v>2014</v>
      </c>
      <c r="B60">
        <v>3</v>
      </c>
      <c r="C60">
        <v>431.51</v>
      </c>
      <c r="D60">
        <v>512.72</v>
      </c>
      <c r="E60">
        <v>53.4</v>
      </c>
    </row>
    <row r="61" spans="1:5" x14ac:dyDescent="0.35">
      <c r="A61">
        <v>2014</v>
      </c>
      <c r="B61">
        <v>4</v>
      </c>
      <c r="C61">
        <v>525.69000000000005</v>
      </c>
      <c r="D61">
        <v>467.75</v>
      </c>
      <c r="E61">
        <v>51.98</v>
      </c>
    </row>
    <row r="62" spans="1:5" x14ac:dyDescent="0.35">
      <c r="A62">
        <v>2015</v>
      </c>
      <c r="B62">
        <v>1</v>
      </c>
      <c r="C62">
        <v>553.99</v>
      </c>
      <c r="D62">
        <v>337.61</v>
      </c>
      <c r="E62">
        <v>53.31</v>
      </c>
    </row>
    <row r="63" spans="1:5" x14ac:dyDescent="0.35">
      <c r="A63">
        <v>2015</v>
      </c>
      <c r="B63">
        <v>2</v>
      </c>
      <c r="C63">
        <v>530.91999999999996</v>
      </c>
      <c r="D63">
        <v>454.18</v>
      </c>
      <c r="E63">
        <v>58.78</v>
      </c>
    </row>
    <row r="64" spans="1:5" x14ac:dyDescent="0.35">
      <c r="A64">
        <v>2015</v>
      </c>
      <c r="B64">
        <v>3</v>
      </c>
      <c r="C64">
        <v>374.33</v>
      </c>
      <c r="D64">
        <v>450.02</v>
      </c>
      <c r="E64">
        <v>57.58</v>
      </c>
    </row>
    <row r="65" spans="1:5" x14ac:dyDescent="0.35">
      <c r="A65">
        <v>2015</v>
      </c>
      <c r="B65">
        <v>4</v>
      </c>
      <c r="C65">
        <v>561.04999999999995</v>
      </c>
      <c r="D65">
        <v>701.25</v>
      </c>
      <c r="E65">
        <v>50.53</v>
      </c>
    </row>
    <row r="66" spans="1:5" x14ac:dyDescent="0.35">
      <c r="A66">
        <v>2016</v>
      </c>
      <c r="B66">
        <v>1</v>
      </c>
      <c r="C66">
        <v>553.51</v>
      </c>
      <c r="D66">
        <v>511.36</v>
      </c>
      <c r="E66">
        <v>52.41</v>
      </c>
    </row>
    <row r="67" spans="1:5" x14ac:dyDescent="0.35">
      <c r="A67">
        <v>2016</v>
      </c>
      <c r="B67">
        <v>2</v>
      </c>
      <c r="C67">
        <v>583.73</v>
      </c>
      <c r="D67">
        <v>344.13</v>
      </c>
      <c r="E67">
        <v>57.39</v>
      </c>
    </row>
    <row r="68" spans="1:5" x14ac:dyDescent="0.35">
      <c r="A68">
        <v>2016</v>
      </c>
      <c r="B68">
        <v>3</v>
      </c>
      <c r="C68">
        <v>460.26</v>
      </c>
      <c r="D68">
        <v>414.1</v>
      </c>
      <c r="E68">
        <v>61.19</v>
      </c>
    </row>
    <row r="69" spans="1:5" x14ac:dyDescent="0.35">
      <c r="A69">
        <v>2016</v>
      </c>
      <c r="B69">
        <v>4</v>
      </c>
      <c r="C69">
        <v>542.24</v>
      </c>
      <c r="D69">
        <v>597.63</v>
      </c>
      <c r="E69">
        <v>54.77</v>
      </c>
    </row>
    <row r="70" spans="1:5" x14ac:dyDescent="0.35">
      <c r="A70">
        <v>2017</v>
      </c>
      <c r="B70">
        <v>1</v>
      </c>
      <c r="C70">
        <v>575.26</v>
      </c>
      <c r="D70">
        <v>495.35</v>
      </c>
      <c r="E70">
        <v>46.17</v>
      </c>
    </row>
    <row r="71" spans="1:5" x14ac:dyDescent="0.35">
      <c r="A71">
        <v>2017</v>
      </c>
      <c r="B71">
        <v>2</v>
      </c>
      <c r="C71">
        <v>450.85</v>
      </c>
      <c r="D71">
        <v>521.20000000000005</v>
      </c>
      <c r="E71">
        <v>54.77</v>
      </c>
    </row>
    <row r="72" spans="1:5" x14ac:dyDescent="0.35">
      <c r="A72">
        <v>2017</v>
      </c>
      <c r="B72">
        <v>3</v>
      </c>
      <c r="C72">
        <v>439.08</v>
      </c>
      <c r="D72">
        <v>526.35</v>
      </c>
      <c r="E72">
        <v>53.53</v>
      </c>
    </row>
    <row r="73" spans="1:5" x14ac:dyDescent="0.35">
      <c r="A73">
        <v>2017</v>
      </c>
      <c r="B73">
        <v>4</v>
      </c>
      <c r="C73">
        <v>587.01</v>
      </c>
      <c r="D73">
        <v>645.87</v>
      </c>
      <c r="E73">
        <v>58.58</v>
      </c>
    </row>
    <row r="74" spans="1:5" x14ac:dyDescent="0.35">
      <c r="A74">
        <v>2018</v>
      </c>
      <c r="B74">
        <v>1</v>
      </c>
      <c r="C74">
        <v>499.37</v>
      </c>
      <c r="D74">
        <v>530.80999999999995</v>
      </c>
      <c r="E74">
        <v>47.15</v>
      </c>
    </row>
    <row r="75" spans="1:5" x14ac:dyDescent="0.35">
      <c r="A75">
        <v>2018</v>
      </c>
      <c r="B75">
        <v>2</v>
      </c>
      <c r="C75">
        <v>637.91</v>
      </c>
      <c r="D75">
        <v>411.22</v>
      </c>
      <c r="E75">
        <v>54.57</v>
      </c>
    </row>
    <row r="76" spans="1:5" x14ac:dyDescent="0.35">
      <c r="A76">
        <v>2018</v>
      </c>
      <c r="B76">
        <v>3</v>
      </c>
      <c r="C76">
        <v>470.02</v>
      </c>
      <c r="D76">
        <v>337.83</v>
      </c>
      <c r="E76">
        <v>52.32</v>
      </c>
    </row>
    <row r="77" spans="1:5" x14ac:dyDescent="0.35">
      <c r="A77">
        <v>2018</v>
      </c>
      <c r="B77">
        <v>4</v>
      </c>
      <c r="C77">
        <v>492</v>
      </c>
      <c r="D77">
        <v>537.73</v>
      </c>
      <c r="E77">
        <v>52.79</v>
      </c>
    </row>
    <row r="78" spans="1:5" x14ac:dyDescent="0.35">
      <c r="A78">
        <v>2019</v>
      </c>
      <c r="B78">
        <v>1</v>
      </c>
      <c r="C78">
        <v>534.80999999999995</v>
      </c>
      <c r="D78">
        <v>429.18</v>
      </c>
      <c r="E78">
        <v>44</v>
      </c>
    </row>
    <row r="79" spans="1:5" x14ac:dyDescent="0.35">
      <c r="A79">
        <v>2019</v>
      </c>
      <c r="B79">
        <v>2</v>
      </c>
      <c r="C79">
        <v>521.04</v>
      </c>
      <c r="D79">
        <v>221.36</v>
      </c>
      <c r="E79">
        <v>55.17</v>
      </c>
    </row>
    <row r="80" spans="1:5" x14ac:dyDescent="0.35">
      <c r="A80">
        <v>2019</v>
      </c>
      <c r="B80">
        <v>3</v>
      </c>
      <c r="C80">
        <v>374.35</v>
      </c>
      <c r="D80">
        <v>387.88</v>
      </c>
      <c r="E80">
        <v>52.59</v>
      </c>
    </row>
    <row r="81" spans="1:5" x14ac:dyDescent="0.35">
      <c r="A81">
        <v>2019</v>
      </c>
      <c r="B81">
        <v>4</v>
      </c>
      <c r="C81">
        <v>500.32</v>
      </c>
      <c r="D81">
        <v>518.37</v>
      </c>
      <c r="E81">
        <v>58.62</v>
      </c>
    </row>
    <row r="82" spans="1:5" x14ac:dyDescent="0.35">
      <c r="A82">
        <v>2020</v>
      </c>
      <c r="B82">
        <v>1</v>
      </c>
      <c r="C82">
        <v>527.03</v>
      </c>
      <c r="D82">
        <v>573.52</v>
      </c>
      <c r="E82">
        <v>46.65</v>
      </c>
    </row>
    <row r="83" spans="1:5" x14ac:dyDescent="0.35">
      <c r="A83">
        <v>2020</v>
      </c>
      <c r="B83">
        <v>2</v>
      </c>
      <c r="C83">
        <v>615.70000000000005</v>
      </c>
      <c r="D83">
        <v>539.87</v>
      </c>
      <c r="E83">
        <v>56.05</v>
      </c>
    </row>
    <row r="84" spans="1:5" x14ac:dyDescent="0.35">
      <c r="A84">
        <v>2020</v>
      </c>
      <c r="B84">
        <v>3</v>
      </c>
      <c r="C84">
        <v>385.49</v>
      </c>
      <c r="D84">
        <v>440.52</v>
      </c>
      <c r="E84">
        <v>61.66</v>
      </c>
    </row>
    <row r="85" spans="1:5" x14ac:dyDescent="0.35">
      <c r="A85">
        <v>2020</v>
      </c>
      <c r="B85">
        <v>4</v>
      </c>
      <c r="C85">
        <v>279.77</v>
      </c>
      <c r="D85">
        <v>334.72</v>
      </c>
      <c r="E85">
        <v>72.61</v>
      </c>
    </row>
    <row r="86" spans="1:5" x14ac:dyDescent="0.35">
      <c r="A86">
        <v>2021</v>
      </c>
      <c r="B86">
        <v>1</v>
      </c>
      <c r="C86">
        <v>592.11</v>
      </c>
      <c r="D86">
        <v>339.8</v>
      </c>
      <c r="E86">
        <v>37.35</v>
      </c>
    </row>
    <row r="87" spans="1:5" x14ac:dyDescent="0.35">
      <c r="A87">
        <v>2021</v>
      </c>
      <c r="B87">
        <v>2</v>
      </c>
      <c r="C87">
        <v>546.76</v>
      </c>
      <c r="D87">
        <v>393.91</v>
      </c>
      <c r="E87">
        <v>68.430000000000007</v>
      </c>
    </row>
    <row r="88" spans="1:5" x14ac:dyDescent="0.35">
      <c r="A88">
        <v>2021</v>
      </c>
      <c r="B88">
        <v>3</v>
      </c>
      <c r="C88">
        <v>288.16000000000003</v>
      </c>
      <c r="D88">
        <v>382.86</v>
      </c>
      <c r="E88">
        <v>62.93</v>
      </c>
    </row>
    <row r="89" spans="1:5" x14ac:dyDescent="0.35">
      <c r="A89">
        <v>2021</v>
      </c>
      <c r="B89">
        <v>4</v>
      </c>
      <c r="C89">
        <v>350.03</v>
      </c>
      <c r="D89">
        <v>392.73</v>
      </c>
      <c r="E89">
        <v>76.61</v>
      </c>
    </row>
    <row r="90" spans="1:5" x14ac:dyDescent="0.35">
      <c r="A90">
        <v>2022</v>
      </c>
      <c r="B90">
        <v>1</v>
      </c>
      <c r="C90">
        <v>509.36</v>
      </c>
      <c r="D90">
        <v>494.74</v>
      </c>
      <c r="E90">
        <v>40.24</v>
      </c>
    </row>
    <row r="91" spans="1:5" x14ac:dyDescent="0.35">
      <c r="A91">
        <v>2022</v>
      </c>
      <c r="B91">
        <v>2</v>
      </c>
      <c r="C91">
        <v>588.35</v>
      </c>
      <c r="D91">
        <v>566.78</v>
      </c>
      <c r="E91">
        <v>55.14</v>
      </c>
    </row>
    <row r="92" spans="1:5" x14ac:dyDescent="0.35">
      <c r="A92">
        <v>2022</v>
      </c>
      <c r="B92">
        <v>3</v>
      </c>
      <c r="C92">
        <v>357.86</v>
      </c>
      <c r="D92">
        <v>333.85</v>
      </c>
      <c r="E92">
        <v>73.88</v>
      </c>
    </row>
    <row r="93" spans="1:5" x14ac:dyDescent="0.35">
      <c r="A93">
        <v>2022</v>
      </c>
      <c r="B93">
        <v>4</v>
      </c>
      <c r="C93">
        <v>360.95</v>
      </c>
      <c r="D93">
        <v>577.15</v>
      </c>
      <c r="E93">
        <v>57.5</v>
      </c>
    </row>
    <row r="94" spans="1:5" x14ac:dyDescent="0.35">
      <c r="A94">
        <v>2023</v>
      </c>
      <c r="B94">
        <v>1</v>
      </c>
      <c r="C94">
        <v>492.11</v>
      </c>
      <c r="D94">
        <v>425.02</v>
      </c>
      <c r="E94">
        <v>37.47</v>
      </c>
    </row>
    <row r="95" spans="1:5" x14ac:dyDescent="0.35">
      <c r="A95">
        <v>2023</v>
      </c>
      <c r="B95">
        <v>2</v>
      </c>
      <c r="C95">
        <v>729.11</v>
      </c>
      <c r="D95">
        <v>541.69000000000005</v>
      </c>
      <c r="E95">
        <v>63.95</v>
      </c>
    </row>
    <row r="96" spans="1:5" x14ac:dyDescent="0.35">
      <c r="A96">
        <v>2023</v>
      </c>
      <c r="B96">
        <v>3</v>
      </c>
      <c r="C96">
        <v>350.19</v>
      </c>
      <c r="D96">
        <v>459.03</v>
      </c>
      <c r="E96">
        <v>72.260000000000005</v>
      </c>
    </row>
    <row r="97" spans="1:5" x14ac:dyDescent="0.35">
      <c r="A97">
        <v>2023</v>
      </c>
      <c r="B97">
        <v>4</v>
      </c>
      <c r="C97">
        <v>401.67</v>
      </c>
      <c r="D97">
        <v>583.69000000000005</v>
      </c>
      <c r="E97">
        <v>60.34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155D-0F45-4C04-9F6B-120F33A94D18}">
  <dimension ref="A1:C2"/>
  <sheetViews>
    <sheetView workbookViewId="0">
      <selection activeCell="D12" sqref="D12"/>
    </sheetView>
  </sheetViews>
  <sheetFormatPr defaultRowHeight="14.5" x14ac:dyDescent="0.35"/>
  <cols>
    <col min="1" max="1" width="23.7265625" customWidth="1"/>
    <col min="2" max="2" width="19.36328125" customWidth="1"/>
    <col min="3" max="3" width="21.36328125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200</v>
      </c>
      <c r="B2">
        <v>1.79</v>
      </c>
      <c r="C2">
        <v>0.1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Visuals</vt:lpstr>
      <vt:lpstr>Date Visuals</vt:lpstr>
      <vt:lpstr>Past Demand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2025-04-16T21:34:49Z</dcterms:created>
  <dcterms:modified xsi:type="dcterms:W3CDTF">2025-04-22T17:08:53Z</dcterms:modified>
</cp:coreProperties>
</file>