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atrenery_bryant_edu/Documents/Desktop/GSCM 330/Module 6/"/>
    </mc:Choice>
  </mc:AlternateContent>
  <xr:revisionPtr revIDLastSave="840" documentId="8_{FE88CEF6-85BB-474A-B96D-A6158646FE85}" xr6:coauthVersionLast="47" xr6:coauthVersionMax="47" xr10:uidLastSave="{0FE3BCAF-7848-4B7E-99B2-76CB9636D24C}"/>
  <bookViews>
    <workbookView xWindow="-110" yWindow="-110" windowWidth="19420" windowHeight="10300" activeTab="2" xr2:uid="{29F6A4F5-D5CF-4795-A28B-104CD2F19DE6}"/>
  </bookViews>
  <sheets>
    <sheet name="Location" sheetId="1" r:id="rId1"/>
    <sheet name="Transportation Cost" sheetId="2" r:id="rId2"/>
    <sheet name="Sheet3" sheetId="3" r:id="rId3"/>
  </sheets>
  <definedNames>
    <definedName name="solver_adj" localSheetId="2" hidden="1">Sheet3!$B$6:$B$20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Sheet3!$B$6:$B$20</definedName>
    <definedName name="solver_lhs2" localSheetId="2" hidden="1">Sheet3!$M$6:$M$14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Sheet3!$J$2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1</definedName>
    <definedName name="solver_rhs1" localSheetId="2" hidden="1">0</definedName>
    <definedName name="solver_rhs2" localSheetId="2" hidden="1">Sheet3!$N$6:$N$14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D6" i="3"/>
  <c r="J2" i="3"/>
  <c r="D9" i="3"/>
  <c r="L6" i="3"/>
  <c r="D10" i="3"/>
  <c r="K7" i="3"/>
  <c r="K8" i="3"/>
  <c r="K9" i="3"/>
  <c r="K10" i="3"/>
  <c r="K11" i="3"/>
  <c r="K12" i="3"/>
  <c r="K13" i="3"/>
  <c r="K14" i="3"/>
  <c r="K6" i="3"/>
  <c r="F17" i="3"/>
  <c r="F18" i="3"/>
  <c r="F19" i="3"/>
  <c r="F20" i="3"/>
  <c r="D17" i="3"/>
  <c r="D18" i="3"/>
  <c r="D19" i="3"/>
  <c r="D20" i="3"/>
  <c r="F15" i="3"/>
  <c r="F16" i="3"/>
  <c r="F6" i="3"/>
  <c r="F7" i="3"/>
  <c r="F8" i="3"/>
  <c r="F9" i="3"/>
  <c r="F10" i="3"/>
  <c r="F11" i="3"/>
  <c r="F12" i="3"/>
  <c r="F13" i="3"/>
  <c r="F14" i="3"/>
  <c r="D11" i="3"/>
  <c r="D12" i="3"/>
  <c r="D13" i="3"/>
  <c r="D15" i="3"/>
  <c r="D16" i="3"/>
  <c r="D14" i="3"/>
  <c r="L8" i="3"/>
  <c r="L9" i="3"/>
  <c r="L10" i="3"/>
  <c r="L11" i="3"/>
  <c r="L12" i="3"/>
  <c r="L13" i="3"/>
  <c r="L14" i="3"/>
  <c r="L7" i="3"/>
  <c r="M13" i="3" l="1"/>
  <c r="M6" i="3"/>
  <c r="M14" i="3"/>
  <c r="M8" i="3"/>
  <c r="M10" i="3"/>
  <c r="M9" i="3"/>
  <c r="M11" i="3"/>
  <c r="M12" i="3"/>
  <c r="M7" i="3"/>
</calcChain>
</file>

<file path=xl/sharedStrings.xml><?xml version="1.0" encoding="utf-8"?>
<sst xmlns="http://schemas.openxmlformats.org/spreadsheetml/2006/main" count="44" uniqueCount="28">
  <si>
    <t>location_id</t>
  </si>
  <si>
    <t>location_name</t>
  </si>
  <si>
    <t>gumdrop_requirement</t>
  </si>
  <si>
    <t>loc_type</t>
  </si>
  <si>
    <t>Jolly Rancher Range</t>
  </si>
  <si>
    <t>warehouse</t>
  </si>
  <si>
    <t>Lemon Drop Lagoon</t>
  </si>
  <si>
    <t>Licorice Labyrinth</t>
  </si>
  <si>
    <t>Marzipan Metropolis</t>
  </si>
  <si>
    <t>retail</t>
  </si>
  <si>
    <t>Meringue Mountains</t>
  </si>
  <si>
    <t>Nougat Nook</t>
  </si>
  <si>
    <t>Sour Patch Prairie</t>
  </si>
  <si>
    <t>Sprinkle Street</t>
  </si>
  <si>
    <t>Sugar Swirl Spires</t>
  </si>
  <si>
    <t>from</t>
  </si>
  <si>
    <t>to</t>
  </si>
  <si>
    <t>cost_per_mile</t>
  </si>
  <si>
    <t>Nodes</t>
  </si>
  <si>
    <t>Inflow</t>
  </si>
  <si>
    <t>Outflow</t>
  </si>
  <si>
    <t>Net Flow</t>
  </si>
  <si>
    <t>Supply/Demand</t>
  </si>
  <si>
    <t>Ship</t>
  </si>
  <si>
    <t>From</t>
  </si>
  <si>
    <t>To</t>
  </si>
  <si>
    <t>Unit Cost</t>
  </si>
  <si>
    <t>Total Transportation Cost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</si>
</sst>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4" xfId="0" applyBorder="1"/>
    <xf numFmtId="0" fontId="2" fillId="5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0" fillId="0" borderId="4" xfId="1" applyNumberFormat="1" applyFont="1" applyBorder="1"/>
    <xf numFmtId="0" fontId="3" fillId="6" borderId="4" xfId="0" applyFont="1" applyFill="1" applyBorder="1" applyAlignment="1">
      <alignment horizontal="center"/>
    </xf>
    <xf numFmtId="0" fontId="0" fillId="6" borderId="4" xfId="0" applyFill="1" applyBorder="1"/>
    <xf numFmtId="164" fontId="0" fillId="6" borderId="4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44" fontId="0" fillId="0" borderId="5" xfId="1" applyFont="1" applyBorder="1" applyAlignment="1">
      <alignment horizontal="left"/>
    </xf>
    <xf numFmtId="44" fontId="0" fillId="0" borderId="6" xfId="1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0</xdr:row>
      <xdr:rowOff>67951</xdr:rowOff>
    </xdr:from>
    <xdr:to>
      <xdr:col>21</xdr:col>
      <xdr:colOff>476250</xdr:colOff>
      <xdr:row>14</xdr:row>
      <xdr:rowOff>65191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53999-9D23-10C6-0752-AA689508E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7450" y="67951"/>
          <a:ext cx="4667250" cy="259439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508774</xdr:colOff>
          <xdr:row>20</xdr:row>
          <xdr:rowOff>32524</xdr:rowOff>
        </xdr:from>
        <xdr:to>
          <xdr:col>33</xdr:col>
          <xdr:colOff>322920</xdr:colOff>
          <xdr:row>40</xdr:row>
          <xdr:rowOff>55756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FD9D6F52-2823-3942-CA0A-1BE7F1BCBDD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N$20" spid="_x0000_s308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1946518" y="3772829"/>
              <a:ext cx="10214207" cy="374030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1231900</xdr:colOff>
          <xdr:row>17</xdr:row>
          <xdr:rowOff>101600</xdr:rowOff>
        </xdr:from>
        <xdr:to>
          <xdr:col>16</xdr:col>
          <xdr:colOff>163241</xdr:colOff>
          <xdr:row>33</xdr:row>
          <xdr:rowOff>101601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8246463F-5981-44F7-EF0B-5B4FEDD988B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5:$G$20" spid="_x0000_s308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179217" y="3284344"/>
              <a:ext cx="4421768" cy="297365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FC1B-560F-4027-8BAA-CB973453A1C3}">
  <dimension ref="A1:D10"/>
  <sheetViews>
    <sheetView workbookViewId="0">
      <selection activeCell="B14" sqref="B14"/>
    </sheetView>
  </sheetViews>
  <sheetFormatPr defaultRowHeight="14.5" x14ac:dyDescent="0.35"/>
  <cols>
    <col min="2" max="2" width="19.08984375" customWidth="1"/>
    <col min="3" max="3" width="21.90625" customWidth="1"/>
    <col min="4" max="4" width="14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4</v>
      </c>
      <c r="C2">
        <v>352</v>
      </c>
      <c r="D2" t="s">
        <v>5</v>
      </c>
    </row>
    <row r="3" spans="1:4" x14ac:dyDescent="0.35">
      <c r="A3">
        <v>1</v>
      </c>
      <c r="B3" t="s">
        <v>6</v>
      </c>
      <c r="C3">
        <v>273</v>
      </c>
      <c r="D3" t="s">
        <v>5</v>
      </c>
    </row>
    <row r="4" spans="1:4" x14ac:dyDescent="0.35">
      <c r="A4">
        <v>2</v>
      </c>
      <c r="B4" t="s">
        <v>7</v>
      </c>
      <c r="C4">
        <v>271</v>
      </c>
      <c r="D4" t="s">
        <v>5</v>
      </c>
    </row>
    <row r="5" spans="1:4" x14ac:dyDescent="0.35">
      <c r="A5">
        <v>3</v>
      </c>
      <c r="B5" t="s">
        <v>8</v>
      </c>
      <c r="C5">
        <v>161</v>
      </c>
      <c r="D5" t="s">
        <v>9</v>
      </c>
    </row>
    <row r="6" spans="1:4" x14ac:dyDescent="0.35">
      <c r="A6">
        <v>4</v>
      </c>
      <c r="B6" t="s">
        <v>10</v>
      </c>
      <c r="C6">
        <v>132</v>
      </c>
      <c r="D6" t="s">
        <v>9</v>
      </c>
    </row>
    <row r="7" spans="1:4" x14ac:dyDescent="0.35">
      <c r="A7">
        <v>5</v>
      </c>
      <c r="B7" t="s">
        <v>11</v>
      </c>
      <c r="C7">
        <v>161</v>
      </c>
      <c r="D7" t="s">
        <v>9</v>
      </c>
    </row>
    <row r="8" spans="1:4" x14ac:dyDescent="0.35">
      <c r="A8">
        <v>6</v>
      </c>
      <c r="B8" t="s">
        <v>12</v>
      </c>
      <c r="C8">
        <v>191</v>
      </c>
      <c r="D8" t="s">
        <v>9</v>
      </c>
    </row>
    <row r="9" spans="1:4" x14ac:dyDescent="0.35">
      <c r="A9">
        <v>7</v>
      </c>
      <c r="B9" t="s">
        <v>13</v>
      </c>
      <c r="C9">
        <v>191</v>
      </c>
      <c r="D9" t="s">
        <v>9</v>
      </c>
    </row>
    <row r="10" spans="1:4" x14ac:dyDescent="0.35">
      <c r="A10">
        <v>8</v>
      </c>
      <c r="B10" t="s">
        <v>14</v>
      </c>
      <c r="C10">
        <v>164</v>
      </c>
      <c r="D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5A86-F76F-4EB6-9F19-3AE929BA917D}">
  <dimension ref="A1:C16"/>
  <sheetViews>
    <sheetView workbookViewId="0">
      <selection activeCell="A2" sqref="A2:A16"/>
    </sheetView>
  </sheetViews>
  <sheetFormatPr defaultRowHeight="14.5" x14ac:dyDescent="0.35"/>
  <sheetData>
    <row r="1" spans="1:3" x14ac:dyDescent="0.35">
      <c r="A1" t="s">
        <v>15</v>
      </c>
      <c r="B1" t="s">
        <v>16</v>
      </c>
      <c r="C1" t="s">
        <v>17</v>
      </c>
    </row>
    <row r="2" spans="1:3" x14ac:dyDescent="0.35">
      <c r="A2">
        <v>0</v>
      </c>
      <c r="B2">
        <v>6</v>
      </c>
      <c r="C2">
        <v>40</v>
      </c>
    </row>
    <row r="3" spans="1:3" x14ac:dyDescent="0.35">
      <c r="A3">
        <v>1</v>
      </c>
      <c r="B3">
        <v>8</v>
      </c>
      <c r="C3">
        <v>44</v>
      </c>
    </row>
    <row r="4" spans="1:3" x14ac:dyDescent="0.35">
      <c r="A4">
        <v>2</v>
      </c>
      <c r="B4">
        <v>4</v>
      </c>
      <c r="C4">
        <v>33</v>
      </c>
    </row>
    <row r="5" spans="1:3" x14ac:dyDescent="0.35">
      <c r="A5">
        <v>2</v>
      </c>
      <c r="B5">
        <v>5</v>
      </c>
      <c r="C5">
        <v>44</v>
      </c>
    </row>
    <row r="6" spans="1:3" x14ac:dyDescent="0.35">
      <c r="A6">
        <v>2</v>
      </c>
      <c r="B6">
        <v>8</v>
      </c>
      <c r="C6">
        <v>32</v>
      </c>
    </row>
    <row r="7" spans="1:3" x14ac:dyDescent="0.35">
      <c r="A7">
        <v>4</v>
      </c>
      <c r="B7">
        <v>3</v>
      </c>
      <c r="C7">
        <v>38</v>
      </c>
    </row>
    <row r="8" spans="1:3" x14ac:dyDescent="0.35">
      <c r="A8">
        <v>4</v>
      </c>
      <c r="B8">
        <v>6</v>
      </c>
      <c r="C8">
        <v>42</v>
      </c>
    </row>
    <row r="9" spans="1:3" x14ac:dyDescent="0.35">
      <c r="A9">
        <v>4</v>
      </c>
      <c r="B9">
        <v>7</v>
      </c>
      <c r="C9">
        <v>34</v>
      </c>
    </row>
    <row r="10" spans="1:3" x14ac:dyDescent="0.35">
      <c r="A10">
        <v>5</v>
      </c>
      <c r="B10">
        <v>3</v>
      </c>
      <c r="C10">
        <v>31</v>
      </c>
    </row>
    <row r="11" spans="1:3" x14ac:dyDescent="0.35">
      <c r="A11">
        <v>5</v>
      </c>
      <c r="B11">
        <v>4</v>
      </c>
      <c r="C11">
        <v>44</v>
      </c>
    </row>
    <row r="12" spans="1:3" x14ac:dyDescent="0.35">
      <c r="A12">
        <v>6</v>
      </c>
      <c r="B12">
        <v>3</v>
      </c>
      <c r="C12">
        <v>46</v>
      </c>
    </row>
    <row r="13" spans="1:3" x14ac:dyDescent="0.35">
      <c r="A13">
        <v>6</v>
      </c>
      <c r="B13">
        <v>4</v>
      </c>
      <c r="C13">
        <v>31</v>
      </c>
    </row>
    <row r="14" spans="1:3" x14ac:dyDescent="0.35">
      <c r="A14">
        <v>6</v>
      </c>
      <c r="B14">
        <v>5</v>
      </c>
      <c r="C14">
        <v>31</v>
      </c>
    </row>
    <row r="15" spans="1:3" x14ac:dyDescent="0.35">
      <c r="A15">
        <v>7</v>
      </c>
      <c r="B15">
        <v>3</v>
      </c>
      <c r="C15">
        <v>34</v>
      </c>
    </row>
    <row r="16" spans="1:3" x14ac:dyDescent="0.35">
      <c r="A16">
        <v>8</v>
      </c>
      <c r="B16">
        <v>4</v>
      </c>
      <c r="C16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CF33E-15DB-40CC-8B75-1802BB92B58E}">
  <dimension ref="B1:N20"/>
  <sheetViews>
    <sheetView tabSelected="1" zoomScale="82" zoomScaleNormal="100" workbookViewId="0">
      <selection activeCell="C5" sqref="C5:G20"/>
    </sheetView>
  </sheetViews>
  <sheetFormatPr defaultRowHeight="14.5" x14ac:dyDescent="0.35"/>
  <cols>
    <col min="3" max="3" width="5.1796875" customWidth="1"/>
    <col min="4" max="4" width="18.36328125" customWidth="1"/>
    <col min="5" max="5" width="5.1796875" customWidth="1"/>
    <col min="6" max="6" width="17" customWidth="1"/>
    <col min="9" max="9" width="4.36328125" customWidth="1"/>
    <col min="10" max="10" width="18.81640625" customWidth="1"/>
    <col min="14" max="14" width="15.90625" customWidth="1"/>
  </cols>
  <sheetData>
    <row r="1" spans="2:14" ht="15" thickBot="1" x14ac:dyDescent="0.4"/>
    <row r="2" spans="2:14" ht="15" thickBot="1" x14ac:dyDescent="0.4">
      <c r="F2" s="13" t="s">
        <v>27</v>
      </c>
      <c r="G2" s="13"/>
      <c r="H2" s="13"/>
      <c r="I2" s="13"/>
      <c r="J2" s="14">
        <f>SUMPRODUCT(B6:B20,G6:G20)</f>
        <v>39174</v>
      </c>
      <c r="K2" s="15"/>
    </row>
    <row r="4" spans="2:14" ht="15" thickBot="1" x14ac:dyDescent="0.4"/>
    <row r="5" spans="2:14" x14ac:dyDescent="0.35">
      <c r="B5" s="4" t="s">
        <v>23</v>
      </c>
      <c r="C5" s="12" t="s">
        <v>24</v>
      </c>
      <c r="D5" s="12"/>
      <c r="E5" s="11" t="s">
        <v>25</v>
      </c>
      <c r="F5" s="11"/>
      <c r="G5" s="2" t="s">
        <v>26</v>
      </c>
      <c r="I5" s="10" t="s">
        <v>18</v>
      </c>
      <c r="J5" s="11"/>
      <c r="K5" s="1" t="s">
        <v>19</v>
      </c>
      <c r="L5" s="1" t="s">
        <v>20</v>
      </c>
      <c r="M5" s="1" t="s">
        <v>21</v>
      </c>
      <c r="N5" s="2" t="s">
        <v>22</v>
      </c>
    </row>
    <row r="6" spans="2:14" x14ac:dyDescent="0.35">
      <c r="B6" s="7">
        <v>352</v>
      </c>
      <c r="C6" s="8">
        <v>0</v>
      </c>
      <c r="D6" s="8" t="str">
        <f>VLOOKUP(C6,$I$6:$J$14,2,0)</f>
        <v>Jolly Rancher Range</v>
      </c>
      <c r="E6" s="8">
        <v>6</v>
      </c>
      <c r="F6" s="8" t="str">
        <f t="shared" ref="F6:F20" si="0">_xlfn.XLOOKUP(E6,$I$6:$I$14,$J$6:$J$14)</f>
        <v>Sour Patch Prairie</v>
      </c>
      <c r="G6" s="9">
        <v>40</v>
      </c>
      <c r="I6" s="3">
        <v>0</v>
      </c>
      <c r="J6" s="3" t="s">
        <v>4</v>
      </c>
      <c r="K6" s="3">
        <f>SUMIF($E$6:$E$20,I6,$B$6:$B$20)</f>
        <v>0</v>
      </c>
      <c r="L6" s="3">
        <f>SUMIF($C$6:$C$20,I6,$B$6:$B$20)</f>
        <v>352</v>
      </c>
      <c r="M6" s="3">
        <f>K6-L6</f>
        <v>-352</v>
      </c>
      <c r="N6" s="3">
        <v>-352</v>
      </c>
    </row>
    <row r="7" spans="2:14" x14ac:dyDescent="0.35">
      <c r="B7" s="7">
        <v>164</v>
      </c>
      <c r="C7" s="8">
        <v>1</v>
      </c>
      <c r="D7" s="8" t="str">
        <f>VLOOKUP(C7,$I$6:$J$14,2,0)</f>
        <v>Lemon Drop Lagoon</v>
      </c>
      <c r="E7" s="8">
        <v>8</v>
      </c>
      <c r="F7" s="8" t="str">
        <f t="shared" si="0"/>
        <v>Sugar Swirl Spires</v>
      </c>
      <c r="G7" s="9">
        <v>44</v>
      </c>
      <c r="I7" s="3">
        <v>1</v>
      </c>
      <c r="J7" s="3" t="s">
        <v>6</v>
      </c>
      <c r="K7" s="3">
        <f t="shared" ref="K7:K14" si="1">SUMIF($E$6:$E$20,I7,$B$6:$B$20)</f>
        <v>0</v>
      </c>
      <c r="L7" s="3">
        <f t="shared" ref="L7:L14" si="2">SUMIF($C$6:$C$16,I7,$B$6:$B$16)</f>
        <v>164</v>
      </c>
      <c r="M7" s="3">
        <f>K7-L7</f>
        <v>-164</v>
      </c>
      <c r="N7" s="3">
        <v>-273</v>
      </c>
    </row>
    <row r="8" spans="2:14" x14ac:dyDescent="0.35">
      <c r="B8" s="7">
        <v>132</v>
      </c>
      <c r="C8" s="8">
        <v>2</v>
      </c>
      <c r="D8" s="8" t="str">
        <f>VLOOKUP(C8,$I$6:$J$14,2,0)</f>
        <v>Licorice Labyrinth</v>
      </c>
      <c r="E8" s="8">
        <v>4</v>
      </c>
      <c r="F8" s="8" t="str">
        <f t="shared" si="0"/>
        <v>Meringue Mountains</v>
      </c>
      <c r="G8" s="9">
        <v>33</v>
      </c>
      <c r="I8" s="3">
        <v>2</v>
      </c>
      <c r="J8" s="3" t="s">
        <v>7</v>
      </c>
      <c r="K8" s="3">
        <f t="shared" si="1"/>
        <v>0</v>
      </c>
      <c r="L8" s="3">
        <f t="shared" si="2"/>
        <v>271</v>
      </c>
      <c r="M8" s="3">
        <f t="shared" ref="M8:M14" si="3">K8-L8</f>
        <v>-271</v>
      </c>
      <c r="N8" s="3">
        <v>-271</v>
      </c>
    </row>
    <row r="9" spans="2:14" x14ac:dyDescent="0.35">
      <c r="B9" s="7">
        <v>139</v>
      </c>
      <c r="C9" s="8">
        <v>2</v>
      </c>
      <c r="D9" s="8" t="str">
        <f>VLOOKUP(C9,$I$6:$J$14,2,0)</f>
        <v>Licorice Labyrinth</v>
      </c>
      <c r="E9" s="8">
        <v>5</v>
      </c>
      <c r="F9" s="8" t="str">
        <f t="shared" si="0"/>
        <v>Nougat Nook</v>
      </c>
      <c r="G9" s="9">
        <v>44</v>
      </c>
      <c r="I9" s="3">
        <v>3</v>
      </c>
      <c r="J9" s="3" t="s">
        <v>8</v>
      </c>
      <c r="K9" s="3">
        <f t="shared" si="1"/>
        <v>161</v>
      </c>
      <c r="L9" s="3">
        <f t="shared" si="2"/>
        <v>0</v>
      </c>
      <c r="M9" s="3">
        <f t="shared" si="3"/>
        <v>161</v>
      </c>
      <c r="N9" s="3">
        <v>161</v>
      </c>
    </row>
    <row r="10" spans="2:14" x14ac:dyDescent="0.35">
      <c r="B10" s="5">
        <v>0</v>
      </c>
      <c r="C10" s="3">
        <v>2</v>
      </c>
      <c r="D10" s="3" t="str">
        <f>VLOOKUP(C10,$I$6:$J$14,2,0)</f>
        <v>Licorice Labyrinth</v>
      </c>
      <c r="E10" s="3">
        <v>8</v>
      </c>
      <c r="F10" s="3" t="str">
        <f t="shared" si="0"/>
        <v>Sugar Swirl Spires</v>
      </c>
      <c r="G10" s="6">
        <v>32</v>
      </c>
      <c r="I10" s="3">
        <v>4</v>
      </c>
      <c r="J10" s="3" t="s">
        <v>10</v>
      </c>
      <c r="K10" s="3">
        <f t="shared" si="1"/>
        <v>132</v>
      </c>
      <c r="L10" s="3">
        <f t="shared" si="2"/>
        <v>0</v>
      </c>
      <c r="M10" s="3">
        <f t="shared" si="3"/>
        <v>132</v>
      </c>
      <c r="N10" s="3">
        <v>132</v>
      </c>
    </row>
    <row r="11" spans="2:14" x14ac:dyDescent="0.35">
      <c r="B11" s="5">
        <v>0</v>
      </c>
      <c r="C11" s="3">
        <v>4</v>
      </c>
      <c r="D11" s="3" t="str">
        <f t="shared" ref="D11:D13" si="4">VLOOKUP(C11,$I$6:$J$14,2,0)</f>
        <v>Meringue Mountains</v>
      </c>
      <c r="E11" s="3">
        <v>3</v>
      </c>
      <c r="F11" s="3" t="str">
        <f t="shared" si="0"/>
        <v>Marzipan Metropolis</v>
      </c>
      <c r="G11" s="6">
        <v>38</v>
      </c>
      <c r="I11" s="3">
        <v>5</v>
      </c>
      <c r="J11" s="3" t="s">
        <v>11</v>
      </c>
      <c r="K11" s="3">
        <f t="shared" si="1"/>
        <v>139</v>
      </c>
      <c r="L11" s="3">
        <f t="shared" si="2"/>
        <v>0</v>
      </c>
      <c r="M11" s="3">
        <f t="shared" si="3"/>
        <v>139</v>
      </c>
      <c r="N11" s="3">
        <v>161</v>
      </c>
    </row>
    <row r="12" spans="2:14" x14ac:dyDescent="0.35">
      <c r="B12" s="5">
        <v>0</v>
      </c>
      <c r="C12" s="3">
        <v>4</v>
      </c>
      <c r="D12" s="3" t="str">
        <f t="shared" si="4"/>
        <v>Meringue Mountains</v>
      </c>
      <c r="E12" s="3">
        <v>6</v>
      </c>
      <c r="F12" s="3" t="str">
        <f t="shared" si="0"/>
        <v>Sour Patch Prairie</v>
      </c>
      <c r="G12" s="6">
        <v>42</v>
      </c>
      <c r="I12" s="3">
        <v>6</v>
      </c>
      <c r="J12" s="3" t="s">
        <v>12</v>
      </c>
      <c r="K12" s="3">
        <f t="shared" si="1"/>
        <v>352</v>
      </c>
      <c r="L12" s="3">
        <f t="shared" si="2"/>
        <v>161</v>
      </c>
      <c r="M12" s="3">
        <f t="shared" si="3"/>
        <v>191</v>
      </c>
      <c r="N12" s="3">
        <v>191</v>
      </c>
    </row>
    <row r="13" spans="2:14" x14ac:dyDescent="0.35">
      <c r="B13" s="5">
        <v>0</v>
      </c>
      <c r="C13" s="3">
        <v>4</v>
      </c>
      <c r="D13" s="3" t="str">
        <f t="shared" si="4"/>
        <v>Meringue Mountains</v>
      </c>
      <c r="E13" s="3">
        <v>7</v>
      </c>
      <c r="F13" s="3" t="str">
        <f t="shared" si="0"/>
        <v>Sprinkle Street</v>
      </c>
      <c r="G13" s="6">
        <v>34</v>
      </c>
      <c r="I13" s="3">
        <v>7</v>
      </c>
      <c r="J13" s="3" t="s">
        <v>13</v>
      </c>
      <c r="K13" s="3">
        <f t="shared" si="1"/>
        <v>0</v>
      </c>
      <c r="L13" s="3">
        <f t="shared" si="2"/>
        <v>0</v>
      </c>
      <c r="M13" s="3">
        <f t="shared" si="3"/>
        <v>0</v>
      </c>
      <c r="N13" s="3">
        <v>191</v>
      </c>
    </row>
    <row r="14" spans="2:14" x14ac:dyDescent="0.35">
      <c r="B14" s="5">
        <v>0</v>
      </c>
      <c r="C14" s="3">
        <v>5</v>
      </c>
      <c r="D14" s="3" t="str">
        <f>VLOOKUP(C14,$I$6:$J$14,2,0)</f>
        <v>Nougat Nook</v>
      </c>
      <c r="E14" s="3">
        <v>3</v>
      </c>
      <c r="F14" s="3" t="str">
        <f>_xlfn.XLOOKUP(E14,$I$6:$I$14,$J$6:$J$14)</f>
        <v>Marzipan Metropolis</v>
      </c>
      <c r="G14" s="6">
        <v>31</v>
      </c>
      <c r="I14" s="3">
        <v>8</v>
      </c>
      <c r="J14" s="3" t="s">
        <v>14</v>
      </c>
      <c r="K14" s="3">
        <f t="shared" si="1"/>
        <v>164</v>
      </c>
      <c r="L14" s="3">
        <f t="shared" si="2"/>
        <v>0</v>
      </c>
      <c r="M14" s="3">
        <f t="shared" si="3"/>
        <v>164</v>
      </c>
      <c r="N14" s="3">
        <v>164</v>
      </c>
    </row>
    <row r="15" spans="2:14" x14ac:dyDescent="0.35">
      <c r="B15" s="5">
        <v>0</v>
      </c>
      <c r="C15" s="3">
        <v>5</v>
      </c>
      <c r="D15" s="3" t="str">
        <f t="shared" ref="D15:D20" si="5">VLOOKUP(C15,$I$6:$J$14,2,0)</f>
        <v>Nougat Nook</v>
      </c>
      <c r="E15" s="3">
        <v>4</v>
      </c>
      <c r="F15" s="3" t="str">
        <f t="shared" si="0"/>
        <v>Meringue Mountains</v>
      </c>
      <c r="G15" s="6">
        <v>44</v>
      </c>
    </row>
    <row r="16" spans="2:14" x14ac:dyDescent="0.35">
      <c r="B16" s="7">
        <v>161</v>
      </c>
      <c r="C16" s="8">
        <v>6</v>
      </c>
      <c r="D16" s="8" t="str">
        <f t="shared" si="5"/>
        <v>Sour Patch Prairie</v>
      </c>
      <c r="E16" s="8">
        <v>3</v>
      </c>
      <c r="F16" s="8" t="str">
        <f t="shared" si="0"/>
        <v>Marzipan Metropolis</v>
      </c>
      <c r="G16" s="9">
        <v>46</v>
      </c>
    </row>
    <row r="17" spans="2:7" x14ac:dyDescent="0.35">
      <c r="B17" s="5">
        <v>0</v>
      </c>
      <c r="C17" s="3">
        <v>6</v>
      </c>
      <c r="D17" s="3" t="str">
        <f t="shared" si="5"/>
        <v>Sour Patch Prairie</v>
      </c>
      <c r="E17" s="3">
        <v>4</v>
      </c>
      <c r="F17" s="3" t="str">
        <f t="shared" si="0"/>
        <v>Meringue Mountains</v>
      </c>
      <c r="G17" s="6">
        <v>31</v>
      </c>
    </row>
    <row r="18" spans="2:7" x14ac:dyDescent="0.35">
      <c r="B18" s="5">
        <v>0</v>
      </c>
      <c r="C18" s="3">
        <v>6</v>
      </c>
      <c r="D18" s="3" t="str">
        <f t="shared" si="5"/>
        <v>Sour Patch Prairie</v>
      </c>
      <c r="E18" s="3">
        <v>5</v>
      </c>
      <c r="F18" s="3" t="str">
        <f t="shared" si="0"/>
        <v>Nougat Nook</v>
      </c>
      <c r="G18" s="6">
        <v>31</v>
      </c>
    </row>
    <row r="19" spans="2:7" x14ac:dyDescent="0.35">
      <c r="B19" s="5">
        <v>0</v>
      </c>
      <c r="C19" s="3">
        <v>7</v>
      </c>
      <c r="D19" s="3" t="str">
        <f t="shared" si="5"/>
        <v>Sprinkle Street</v>
      </c>
      <c r="E19" s="3">
        <v>3</v>
      </c>
      <c r="F19" s="3" t="str">
        <f t="shared" si="0"/>
        <v>Marzipan Metropolis</v>
      </c>
      <c r="G19" s="6">
        <v>34</v>
      </c>
    </row>
    <row r="20" spans="2:7" x14ac:dyDescent="0.35">
      <c r="B20" s="5">
        <v>0</v>
      </c>
      <c r="C20" s="3">
        <v>8</v>
      </c>
      <c r="D20" s="3" t="str">
        <f t="shared" si="5"/>
        <v>Sugar Swirl Spires</v>
      </c>
      <c r="E20" s="3">
        <v>4</v>
      </c>
      <c r="F20" s="3" t="str">
        <f t="shared" si="0"/>
        <v>Meringue Mountains</v>
      </c>
      <c r="G20" s="6">
        <v>33</v>
      </c>
    </row>
  </sheetData>
  <mergeCells count="5">
    <mergeCell ref="I5:J5"/>
    <mergeCell ref="C5:D5"/>
    <mergeCell ref="E5:F5"/>
    <mergeCell ref="F2:I2"/>
    <mergeCell ref="J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</vt:lpstr>
      <vt:lpstr>Transportation Cost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Trenery</dc:creator>
  <cp:lastModifiedBy>Aidan Trenery</cp:lastModifiedBy>
  <dcterms:created xsi:type="dcterms:W3CDTF">2025-03-19T22:25:00Z</dcterms:created>
  <dcterms:modified xsi:type="dcterms:W3CDTF">2025-03-23T16:41:32Z</dcterms:modified>
</cp:coreProperties>
</file>