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12/"/>
    </mc:Choice>
  </mc:AlternateContent>
  <xr:revisionPtr revIDLastSave="829" documentId="8_{11AC7C01-95E1-45BD-9E5C-2CF38926471B}" xr6:coauthVersionLast="47" xr6:coauthVersionMax="47" xr10:uidLastSave="{7D059D60-4D95-4636-B5A1-18491DE89945}"/>
  <bookViews>
    <workbookView xWindow="60" yWindow="0" windowWidth="18900" windowHeight="10080" xr2:uid="{A656611E-6183-41F1-A90F-E13A3E5345C6}"/>
  </bookViews>
  <sheets>
    <sheet name="Solver" sheetId="3" r:id="rId1"/>
    <sheet name="Current DCs" sheetId="1" r:id="rId2"/>
    <sheet name="Projected Growth" sheetId="2" r:id="rId3"/>
    <sheet name="Sheet4" sheetId="4" r:id="rId4"/>
  </sheets>
  <definedNames>
    <definedName name="solver_adj" localSheetId="0" hidden="1">Solver!$F$2:$G$2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Solver!$C$2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7" i="3"/>
  <c r="N7" i="3"/>
  <c r="O8" i="3"/>
  <c r="O9" i="3"/>
  <c r="O10" i="3"/>
  <c r="O11" i="3"/>
  <c r="O12" i="3"/>
  <c r="O13" i="3"/>
  <c r="O14" i="3"/>
  <c r="N8" i="3"/>
  <c r="N9" i="3"/>
  <c r="N10" i="3"/>
  <c r="N11" i="3"/>
  <c r="N12" i="3"/>
  <c r="N13" i="3"/>
  <c r="N14" i="3"/>
  <c r="H9" i="3" l="1"/>
  <c r="G9" i="3"/>
  <c r="I9" i="3" l="1"/>
  <c r="J9" i="3" s="1"/>
  <c r="K9" i="3" s="1"/>
  <c r="H13" i="3"/>
  <c r="H12" i="3"/>
  <c r="H10" i="3"/>
  <c r="H8" i="3"/>
  <c r="H7" i="3"/>
  <c r="H14" i="3"/>
  <c r="H11" i="3"/>
  <c r="G14" i="3"/>
  <c r="G13" i="3"/>
  <c r="G12" i="3"/>
  <c r="G10" i="3"/>
  <c r="G8" i="3"/>
  <c r="G7" i="3"/>
  <c r="G11" i="3"/>
  <c r="I10" i="3" l="1"/>
  <c r="J10" i="3" s="1"/>
  <c r="K10" i="3" s="1"/>
  <c r="I13" i="3"/>
  <c r="J13" i="3" s="1"/>
  <c r="K13" i="3" s="1"/>
  <c r="I14" i="3"/>
  <c r="J14" i="3" s="1"/>
  <c r="K14" i="3" s="1"/>
  <c r="I7" i="3"/>
  <c r="J7" i="3" s="1"/>
  <c r="K7" i="3" s="1"/>
  <c r="I12" i="3"/>
  <c r="J12" i="3" s="1"/>
  <c r="K12" i="3" s="1"/>
  <c r="I11" i="3"/>
  <c r="J11" i="3" s="1"/>
  <c r="K11" i="3" s="1"/>
  <c r="I8" i="3"/>
  <c r="J8" i="3" s="1"/>
  <c r="K8" i="3" s="1"/>
  <c r="C2" i="3" l="1"/>
</calcChain>
</file>

<file path=xl/sharedStrings.xml><?xml version="1.0" encoding="utf-8"?>
<sst xmlns="http://schemas.openxmlformats.org/spreadsheetml/2006/main" count="60" uniqueCount="31">
  <si>
    <t>dc_name</t>
  </si>
  <si>
    <t>lat</t>
  </si>
  <si>
    <t>long</t>
  </si>
  <si>
    <t>Sugar Swirl Spires</t>
  </si>
  <si>
    <t>store_name</t>
  </si>
  <si>
    <t>last_year_demand</t>
  </si>
  <si>
    <t>expected_yoy_change</t>
  </si>
  <si>
    <t>Jolly Rancher Range</t>
  </si>
  <si>
    <t>Lemon Drop Lagoon</t>
  </si>
  <si>
    <t>Licorice Labyrinth</t>
  </si>
  <si>
    <t>Marzipan Metropolis</t>
  </si>
  <si>
    <t>Meringue Mountains</t>
  </si>
  <si>
    <t>Nougat Nook</t>
  </si>
  <si>
    <t>Sour Patch Prairie</t>
  </si>
  <si>
    <t>Sprinkle Street</t>
  </si>
  <si>
    <t>Objective</t>
  </si>
  <si>
    <t>New DC:</t>
  </si>
  <si>
    <t>Stores</t>
  </si>
  <si>
    <t>Store Location</t>
  </si>
  <si>
    <t>Current DC</t>
  </si>
  <si>
    <t>New DC</t>
  </si>
  <si>
    <t>late</t>
  </si>
  <si>
    <t>current dc dist</t>
  </si>
  <si>
    <t>new dc dis</t>
  </si>
  <si>
    <t>use new?</t>
  </si>
  <si>
    <t>dist</t>
  </si>
  <si>
    <t>model decision</t>
  </si>
  <si>
    <t xml:space="preserve">last year demand </t>
  </si>
  <si>
    <t>expected yoy change</t>
  </si>
  <si>
    <t>Stipulation</t>
  </si>
  <si>
    <t>New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</si>
</sst>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17</xdr:row>
          <xdr:rowOff>139700</xdr:rowOff>
        </xdr:from>
        <xdr:to>
          <xdr:col>14</xdr:col>
          <xdr:colOff>44450</xdr:colOff>
          <xdr:row>31</xdr:row>
          <xdr:rowOff>146050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33B4E155-183E-7131-DEA1-E034450B6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K$14" spid="_x0000_s30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511550" y="3270250"/>
              <a:ext cx="8216900" cy="25844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139700</xdr:colOff>
          <xdr:row>15</xdr:row>
          <xdr:rowOff>95250</xdr:rowOff>
        </xdr:from>
        <xdr:to>
          <xdr:col>33</xdr:col>
          <xdr:colOff>247650</xdr:colOff>
          <xdr:row>29</xdr:row>
          <xdr:rowOff>101600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256098B3-00BB-2297-54A4-1A013CC3EBA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N$14" spid="_x0000_s309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823700" y="2857500"/>
              <a:ext cx="11690350" cy="25844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E098FC8-2CE4-4696-9351-C175C638219D}">
  <we:reference id="1c33aa47-7f18-45ef-9463-1a8a868f1e5b" version="1.0.0.1" store="EXCatalog" storeType="EXCatalog"/>
  <we:alternateReferences>
    <we:reference id="WA200003692" version="1.0.0.1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AD42-7962-4367-807D-CC4D7229C219}">
  <dimension ref="A1:O14"/>
  <sheetViews>
    <sheetView tabSelected="1" topLeftCell="C8" workbookViewId="0">
      <selection activeCell="K17" sqref="K17"/>
    </sheetView>
  </sheetViews>
  <sheetFormatPr defaultRowHeight="14.5" x14ac:dyDescent="0.35"/>
  <cols>
    <col min="1" max="1" width="19" customWidth="1"/>
    <col min="2" max="2" width="8.90625" customWidth="1"/>
    <col min="6" max="6" width="12.81640625" customWidth="1"/>
    <col min="9" max="9" width="10.36328125" customWidth="1"/>
    <col min="11" max="11" width="14.08984375" bestFit="1" customWidth="1"/>
    <col min="12" max="12" width="16.08984375" customWidth="1"/>
    <col min="13" max="13" width="19.54296875" customWidth="1"/>
    <col min="14" max="14" width="14.08984375" customWidth="1"/>
  </cols>
  <sheetData>
    <row r="1" spans="1:15" x14ac:dyDescent="0.35">
      <c r="F1" t="s">
        <v>1</v>
      </c>
      <c r="G1" t="s">
        <v>2</v>
      </c>
    </row>
    <row r="2" spans="1:15" x14ac:dyDescent="0.35">
      <c r="B2" t="s">
        <v>15</v>
      </c>
      <c r="C2">
        <f>SUM(K7:K14)</f>
        <v>65281.970265359974</v>
      </c>
      <c r="E2" t="s">
        <v>16</v>
      </c>
      <c r="F2">
        <v>42.239887812031121</v>
      </c>
      <c r="G2">
        <v>-98.570876363351147</v>
      </c>
    </row>
    <row r="5" spans="1:15" x14ac:dyDescent="0.35">
      <c r="A5" s="1" t="s">
        <v>17</v>
      </c>
      <c r="B5" s="2" t="s">
        <v>18</v>
      </c>
      <c r="C5" s="2"/>
      <c r="D5" s="2" t="s">
        <v>19</v>
      </c>
      <c r="E5" s="2"/>
      <c r="F5" s="1"/>
      <c r="G5" s="2" t="s">
        <v>20</v>
      </c>
      <c r="H5" s="2"/>
      <c r="I5" s="1"/>
      <c r="J5" s="2" t="s">
        <v>26</v>
      </c>
      <c r="K5" s="2"/>
      <c r="L5" s="5" t="s">
        <v>29</v>
      </c>
      <c r="M5" s="7"/>
      <c r="N5" s="6"/>
    </row>
    <row r="6" spans="1:15" x14ac:dyDescent="0.35">
      <c r="A6" s="1"/>
      <c r="B6" s="1" t="s">
        <v>1</v>
      </c>
      <c r="C6" s="1" t="s">
        <v>2</v>
      </c>
      <c r="D6" s="1" t="s">
        <v>21</v>
      </c>
      <c r="E6" s="1" t="s">
        <v>2</v>
      </c>
      <c r="F6" s="1" t="s">
        <v>22</v>
      </c>
      <c r="G6" s="1" t="s">
        <v>1</v>
      </c>
      <c r="H6" s="1" t="s">
        <v>2</v>
      </c>
      <c r="I6" s="1" t="s">
        <v>23</v>
      </c>
      <c r="J6" s="1" t="s">
        <v>24</v>
      </c>
      <c r="K6" s="1" t="s">
        <v>25</v>
      </c>
      <c r="L6" s="4" t="s">
        <v>27</v>
      </c>
      <c r="M6" s="4" t="s">
        <v>28</v>
      </c>
      <c r="N6" s="4" t="s">
        <v>30</v>
      </c>
    </row>
    <row r="7" spans="1:15" x14ac:dyDescent="0.35">
      <c r="A7" s="1" t="s">
        <v>7</v>
      </c>
      <c r="B7" s="1">
        <v>38.18</v>
      </c>
      <c r="C7" s="1">
        <v>-98.32</v>
      </c>
      <c r="D7" s="1">
        <v>37.01</v>
      </c>
      <c r="E7" s="1">
        <v>-115.32</v>
      </c>
      <c r="F7" s="1">
        <f>SQRT((D7-B7)^2 + (E7-C7)^2)*N7</f>
        <v>27008.768476206787</v>
      </c>
      <c r="G7" s="1">
        <f>$F$2</f>
        <v>42.239887812031121</v>
      </c>
      <c r="H7" s="1">
        <f>$G$2</f>
        <v>-98.570876363351147</v>
      </c>
      <c r="I7" s="1">
        <f>SQRT((G7-B7)^2 + (H7-C7)^2)*N7</f>
        <v>6447.2032274937364</v>
      </c>
      <c r="J7" s="1" t="b">
        <f>I7&lt;F7</f>
        <v>1</v>
      </c>
      <c r="K7" s="3">
        <f>IF(J7,I7,F7)</f>
        <v>6447.2032274937364</v>
      </c>
      <c r="L7" s="1">
        <v>1454.13</v>
      </c>
      <c r="M7" s="1">
        <v>0.09</v>
      </c>
      <c r="N7" s="1">
        <f>L7*(1+M7)</f>
        <v>1585.0017000000003</v>
      </c>
    </row>
    <row r="8" spans="1:15" x14ac:dyDescent="0.35">
      <c r="A8" s="1" t="s">
        <v>8</v>
      </c>
      <c r="B8" s="1">
        <v>42.96</v>
      </c>
      <c r="C8" s="1">
        <v>-100.76</v>
      </c>
      <c r="D8" s="1">
        <v>37.01</v>
      </c>
      <c r="E8" s="1">
        <v>-115.32</v>
      </c>
      <c r="F8" s="1">
        <f t="shared" ref="F8:F14" si="0">SQRT((D8-B8)^2 + (E8-C8)^2)*N8</f>
        <v>27383.940594552609</v>
      </c>
      <c r="G8" s="1">
        <f t="shared" ref="G8:G14" si="1">$F$2</f>
        <v>42.239887812031121</v>
      </c>
      <c r="H8" s="1">
        <f t="shared" ref="H8:H14" si="2">$G$2</f>
        <v>-98.570876363351147</v>
      </c>
      <c r="I8" s="1">
        <f t="shared" ref="I8:I14" si="3">SQRT((G8-B8)^2 + (H8-C8)^2)*N8</f>
        <v>4012.1805508586367</v>
      </c>
      <c r="J8" s="1" t="b">
        <f t="shared" ref="J8:J14" si="4">I8&lt;F8</f>
        <v>1</v>
      </c>
      <c r="K8" s="3">
        <f t="shared" ref="K8:K14" si="5">IF(J8,I8,F8)</f>
        <v>4012.1805508586367</v>
      </c>
      <c r="L8" s="1">
        <v>1582.73</v>
      </c>
      <c r="M8" s="1">
        <v>0.1</v>
      </c>
      <c r="N8" s="1">
        <f t="shared" ref="N8:N14" si="6">L8*(1+M8)</f>
        <v>1741.0030000000002</v>
      </c>
      <c r="O8" t="b">
        <f t="shared" ref="O8:O14" si="7">N8&lt;L8</f>
        <v>0</v>
      </c>
    </row>
    <row r="9" spans="1:15" x14ac:dyDescent="0.35">
      <c r="A9" s="1" t="s">
        <v>9</v>
      </c>
      <c r="B9" s="1">
        <v>39.619999999999997</v>
      </c>
      <c r="C9" s="1">
        <v>-111.89</v>
      </c>
      <c r="D9" s="1">
        <v>37.01</v>
      </c>
      <c r="E9" s="1">
        <v>-115.32</v>
      </c>
      <c r="F9" s="1">
        <f t="shared" si="0"/>
        <v>7361.6712576196351</v>
      </c>
      <c r="G9" s="1">
        <f t="shared" si="1"/>
        <v>42.239887812031121</v>
      </c>
      <c r="H9" s="1">
        <f t="shared" si="2"/>
        <v>-98.570876363351147</v>
      </c>
      <c r="I9" s="1">
        <f t="shared" si="3"/>
        <v>23185.023519175771</v>
      </c>
      <c r="J9" s="1" t="b">
        <f>I9&lt;F9</f>
        <v>0</v>
      </c>
      <c r="K9" s="3">
        <f t="shared" si="5"/>
        <v>7361.6712576196351</v>
      </c>
      <c r="L9" s="1">
        <v>1552.73</v>
      </c>
      <c r="M9" s="1">
        <v>0.1</v>
      </c>
      <c r="N9" s="1">
        <f t="shared" si="6"/>
        <v>1708.0030000000002</v>
      </c>
      <c r="O9" t="b">
        <f t="shared" si="7"/>
        <v>0</v>
      </c>
    </row>
    <row r="10" spans="1:15" x14ac:dyDescent="0.35">
      <c r="A10" s="1" t="s">
        <v>10</v>
      </c>
      <c r="B10" s="1">
        <v>42.95</v>
      </c>
      <c r="C10" s="1">
        <v>-98.12</v>
      </c>
      <c r="D10" s="1">
        <v>37.01</v>
      </c>
      <c r="E10" s="1">
        <v>-115.32</v>
      </c>
      <c r="F10" s="1">
        <f t="shared" si="0"/>
        <v>25002.449506035871</v>
      </c>
      <c r="G10" s="1">
        <f t="shared" si="1"/>
        <v>42.239887812031121</v>
      </c>
      <c r="H10" s="1">
        <f t="shared" si="2"/>
        <v>-98.570876363351147</v>
      </c>
      <c r="I10" s="1">
        <f t="shared" si="3"/>
        <v>1155.7547716583238</v>
      </c>
      <c r="J10" s="1" t="b">
        <f t="shared" si="4"/>
        <v>1</v>
      </c>
      <c r="K10" s="3">
        <f t="shared" si="5"/>
        <v>1155.7547716583238</v>
      </c>
      <c r="L10" s="1">
        <v>1237.8399999999999</v>
      </c>
      <c r="M10" s="1">
        <v>0.11</v>
      </c>
      <c r="N10" s="1">
        <f t="shared" si="6"/>
        <v>1374.0024000000001</v>
      </c>
      <c r="O10" t="b">
        <f t="shared" si="7"/>
        <v>0</v>
      </c>
    </row>
    <row r="11" spans="1:15" x14ac:dyDescent="0.35">
      <c r="A11" s="1" t="s">
        <v>11</v>
      </c>
      <c r="B11" s="1">
        <v>35.89</v>
      </c>
      <c r="C11" s="1">
        <v>-87.45</v>
      </c>
      <c r="D11" s="1">
        <v>37.01</v>
      </c>
      <c r="E11" s="1">
        <v>-115.32</v>
      </c>
      <c r="F11" s="1">
        <f t="shared" si="0"/>
        <v>34028.964333624732</v>
      </c>
      <c r="G11" s="1">
        <f t="shared" si="1"/>
        <v>42.239887812031121</v>
      </c>
      <c r="H11" s="1">
        <f t="shared" si="2"/>
        <v>-98.570876363351147</v>
      </c>
      <c r="I11" s="1">
        <f t="shared" si="3"/>
        <v>15623.438433983027</v>
      </c>
      <c r="J11" s="1" t="b">
        <f t="shared" si="4"/>
        <v>1</v>
      </c>
      <c r="K11" s="3">
        <f t="shared" si="5"/>
        <v>15623.438433983027</v>
      </c>
      <c r="L11" s="1">
        <v>1119.27</v>
      </c>
      <c r="M11" s="1">
        <v>0.09</v>
      </c>
      <c r="N11" s="1">
        <f t="shared" si="6"/>
        <v>1220.0043000000001</v>
      </c>
      <c r="O11" t="b">
        <f t="shared" si="7"/>
        <v>0</v>
      </c>
    </row>
    <row r="12" spans="1:15" x14ac:dyDescent="0.35">
      <c r="A12" s="1" t="s">
        <v>12</v>
      </c>
      <c r="B12" s="1">
        <v>43.2</v>
      </c>
      <c r="C12" s="1">
        <v>-104.22</v>
      </c>
      <c r="D12" s="1">
        <v>37.01</v>
      </c>
      <c r="E12" s="1">
        <v>-115.32</v>
      </c>
      <c r="F12" s="1">
        <f t="shared" si="0"/>
        <v>23308.866719935471</v>
      </c>
      <c r="G12" s="1">
        <f t="shared" si="1"/>
        <v>42.239887812031121</v>
      </c>
      <c r="H12" s="1">
        <f t="shared" si="2"/>
        <v>-98.570876363351147</v>
      </c>
      <c r="I12" s="1">
        <f t="shared" si="3"/>
        <v>10509.073634394039</v>
      </c>
      <c r="J12" s="1" t="b">
        <f t="shared" si="4"/>
        <v>1</v>
      </c>
      <c r="K12" s="3">
        <f t="shared" si="5"/>
        <v>10509.073634394039</v>
      </c>
      <c r="L12" s="1">
        <v>2037.78</v>
      </c>
      <c r="M12" s="1">
        <v>-0.1</v>
      </c>
      <c r="N12" s="1">
        <f t="shared" si="6"/>
        <v>1834.002</v>
      </c>
      <c r="O12" t="b">
        <f t="shared" si="7"/>
        <v>1</v>
      </c>
    </row>
    <row r="13" spans="1:15" x14ac:dyDescent="0.35">
      <c r="A13" s="1" t="s">
        <v>13</v>
      </c>
      <c r="B13" s="1">
        <v>42.93</v>
      </c>
      <c r="C13" s="1">
        <v>-92.41</v>
      </c>
      <c r="D13" s="1">
        <v>37.01</v>
      </c>
      <c r="E13" s="1">
        <v>-115.32</v>
      </c>
      <c r="F13" s="1">
        <f t="shared" si="0"/>
        <v>37339.352514135593</v>
      </c>
      <c r="G13" s="1">
        <f t="shared" si="1"/>
        <v>42.239887812031121</v>
      </c>
      <c r="H13" s="1">
        <f t="shared" si="2"/>
        <v>-98.570876363351147</v>
      </c>
      <c r="I13" s="1">
        <f t="shared" si="3"/>
        <v>9782.6407358221786</v>
      </c>
      <c r="J13" s="1" t="b">
        <f t="shared" si="4"/>
        <v>1</v>
      </c>
      <c r="K13" s="3">
        <f t="shared" si="5"/>
        <v>9782.6407358221786</v>
      </c>
      <c r="L13" s="1">
        <v>1696.77</v>
      </c>
      <c r="M13" s="1">
        <v>-7.0000000000000007E-2</v>
      </c>
      <c r="N13" s="1">
        <f t="shared" si="6"/>
        <v>1577.9960999999998</v>
      </c>
      <c r="O13" t="b">
        <f t="shared" si="7"/>
        <v>1</v>
      </c>
    </row>
    <row r="14" spans="1:15" x14ac:dyDescent="0.35">
      <c r="A14" s="1" t="s">
        <v>14</v>
      </c>
      <c r="B14" s="1">
        <v>34.67</v>
      </c>
      <c r="C14" s="1">
        <v>-108.5</v>
      </c>
      <c r="D14" s="1">
        <v>37.01</v>
      </c>
      <c r="E14" s="1">
        <v>-115.32</v>
      </c>
      <c r="F14" s="1">
        <f t="shared" si="0"/>
        <v>10390.007653530402</v>
      </c>
      <c r="G14" s="1">
        <f t="shared" si="1"/>
        <v>42.239887812031121</v>
      </c>
      <c r="H14" s="1">
        <f t="shared" si="2"/>
        <v>-98.570876363351147</v>
      </c>
      <c r="I14" s="1">
        <f t="shared" si="3"/>
        <v>17991.791628718573</v>
      </c>
      <c r="J14" s="1" t="b">
        <f t="shared" si="4"/>
        <v>0</v>
      </c>
      <c r="K14" s="3">
        <f t="shared" si="5"/>
        <v>10390.007653530402</v>
      </c>
      <c r="L14" s="1">
        <v>1346.73</v>
      </c>
      <c r="M14" s="1">
        <v>7.0000000000000007E-2</v>
      </c>
      <c r="N14" s="1">
        <f t="shared" si="6"/>
        <v>1441.0011000000002</v>
      </c>
      <c r="O14" t="b">
        <f t="shared" si="7"/>
        <v>0</v>
      </c>
    </row>
  </sheetData>
  <mergeCells count="5">
    <mergeCell ref="B5:C5"/>
    <mergeCell ref="D5:E5"/>
    <mergeCell ref="G5:H5"/>
    <mergeCell ref="J5:K5"/>
    <mergeCell ref="L5:N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FB25-6B9D-4503-8A90-F818245C0AF4}">
  <dimension ref="A1:C2"/>
  <sheetViews>
    <sheetView workbookViewId="0">
      <selection activeCell="E14" sqref="E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37.01</v>
      </c>
      <c r="C2">
        <v>-115.32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E083-584A-4289-87FC-4AC8FCA118A3}">
  <dimension ref="A1:E9"/>
  <sheetViews>
    <sheetView workbookViewId="0">
      <selection activeCell="D2" sqref="D2:E9"/>
    </sheetView>
  </sheetViews>
  <sheetFormatPr defaultRowHeight="14.5" x14ac:dyDescent="0.35"/>
  <cols>
    <col min="1" max="1" width="18.453125" customWidth="1"/>
    <col min="4" max="4" width="15.6328125" customWidth="1"/>
  </cols>
  <sheetData>
    <row r="1" spans="1:5" x14ac:dyDescent="0.35">
      <c r="A1" t="s">
        <v>4</v>
      </c>
      <c r="B1" t="s">
        <v>1</v>
      </c>
      <c r="C1" t="s">
        <v>2</v>
      </c>
      <c r="D1" t="s">
        <v>5</v>
      </c>
      <c r="E1" t="s">
        <v>6</v>
      </c>
    </row>
    <row r="2" spans="1:5" x14ac:dyDescent="0.35">
      <c r="A2" t="s">
        <v>7</v>
      </c>
      <c r="B2">
        <v>38.18</v>
      </c>
      <c r="C2">
        <v>-98.32</v>
      </c>
      <c r="D2">
        <v>1454.13</v>
      </c>
      <c r="E2">
        <v>0.09</v>
      </c>
    </row>
    <row r="3" spans="1:5" x14ac:dyDescent="0.35">
      <c r="A3" t="s">
        <v>8</v>
      </c>
      <c r="B3">
        <v>42.96</v>
      </c>
      <c r="C3">
        <v>-100.76</v>
      </c>
      <c r="D3">
        <v>1582.73</v>
      </c>
      <c r="E3">
        <v>0.1</v>
      </c>
    </row>
    <row r="4" spans="1:5" x14ac:dyDescent="0.35">
      <c r="A4" t="s">
        <v>9</v>
      </c>
      <c r="B4">
        <v>39.619999999999997</v>
      </c>
      <c r="C4">
        <v>-111.89</v>
      </c>
      <c r="D4">
        <v>1552.73</v>
      </c>
      <c r="E4">
        <v>0.1</v>
      </c>
    </row>
    <row r="5" spans="1:5" x14ac:dyDescent="0.35">
      <c r="A5" t="s">
        <v>10</v>
      </c>
      <c r="B5">
        <v>42.95</v>
      </c>
      <c r="C5">
        <v>-98.12</v>
      </c>
      <c r="D5">
        <v>1237.8399999999999</v>
      </c>
      <c r="E5">
        <v>0.11</v>
      </c>
    </row>
    <row r="6" spans="1:5" x14ac:dyDescent="0.35">
      <c r="A6" t="s">
        <v>11</v>
      </c>
      <c r="B6">
        <v>35.89</v>
      </c>
      <c r="C6">
        <v>-87.45</v>
      </c>
      <c r="D6">
        <v>1119.27</v>
      </c>
      <c r="E6">
        <v>0.09</v>
      </c>
    </row>
    <row r="7" spans="1:5" x14ac:dyDescent="0.35">
      <c r="A7" t="s">
        <v>12</v>
      </c>
      <c r="B7">
        <v>43.2</v>
      </c>
      <c r="C7">
        <v>-104.22</v>
      </c>
      <c r="D7">
        <v>2037.78</v>
      </c>
      <c r="E7">
        <v>-0.1</v>
      </c>
    </row>
    <row r="8" spans="1:5" x14ac:dyDescent="0.35">
      <c r="A8" t="s">
        <v>13</v>
      </c>
      <c r="B8">
        <v>42.93</v>
      </c>
      <c r="C8">
        <v>-92.41</v>
      </c>
      <c r="D8">
        <v>1696.77</v>
      </c>
      <c r="E8">
        <v>-7.0000000000000007E-2</v>
      </c>
    </row>
    <row r="9" spans="1:5" x14ac:dyDescent="0.35">
      <c r="A9" t="s">
        <v>14</v>
      </c>
      <c r="B9">
        <v>34.67</v>
      </c>
      <c r="C9">
        <v>-108.5</v>
      </c>
      <c r="D9">
        <v>1346.73</v>
      </c>
      <c r="E9"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3A9D-1B83-4835-8116-244CB96BA761}">
  <dimension ref="A1:C10"/>
  <sheetViews>
    <sheetView workbookViewId="0">
      <selection activeCell="E14" sqref="E14"/>
    </sheetView>
  </sheetViews>
  <sheetFormatPr defaultRowHeight="14.5" x14ac:dyDescent="0.35"/>
  <cols>
    <col min="1" max="1" width="18.6328125" customWidth="1"/>
  </cols>
  <sheetData>
    <row r="1" spans="1:3" x14ac:dyDescent="0.35">
      <c r="A1" s="1" t="s">
        <v>17</v>
      </c>
      <c r="B1" s="2" t="s">
        <v>18</v>
      </c>
      <c r="C1" s="2"/>
    </row>
    <row r="2" spans="1:3" x14ac:dyDescent="0.35">
      <c r="A2" s="1"/>
      <c r="B2" s="1" t="s">
        <v>1</v>
      </c>
      <c r="C2" s="1" t="s">
        <v>2</v>
      </c>
    </row>
    <row r="3" spans="1:3" x14ac:dyDescent="0.35">
      <c r="A3" s="1" t="s">
        <v>7</v>
      </c>
      <c r="B3" s="1">
        <v>38.18</v>
      </c>
      <c r="C3" s="1">
        <v>-98.32</v>
      </c>
    </row>
    <row r="4" spans="1:3" x14ac:dyDescent="0.35">
      <c r="A4" s="1" t="s">
        <v>8</v>
      </c>
      <c r="B4" s="1">
        <v>42.96</v>
      </c>
      <c r="C4" s="1">
        <v>-100.76</v>
      </c>
    </row>
    <row r="5" spans="1:3" x14ac:dyDescent="0.35">
      <c r="A5" s="1" t="s">
        <v>9</v>
      </c>
      <c r="B5" s="1">
        <v>39.619999999999997</v>
      </c>
      <c r="C5" s="1">
        <v>-111.89</v>
      </c>
    </row>
    <row r="6" spans="1:3" x14ac:dyDescent="0.35">
      <c r="A6" s="1" t="s">
        <v>10</v>
      </c>
      <c r="B6" s="1">
        <v>42.95</v>
      </c>
      <c r="C6" s="1">
        <v>-98.12</v>
      </c>
    </row>
    <row r="7" spans="1:3" x14ac:dyDescent="0.35">
      <c r="A7" s="1" t="s">
        <v>11</v>
      </c>
      <c r="B7" s="1">
        <v>35.89</v>
      </c>
      <c r="C7" s="1">
        <v>-87.45</v>
      </c>
    </row>
    <row r="8" spans="1:3" x14ac:dyDescent="0.35">
      <c r="A8" s="1" t="s">
        <v>12</v>
      </c>
      <c r="B8" s="1">
        <v>43.2</v>
      </c>
      <c r="C8" s="1">
        <v>-104.22</v>
      </c>
    </row>
    <row r="9" spans="1:3" x14ac:dyDescent="0.35">
      <c r="A9" s="1" t="s">
        <v>13</v>
      </c>
      <c r="B9" s="1">
        <v>42.93</v>
      </c>
      <c r="C9" s="1">
        <v>-92.41</v>
      </c>
    </row>
    <row r="10" spans="1:3" x14ac:dyDescent="0.35">
      <c r="A10" s="1" t="s">
        <v>14</v>
      </c>
      <c r="B10" s="1">
        <v>34.67</v>
      </c>
      <c r="C10" s="1">
        <v>-108.5</v>
      </c>
    </row>
  </sheetData>
  <mergeCells count="1">
    <mergeCell ref="B1:C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Solver</vt:lpstr>
      <vt:lpstr>Current DCs</vt:lpstr>
      <vt:lpstr>Projected Growth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2025-04-30T22:17:16Z</dcterms:created>
  <dcterms:modified xsi:type="dcterms:W3CDTF">2025-05-01T00:23:45Z</dcterms:modified>
</cp:coreProperties>
</file>