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atrenery_bryant_edu/Documents/Desktop/GSCM 330/Module 9/"/>
    </mc:Choice>
  </mc:AlternateContent>
  <xr:revisionPtr revIDLastSave="2522" documentId="8_{293C8934-9D83-4ECC-B4D7-7AB3CA8D2229}" xr6:coauthVersionLast="47" xr6:coauthVersionMax="47" xr10:uidLastSave="{E4A004F2-3F15-4090-9D52-C97C0D0A61FC}"/>
  <bookViews>
    <workbookView xWindow="-110" yWindow="-110" windowWidth="19420" windowHeight="10300" xr2:uid="{31F4037A-88C1-4D5C-AD24-F10B2D2EF16F}"/>
  </bookViews>
  <sheets>
    <sheet name="Module 9" sheetId="4" r:id="rId1"/>
    <sheet name="Distribution Center" sheetId="1" r:id="rId2"/>
    <sheet name="Warehouses" sheetId="3" r:id="rId3"/>
    <sheet name="Model Conditions" sheetId="2" r:id="rId4"/>
  </sheets>
  <definedNames>
    <definedName name="solver_adj" localSheetId="0" hidden="1">'Module 9'!$B$35:$G$38,'Module 9'!$L$35:$L$38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'Module 9'!$B$39:$G$39</definedName>
    <definedName name="solver_lhs2" localSheetId="0" hidden="1">'Module 9'!$L$35:$L$38</definedName>
    <definedName name="solver_lhs3" localSheetId="0" hidden="1">'Module 9'!$L$39</definedName>
    <definedName name="solver_lhs4" localSheetId="0" hidden="1">'Module 9'!$M$35:$M$38</definedName>
    <definedName name="solver_lhs5" localSheetId="0" hidden="1">'Module 9'!$M$35:$M$38</definedName>
    <definedName name="solver_lhs6" localSheetId="0" hidden="1">'Module 9'!$M$35:$M$38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'Module 9'!$K$31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'Module 9'!$B$40:$G$40</definedName>
    <definedName name="solver_rhs2" localSheetId="0" hidden="1">"binary"</definedName>
    <definedName name="solver_rhs3" localSheetId="0" hidden="1">2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4" l="1"/>
  <c r="L39" i="4"/>
  <c r="O35" i="4"/>
  <c r="G2" i="4"/>
  <c r="B28" i="4" s="1"/>
  <c r="G25" i="4"/>
  <c r="G31" i="4" s="1"/>
  <c r="O36" i="4"/>
  <c r="O37" i="4"/>
  <c r="O38" i="4"/>
  <c r="J42" i="4"/>
  <c r="H36" i="4"/>
  <c r="J36" i="4" s="1"/>
  <c r="M36" i="4" s="1"/>
  <c r="H37" i="4"/>
  <c r="J37" i="4" s="1"/>
  <c r="M37" i="4" s="1"/>
  <c r="H38" i="4"/>
  <c r="J38" i="4" s="1"/>
  <c r="M38" i="4" s="1"/>
  <c r="H35" i="4"/>
  <c r="J35" i="4" s="1"/>
  <c r="M35" i="4" s="1"/>
  <c r="C39" i="4"/>
  <c r="D39" i="4"/>
  <c r="E39" i="4"/>
  <c r="F39" i="4"/>
  <c r="G39" i="4"/>
  <c r="B39" i="4"/>
  <c r="E31" i="4"/>
  <c r="B31" i="4"/>
  <c r="C30" i="4"/>
  <c r="G6" i="4"/>
  <c r="F28" i="4" s="1"/>
  <c r="G10" i="4"/>
  <c r="D29" i="4" s="1"/>
  <c r="G11" i="4"/>
  <c r="E29" i="4" s="1"/>
  <c r="G12" i="4"/>
  <c r="F29" i="4" s="1"/>
  <c r="G13" i="4"/>
  <c r="G29" i="4" s="1"/>
  <c r="G14" i="4"/>
  <c r="B30" i="4" s="1"/>
  <c r="G15" i="4"/>
  <c r="G16" i="4"/>
  <c r="D30" i="4" s="1"/>
  <c r="G17" i="4"/>
  <c r="E30" i="4" s="1"/>
  <c r="G18" i="4"/>
  <c r="F30" i="4" s="1"/>
  <c r="G19" i="4"/>
  <c r="G30" i="4" s="1"/>
  <c r="G20" i="4"/>
  <c r="G21" i="4"/>
  <c r="C31" i="4" s="1"/>
  <c r="G22" i="4"/>
  <c r="D31" i="4" s="1"/>
  <c r="G23" i="4"/>
  <c r="G24" i="4"/>
  <c r="F31" i="4" s="1"/>
  <c r="G3" i="4"/>
  <c r="C28" i="4" s="1"/>
  <c r="G4" i="4"/>
  <c r="D28" i="4" s="1"/>
  <c r="G5" i="4"/>
  <c r="E28" i="4" s="1"/>
  <c r="G7" i="4"/>
  <c r="G28" i="4" s="1"/>
  <c r="G8" i="4"/>
  <c r="B29" i="4" s="1"/>
  <c r="G9" i="4"/>
  <c r="C29" i="4" s="1"/>
  <c r="K30" i="4" l="1"/>
  <c r="H39" i="4"/>
  <c r="K31" i="4" l="1"/>
</calcChain>
</file>

<file path=xl/sharedStrings.xml><?xml version="1.0" encoding="utf-8"?>
<sst xmlns="http://schemas.openxmlformats.org/spreadsheetml/2006/main" count="44" uniqueCount="41">
  <si>
    <t>distribution_center</t>
  </si>
  <si>
    <t>name</t>
  </si>
  <si>
    <t>demand</t>
  </si>
  <si>
    <t>latitude</t>
  </si>
  <si>
    <t>longitude</t>
  </si>
  <si>
    <t>Snickerdoodle Slopes</t>
  </si>
  <si>
    <t>Tartberry Thicket</t>
  </si>
  <si>
    <t>Rainbow Sprinkle Summit</t>
  </si>
  <si>
    <t>Rainbow Ribbon Roads</t>
  </si>
  <si>
    <t>Starburst Starlit Skies</t>
  </si>
  <si>
    <t>Pudding Peaks</t>
  </si>
  <si>
    <t>max_dcs</t>
  </si>
  <si>
    <t>cost_per_unit_distance</t>
  </si>
  <si>
    <t>method_to_calculate_distance</t>
  </si>
  <si>
    <t>manhattan</t>
  </si>
  <si>
    <t>warehouse</t>
  </si>
  <si>
    <t>set_up_cost</t>
  </si>
  <si>
    <t>Hazelnut Haven</t>
  </si>
  <si>
    <t>Frosted Fluff Fields</t>
  </si>
  <si>
    <t>Creme Brulee Cliffs</t>
  </si>
  <si>
    <t>Crispy Rice Reef</t>
  </si>
  <si>
    <t>WH</t>
  </si>
  <si>
    <t>DC</t>
  </si>
  <si>
    <t>WH Lat</t>
  </si>
  <si>
    <t>WH Long</t>
  </si>
  <si>
    <t>DC Lat</t>
  </si>
  <si>
    <t>DC Long</t>
  </si>
  <si>
    <t>Manhattan</t>
  </si>
  <si>
    <t>Demand</t>
  </si>
  <si>
    <t>Sum</t>
  </si>
  <si>
    <t>WH Sum Sent</t>
  </si>
  <si>
    <t>Binary and Linking Constraints</t>
  </si>
  <si>
    <t>Set up Cost - Possible vs Actual</t>
  </si>
  <si>
    <t>Total Demand</t>
  </si>
  <si>
    <t>Sum of Units</t>
  </si>
  <si>
    <t>Transportation Cost:</t>
  </si>
  <si>
    <t>Total Setup:</t>
  </si>
  <si>
    <t>Total Cost:</t>
  </si>
  <si>
    <t>Sum of Binary:</t>
  </si>
  <si>
    <t>WH 1</t>
  </si>
  <si>
    <t>DC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</si>
</sst>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1" xfId="0" applyFont="1" applyFill="1" applyBorder="1"/>
    <xf numFmtId="0" fontId="2" fillId="0" borderId="10" xfId="0" applyFont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1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165" fontId="0" fillId="3" borderId="20" xfId="1" applyNumberFormat="1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ill="1" applyBorder="1"/>
    <xf numFmtId="44" fontId="0" fillId="4" borderId="18" xfId="1" applyFont="1" applyFill="1" applyBorder="1"/>
    <xf numFmtId="0" fontId="2" fillId="2" borderId="12" xfId="0" applyFont="1" applyFill="1" applyBorder="1"/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5" xfId="0" applyFill="1" applyBorder="1"/>
    <xf numFmtId="0" fontId="0" fillId="4" borderId="9" xfId="0" applyFill="1" applyBorder="1"/>
    <xf numFmtId="0" fontId="0" fillId="4" borderId="7" xfId="0" applyFill="1" applyBorder="1"/>
    <xf numFmtId="0" fontId="2" fillId="0" borderId="0" xfId="0" applyFont="1" applyFill="1" applyBorder="1"/>
    <xf numFmtId="0" fontId="0" fillId="0" borderId="0" xfId="0" applyFill="1" applyBorder="1"/>
    <xf numFmtId="44" fontId="2" fillId="5" borderId="22" xfId="0" applyNumberFormat="1" applyFont="1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38</xdr:row>
          <xdr:rowOff>133350</xdr:rowOff>
        </xdr:from>
        <xdr:to>
          <xdr:col>33</xdr:col>
          <xdr:colOff>76200</xdr:colOff>
          <xdr:row>84</xdr:row>
          <xdr:rowOff>171450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D0F218FD-5768-7F58-C64E-E8CECEBC8F7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O$42" spid="_x0000_s41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042650" y="7899400"/>
              <a:ext cx="9791700" cy="87249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501650</xdr:colOff>
          <xdr:row>47</xdr:row>
          <xdr:rowOff>19050</xdr:rowOff>
        </xdr:from>
        <xdr:to>
          <xdr:col>25</xdr:col>
          <xdr:colOff>590550</xdr:colOff>
          <xdr:row>68</xdr:row>
          <xdr:rowOff>82550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6CE7DBD5-ACBB-3CA3-8DED-E6576E51744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7:$O$42" spid="_x0000_s413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680200" y="9658350"/>
              <a:ext cx="9791700" cy="39306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20CB-B234-4C59-83F1-1B47DA491025}">
  <dimension ref="A1:O43"/>
  <sheetViews>
    <sheetView tabSelected="1" topLeftCell="A18" zoomScaleNormal="60" workbookViewId="0">
      <selection activeCell="M20" sqref="M20"/>
    </sheetView>
  </sheetViews>
  <sheetFormatPr defaultRowHeight="14.5" x14ac:dyDescent="0.35"/>
  <cols>
    <col min="7" max="7" width="9.54296875" customWidth="1"/>
    <col min="8" max="8" width="9.08984375" customWidth="1"/>
    <col min="11" max="11" width="14.6328125" customWidth="1"/>
    <col min="14" max="14" width="10.81640625" bestFit="1" customWidth="1"/>
  </cols>
  <sheetData>
    <row r="1" spans="1:7" x14ac:dyDescent="0.3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</row>
    <row r="2" spans="1:7" x14ac:dyDescent="0.35">
      <c r="A2" s="2">
        <v>1</v>
      </c>
      <c r="B2" s="2">
        <v>1</v>
      </c>
      <c r="C2" s="2">
        <v>32.200000000000003</v>
      </c>
      <c r="D2" s="2">
        <v>-83.83</v>
      </c>
      <c r="E2" s="2">
        <v>29.74</v>
      </c>
      <c r="F2" s="2">
        <v>-92.34</v>
      </c>
      <c r="G2" s="2">
        <f>ABS(C2-E2)+ABS(D2-F2)</f>
        <v>10.97000000000001</v>
      </c>
    </row>
    <row r="3" spans="1:7" x14ac:dyDescent="0.35">
      <c r="A3" s="2">
        <v>1</v>
      </c>
      <c r="B3" s="2">
        <v>2</v>
      </c>
      <c r="C3" s="2">
        <v>32.200000000000003</v>
      </c>
      <c r="D3" s="2">
        <v>-83.83</v>
      </c>
      <c r="E3" s="2">
        <v>35.590000000000003</v>
      </c>
      <c r="F3" s="2">
        <v>-99.26</v>
      </c>
      <c r="G3" s="2">
        <f t="shared" ref="G3:G25" si="0">ABS(C3-E3)+ABS(D3-F3)</f>
        <v>18.820000000000007</v>
      </c>
    </row>
    <row r="4" spans="1:7" x14ac:dyDescent="0.35">
      <c r="A4" s="2">
        <v>1</v>
      </c>
      <c r="B4" s="2">
        <v>3</v>
      </c>
      <c r="C4" s="2">
        <v>32.200000000000003</v>
      </c>
      <c r="D4" s="2">
        <v>-83.83</v>
      </c>
      <c r="E4" s="2">
        <v>39.729999999999997</v>
      </c>
      <c r="F4" s="2">
        <v>-115.36</v>
      </c>
      <c r="G4" s="2">
        <f t="shared" si="0"/>
        <v>39.059999999999995</v>
      </c>
    </row>
    <row r="5" spans="1:7" x14ac:dyDescent="0.35">
      <c r="A5" s="2">
        <v>1</v>
      </c>
      <c r="B5" s="2">
        <v>4</v>
      </c>
      <c r="C5" s="2">
        <v>32.200000000000003</v>
      </c>
      <c r="D5" s="2">
        <v>-83.83</v>
      </c>
      <c r="E5" s="2">
        <v>26</v>
      </c>
      <c r="F5" s="2">
        <v>-106.96</v>
      </c>
      <c r="G5" s="2">
        <f t="shared" si="0"/>
        <v>29.33</v>
      </c>
    </row>
    <row r="6" spans="1:7" x14ac:dyDescent="0.35">
      <c r="A6" s="2">
        <v>1</v>
      </c>
      <c r="B6" s="2">
        <v>5</v>
      </c>
      <c r="C6" s="2">
        <v>32.200000000000003</v>
      </c>
      <c r="D6" s="2">
        <v>-83.83</v>
      </c>
      <c r="E6" s="2">
        <v>42.49</v>
      </c>
      <c r="F6" s="2">
        <v>-77.010000000000005</v>
      </c>
      <c r="G6" s="2">
        <f>ABS(C6-E6)+ABS(D6-F6)</f>
        <v>17.109999999999992</v>
      </c>
    </row>
    <row r="7" spans="1:7" x14ac:dyDescent="0.35">
      <c r="A7" s="2">
        <v>1</v>
      </c>
      <c r="B7" s="2">
        <v>6</v>
      </c>
      <c r="C7" s="2">
        <v>32.200000000000003</v>
      </c>
      <c r="D7" s="2">
        <v>-83.83</v>
      </c>
      <c r="E7" s="2">
        <v>40.07</v>
      </c>
      <c r="F7" s="2">
        <v>-114.16</v>
      </c>
      <c r="G7" s="2">
        <f t="shared" si="0"/>
        <v>38.199999999999996</v>
      </c>
    </row>
    <row r="8" spans="1:7" x14ac:dyDescent="0.35">
      <c r="A8" s="2">
        <v>2</v>
      </c>
      <c r="B8" s="2">
        <v>1</v>
      </c>
      <c r="C8" s="2">
        <v>31.29</v>
      </c>
      <c r="D8" s="2">
        <v>-75.25</v>
      </c>
      <c r="E8" s="2">
        <v>29.74</v>
      </c>
      <c r="F8" s="2">
        <v>-92.34</v>
      </c>
      <c r="G8" s="2">
        <f t="shared" si="0"/>
        <v>18.640000000000004</v>
      </c>
    </row>
    <row r="9" spans="1:7" x14ac:dyDescent="0.35">
      <c r="A9" s="2">
        <v>2</v>
      </c>
      <c r="B9" s="2">
        <v>2</v>
      </c>
      <c r="C9" s="2">
        <v>31.29</v>
      </c>
      <c r="D9" s="2">
        <v>-75.25</v>
      </c>
      <c r="E9" s="2">
        <v>35.590000000000003</v>
      </c>
      <c r="F9" s="2">
        <v>-99.26</v>
      </c>
      <c r="G9" s="2">
        <f t="shared" si="0"/>
        <v>28.310000000000009</v>
      </c>
    </row>
    <row r="10" spans="1:7" x14ac:dyDescent="0.35">
      <c r="A10" s="2">
        <v>2</v>
      </c>
      <c r="B10" s="2">
        <v>3</v>
      </c>
      <c r="C10" s="2">
        <v>31.29</v>
      </c>
      <c r="D10" s="2">
        <v>-75.25</v>
      </c>
      <c r="E10" s="2">
        <v>39.729999999999997</v>
      </c>
      <c r="F10" s="2">
        <v>-115.36</v>
      </c>
      <c r="G10" s="2">
        <f t="shared" si="0"/>
        <v>48.55</v>
      </c>
    </row>
    <row r="11" spans="1:7" x14ac:dyDescent="0.35">
      <c r="A11" s="2">
        <v>2</v>
      </c>
      <c r="B11" s="2">
        <v>4</v>
      </c>
      <c r="C11" s="2">
        <v>31.29</v>
      </c>
      <c r="D11" s="2">
        <v>-75.25</v>
      </c>
      <c r="E11" s="2">
        <v>26</v>
      </c>
      <c r="F11" s="2">
        <v>-106.96</v>
      </c>
      <c r="G11" s="2">
        <f t="shared" si="0"/>
        <v>36.999999999999993</v>
      </c>
    </row>
    <row r="12" spans="1:7" x14ac:dyDescent="0.35">
      <c r="A12" s="2">
        <v>2</v>
      </c>
      <c r="B12" s="2">
        <v>5</v>
      </c>
      <c r="C12" s="2">
        <v>31.29</v>
      </c>
      <c r="D12" s="2">
        <v>-75.25</v>
      </c>
      <c r="E12" s="2">
        <v>42.49</v>
      </c>
      <c r="F12" s="2">
        <v>-77.010000000000005</v>
      </c>
      <c r="G12" s="2">
        <f t="shared" si="0"/>
        <v>12.960000000000008</v>
      </c>
    </row>
    <row r="13" spans="1:7" x14ac:dyDescent="0.35">
      <c r="A13" s="2">
        <v>2</v>
      </c>
      <c r="B13" s="2">
        <v>6</v>
      </c>
      <c r="C13" s="2">
        <v>31.29</v>
      </c>
      <c r="D13" s="2">
        <v>-75.25</v>
      </c>
      <c r="E13" s="2">
        <v>40.07</v>
      </c>
      <c r="F13" s="2">
        <v>-114.16</v>
      </c>
      <c r="G13" s="2">
        <f t="shared" si="0"/>
        <v>47.69</v>
      </c>
    </row>
    <row r="14" spans="1:7" x14ac:dyDescent="0.35">
      <c r="A14" s="2">
        <v>3</v>
      </c>
      <c r="B14" s="2">
        <v>1</v>
      </c>
      <c r="C14" s="2">
        <v>30.79</v>
      </c>
      <c r="D14" s="2">
        <v>-106.14</v>
      </c>
      <c r="E14" s="2">
        <v>29.74</v>
      </c>
      <c r="F14" s="2">
        <v>-92.34</v>
      </c>
      <c r="G14" s="2">
        <f t="shared" si="0"/>
        <v>14.849999999999998</v>
      </c>
    </row>
    <row r="15" spans="1:7" x14ac:dyDescent="0.35">
      <c r="A15" s="2">
        <v>3</v>
      </c>
      <c r="B15" s="2">
        <v>2</v>
      </c>
      <c r="C15" s="2">
        <v>30.79</v>
      </c>
      <c r="D15" s="2">
        <v>-106.14</v>
      </c>
      <c r="E15" s="2">
        <v>35.590000000000003</v>
      </c>
      <c r="F15" s="2">
        <v>-99.26</v>
      </c>
      <c r="G15" s="2">
        <f t="shared" si="0"/>
        <v>11.68</v>
      </c>
    </row>
    <row r="16" spans="1:7" x14ac:dyDescent="0.35">
      <c r="A16" s="2">
        <v>3</v>
      </c>
      <c r="B16" s="2">
        <v>3</v>
      </c>
      <c r="C16" s="2">
        <v>30.79</v>
      </c>
      <c r="D16" s="2">
        <v>-106.14</v>
      </c>
      <c r="E16" s="2">
        <v>39.729999999999997</v>
      </c>
      <c r="F16" s="2">
        <v>-115.36</v>
      </c>
      <c r="G16" s="2">
        <f t="shared" si="0"/>
        <v>18.159999999999997</v>
      </c>
    </row>
    <row r="17" spans="1:11" x14ac:dyDescent="0.35">
      <c r="A17" s="2">
        <v>3</v>
      </c>
      <c r="B17" s="2">
        <v>4</v>
      </c>
      <c r="C17" s="2">
        <v>30.79</v>
      </c>
      <c r="D17" s="2">
        <v>-106.14</v>
      </c>
      <c r="E17" s="2">
        <v>26</v>
      </c>
      <c r="F17" s="2">
        <v>-106.96</v>
      </c>
      <c r="G17" s="2">
        <f t="shared" si="0"/>
        <v>5.6099999999999923</v>
      </c>
    </row>
    <row r="18" spans="1:11" x14ac:dyDescent="0.35">
      <c r="A18" s="2">
        <v>3</v>
      </c>
      <c r="B18" s="2">
        <v>5</v>
      </c>
      <c r="C18" s="2">
        <v>30.79</v>
      </c>
      <c r="D18" s="2">
        <v>-106.14</v>
      </c>
      <c r="E18" s="2">
        <v>42.49</v>
      </c>
      <c r="F18" s="2">
        <v>-77.010000000000005</v>
      </c>
      <c r="G18" s="2">
        <f t="shared" si="0"/>
        <v>40.83</v>
      </c>
    </row>
    <row r="19" spans="1:11" x14ac:dyDescent="0.35">
      <c r="A19" s="2">
        <v>3</v>
      </c>
      <c r="B19" s="2">
        <v>6</v>
      </c>
      <c r="C19" s="2">
        <v>30.79</v>
      </c>
      <c r="D19" s="2">
        <v>-106.14</v>
      </c>
      <c r="E19" s="2">
        <v>40.07</v>
      </c>
      <c r="F19" s="2">
        <v>-114.16</v>
      </c>
      <c r="G19" s="2">
        <f t="shared" si="0"/>
        <v>17.299999999999997</v>
      </c>
    </row>
    <row r="20" spans="1:11" x14ac:dyDescent="0.35">
      <c r="A20" s="2">
        <v>4</v>
      </c>
      <c r="B20" s="2">
        <v>1</v>
      </c>
      <c r="C20" s="2">
        <v>35.979999999999997</v>
      </c>
      <c r="D20" s="2">
        <v>-106.11</v>
      </c>
      <c r="E20" s="2">
        <v>29.74</v>
      </c>
      <c r="F20" s="2">
        <v>-92.34</v>
      </c>
      <c r="G20" s="2">
        <f t="shared" si="0"/>
        <v>20.009999999999994</v>
      </c>
    </row>
    <row r="21" spans="1:11" x14ac:dyDescent="0.35">
      <c r="A21" s="2">
        <v>4</v>
      </c>
      <c r="B21" s="2">
        <v>2</v>
      </c>
      <c r="C21" s="2">
        <v>35.979999999999997</v>
      </c>
      <c r="D21" s="2">
        <v>-106.11</v>
      </c>
      <c r="E21" s="2">
        <v>35.590000000000003</v>
      </c>
      <c r="F21" s="2">
        <v>-99.26</v>
      </c>
      <c r="G21" s="2">
        <f t="shared" si="0"/>
        <v>7.2399999999999878</v>
      </c>
    </row>
    <row r="22" spans="1:11" x14ac:dyDescent="0.35">
      <c r="A22" s="2">
        <v>4</v>
      </c>
      <c r="B22" s="2">
        <v>3</v>
      </c>
      <c r="C22" s="2">
        <v>35.979999999999997</v>
      </c>
      <c r="D22" s="2">
        <v>-106.11</v>
      </c>
      <c r="E22" s="2">
        <v>39.729999999999997</v>
      </c>
      <c r="F22" s="2">
        <v>-115.36</v>
      </c>
      <c r="G22" s="2">
        <f t="shared" si="0"/>
        <v>13</v>
      </c>
    </row>
    <row r="23" spans="1:11" x14ac:dyDescent="0.35">
      <c r="A23" s="2">
        <v>4</v>
      </c>
      <c r="B23" s="2">
        <v>4</v>
      </c>
      <c r="C23" s="2">
        <v>35.979999999999997</v>
      </c>
      <c r="D23" s="2">
        <v>-106.11</v>
      </c>
      <c r="E23" s="2">
        <v>26</v>
      </c>
      <c r="F23" s="2">
        <v>-106.96</v>
      </c>
      <c r="G23" s="2">
        <f t="shared" si="0"/>
        <v>10.829999999999991</v>
      </c>
    </row>
    <row r="24" spans="1:11" x14ac:dyDescent="0.35">
      <c r="A24" s="2">
        <v>4</v>
      </c>
      <c r="B24" s="2">
        <v>5</v>
      </c>
      <c r="C24" s="2">
        <v>35.979999999999997</v>
      </c>
      <c r="D24" s="2">
        <v>-106.11</v>
      </c>
      <c r="E24" s="2">
        <v>42.49</v>
      </c>
      <c r="F24" s="2">
        <v>-77.010000000000005</v>
      </c>
      <c r="G24" s="2">
        <f t="shared" si="0"/>
        <v>35.61</v>
      </c>
    </row>
    <row r="25" spans="1:11" x14ac:dyDescent="0.35">
      <c r="A25" s="2">
        <v>4</v>
      </c>
      <c r="B25" s="2">
        <v>6</v>
      </c>
      <c r="C25" s="2">
        <v>35.979999999999997</v>
      </c>
      <c r="D25" s="2">
        <v>-106.11</v>
      </c>
      <c r="E25" s="2">
        <v>40.07</v>
      </c>
      <c r="F25" s="2">
        <v>-114.16</v>
      </c>
      <c r="G25" s="2">
        <f>ABS(C25-E25)+ABS(D25-F25)</f>
        <v>12.14</v>
      </c>
    </row>
    <row r="26" spans="1:11" ht="15" thickBot="1" x14ac:dyDescent="0.4"/>
    <row r="27" spans="1:11" x14ac:dyDescent="0.35">
      <c r="A27" s="17"/>
      <c r="B27" s="20" t="s">
        <v>40</v>
      </c>
      <c r="C27" s="20">
        <v>2</v>
      </c>
      <c r="D27" s="20">
        <v>3</v>
      </c>
      <c r="E27" s="20">
        <v>4</v>
      </c>
      <c r="F27" s="20">
        <v>5</v>
      </c>
      <c r="G27" s="21">
        <v>6</v>
      </c>
      <c r="H27" s="37"/>
    </row>
    <row r="28" spans="1:11" ht="15" thickBot="1" x14ac:dyDescent="0.4">
      <c r="A28" s="18" t="s">
        <v>39</v>
      </c>
      <c r="B28" s="29">
        <f>G2</f>
        <v>10.97000000000001</v>
      </c>
      <c r="C28" s="29">
        <f>G3</f>
        <v>18.820000000000007</v>
      </c>
      <c r="D28" s="29">
        <f>G4</f>
        <v>39.059999999999995</v>
      </c>
      <c r="E28" s="29">
        <f>G5</f>
        <v>29.33</v>
      </c>
      <c r="F28" s="29">
        <f>G6</f>
        <v>17.109999999999992</v>
      </c>
      <c r="G28" s="34">
        <f>G7</f>
        <v>38.199999999999996</v>
      </c>
      <c r="H28" s="38"/>
    </row>
    <row r="29" spans="1:11" ht="43.5" x14ac:dyDescent="0.35">
      <c r="A29" s="18">
        <v>2</v>
      </c>
      <c r="B29" s="29">
        <f>G8</f>
        <v>18.640000000000004</v>
      </c>
      <c r="C29" s="29">
        <f>G9</f>
        <v>28.310000000000009</v>
      </c>
      <c r="D29" s="29">
        <f>G10</f>
        <v>48.55</v>
      </c>
      <c r="E29" s="29">
        <f>G11</f>
        <v>36.999999999999993</v>
      </c>
      <c r="F29" s="29">
        <f>G12</f>
        <v>12.960000000000008</v>
      </c>
      <c r="G29" s="34">
        <f>G13</f>
        <v>47.69</v>
      </c>
      <c r="H29" s="38"/>
      <c r="J29" s="10" t="s">
        <v>35</v>
      </c>
      <c r="K29" s="30">
        <f>SUMPRODUCT(B28:G31,B35:G38)</f>
        <v>53464.610000000008</v>
      </c>
    </row>
    <row r="30" spans="1:11" ht="29" x14ac:dyDescent="0.35">
      <c r="A30" s="18">
        <v>3</v>
      </c>
      <c r="B30" s="29">
        <f>G14</f>
        <v>14.849999999999998</v>
      </c>
      <c r="C30" s="29">
        <f>G15</f>
        <v>11.68</v>
      </c>
      <c r="D30" s="29">
        <f>G16</f>
        <v>18.159999999999997</v>
      </c>
      <c r="E30" s="29">
        <f>G17</f>
        <v>5.6099999999999923</v>
      </c>
      <c r="F30" s="29">
        <f>G18</f>
        <v>40.83</v>
      </c>
      <c r="G30" s="34">
        <f>G19</f>
        <v>17.299999999999997</v>
      </c>
      <c r="H30" s="38"/>
      <c r="J30" s="11" t="s">
        <v>36</v>
      </c>
      <c r="K30" s="27">
        <f>SUM(O35:O38)</f>
        <v>3938</v>
      </c>
    </row>
    <row r="31" spans="1:11" ht="15" thickBot="1" x14ac:dyDescent="0.4">
      <c r="A31" s="19">
        <v>4</v>
      </c>
      <c r="B31" s="35">
        <f>G20</f>
        <v>20.009999999999994</v>
      </c>
      <c r="C31" s="35">
        <f>G21</f>
        <v>7.2399999999999878</v>
      </c>
      <c r="D31" s="35">
        <f>G22</f>
        <v>13</v>
      </c>
      <c r="E31" s="35">
        <f>G23</f>
        <v>10.829999999999991</v>
      </c>
      <c r="F31" s="35">
        <f>G24</f>
        <v>35.61</v>
      </c>
      <c r="G31" s="36">
        <f>G25</f>
        <v>12.14</v>
      </c>
      <c r="H31" s="38"/>
      <c r="J31" s="12" t="s">
        <v>37</v>
      </c>
      <c r="K31" s="39">
        <f>SUM(K29:K30)</f>
        <v>57402.610000000008</v>
      </c>
    </row>
    <row r="32" spans="1:11" x14ac:dyDescent="0.35">
      <c r="A32" s="37"/>
      <c r="B32" s="38"/>
      <c r="C32" s="38"/>
      <c r="D32" s="38"/>
      <c r="E32" s="38"/>
      <c r="F32" s="38"/>
      <c r="G32" s="38"/>
      <c r="H32" s="38"/>
    </row>
    <row r="33" spans="1:15" ht="15" thickBot="1" x14ac:dyDescent="0.4"/>
    <row r="34" spans="1:15" ht="29" x14ac:dyDescent="0.35">
      <c r="A34" s="22"/>
      <c r="B34" s="25">
        <v>1</v>
      </c>
      <c r="C34" s="25">
        <v>2</v>
      </c>
      <c r="D34" s="25">
        <v>3</v>
      </c>
      <c r="E34" s="25">
        <v>4</v>
      </c>
      <c r="F34" s="25">
        <v>5</v>
      </c>
      <c r="G34" s="25">
        <v>6</v>
      </c>
      <c r="H34" s="26" t="s">
        <v>34</v>
      </c>
      <c r="J34" s="13" t="s">
        <v>30</v>
      </c>
      <c r="K34" s="14"/>
      <c r="L34" s="15" t="s">
        <v>31</v>
      </c>
      <c r="M34" s="15"/>
      <c r="N34" s="15" t="s">
        <v>32</v>
      </c>
      <c r="O34" s="16"/>
    </row>
    <row r="35" spans="1:15" x14ac:dyDescent="0.35">
      <c r="A35" s="23">
        <v>1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49">
        <f>SUM(B35:G35)</f>
        <v>0</v>
      </c>
      <c r="J35" s="5">
        <f>H35</f>
        <v>0</v>
      </c>
      <c r="K35" s="1"/>
      <c r="L35" s="43">
        <v>0</v>
      </c>
      <c r="M35" s="44">
        <f>J35-($J$42*L35)</f>
        <v>0</v>
      </c>
      <c r="N35" s="32">
        <v>2585</v>
      </c>
      <c r="O35" s="40">
        <f>N35*L35</f>
        <v>0</v>
      </c>
    </row>
    <row r="36" spans="1:15" x14ac:dyDescent="0.35">
      <c r="A36" s="23">
        <v>2</v>
      </c>
      <c r="B36" s="28">
        <v>537.00000000000023</v>
      </c>
      <c r="C36" s="28">
        <v>0</v>
      </c>
      <c r="D36" s="28">
        <v>0</v>
      </c>
      <c r="E36" s="28">
        <v>0</v>
      </c>
      <c r="F36" s="28">
        <v>911</v>
      </c>
      <c r="G36" s="28">
        <v>0</v>
      </c>
      <c r="H36" s="49">
        <f t="shared" ref="H36:H38" si="1">SUM(B36:G36)</f>
        <v>1448.0000000000002</v>
      </c>
      <c r="J36" s="5">
        <f>H36</f>
        <v>1448.0000000000002</v>
      </c>
      <c r="K36" s="1"/>
      <c r="L36" s="43">
        <v>1</v>
      </c>
      <c r="M36" s="44">
        <f t="shared" ref="M36:M38" si="2">J36-($J$42*L36)</f>
        <v>-2362</v>
      </c>
      <c r="N36" s="32">
        <v>2229</v>
      </c>
      <c r="O36" s="40">
        <f t="shared" ref="O36:O38" si="3">N36*L36</f>
        <v>2229</v>
      </c>
    </row>
    <row r="37" spans="1:15" x14ac:dyDescent="0.35">
      <c r="A37" s="23">
        <v>3</v>
      </c>
      <c r="B37" s="28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49">
        <f t="shared" si="1"/>
        <v>0</v>
      </c>
      <c r="J37" s="5">
        <f>H37</f>
        <v>0</v>
      </c>
      <c r="K37" s="1"/>
      <c r="L37" s="43">
        <v>0</v>
      </c>
      <c r="M37" s="44">
        <f t="shared" si="2"/>
        <v>0</v>
      </c>
      <c r="N37" s="32">
        <v>2579</v>
      </c>
      <c r="O37" s="40">
        <f t="shared" si="3"/>
        <v>0</v>
      </c>
    </row>
    <row r="38" spans="1:15" ht="15" thickBot="1" x14ac:dyDescent="0.4">
      <c r="A38" s="23">
        <v>4</v>
      </c>
      <c r="B38" s="28">
        <v>0</v>
      </c>
      <c r="C38" s="28">
        <v>695</v>
      </c>
      <c r="D38" s="28">
        <v>707</v>
      </c>
      <c r="E38" s="28">
        <v>571.00000000000023</v>
      </c>
      <c r="F38" s="28">
        <v>0</v>
      </c>
      <c r="G38" s="28">
        <v>926</v>
      </c>
      <c r="H38" s="49">
        <f t="shared" si="1"/>
        <v>2899</v>
      </c>
      <c r="J38" s="6">
        <f>H38</f>
        <v>2899</v>
      </c>
      <c r="K38" s="3"/>
      <c r="L38" s="45">
        <v>1</v>
      </c>
      <c r="M38" s="46">
        <f t="shared" si="2"/>
        <v>-911</v>
      </c>
      <c r="N38" s="33">
        <v>1709</v>
      </c>
      <c r="O38" s="41">
        <f t="shared" si="3"/>
        <v>1709</v>
      </c>
    </row>
    <row r="39" spans="1:15" ht="15" thickBot="1" x14ac:dyDescent="0.4">
      <c r="A39" s="23" t="s">
        <v>29</v>
      </c>
      <c r="B39" s="48">
        <f>SUM(B35:B38)</f>
        <v>537.00000000000023</v>
      </c>
      <c r="C39" s="48">
        <f>SUM(C35:C38)</f>
        <v>695</v>
      </c>
      <c r="D39" s="48">
        <f t="shared" ref="D39:G39" si="4">SUM(D35:D38)</f>
        <v>707</v>
      </c>
      <c r="E39" s="48">
        <f t="shared" si="4"/>
        <v>571.00000000000023</v>
      </c>
      <c r="F39" s="48">
        <f t="shared" si="4"/>
        <v>911</v>
      </c>
      <c r="G39" s="48">
        <f t="shared" si="4"/>
        <v>926</v>
      </c>
      <c r="H39" s="49">
        <f>SUM(B39:G39)</f>
        <v>4347</v>
      </c>
      <c r="K39" s="31" t="s">
        <v>38</v>
      </c>
      <c r="L39" s="42">
        <f>SUM(L35:L38)</f>
        <v>2</v>
      </c>
    </row>
    <row r="40" spans="1:15" ht="15" thickBot="1" x14ac:dyDescent="0.4">
      <c r="A40" s="24" t="s">
        <v>28</v>
      </c>
      <c r="B40" s="47">
        <v>537</v>
      </c>
      <c r="C40" s="47">
        <v>695</v>
      </c>
      <c r="D40" s="47">
        <v>707</v>
      </c>
      <c r="E40" s="47">
        <v>571</v>
      </c>
      <c r="F40" s="47">
        <v>911</v>
      </c>
      <c r="G40" s="47">
        <v>926</v>
      </c>
      <c r="H40" s="7"/>
    </row>
    <row r="41" spans="1:15" ht="15" thickBot="1" x14ac:dyDescent="0.4"/>
    <row r="42" spans="1:15" ht="30" customHeight="1" thickBot="1" x14ac:dyDescent="0.4">
      <c r="I42" s="9" t="s">
        <v>33</v>
      </c>
      <c r="J42" s="4">
        <f>SUM(C40:G40)</f>
        <v>3810</v>
      </c>
    </row>
    <row r="43" spans="1:15" ht="14.5" customHeight="1" x14ac:dyDescent="0.35"/>
  </sheetData>
  <mergeCells count="3">
    <mergeCell ref="J34:K34"/>
    <mergeCell ref="L34:M34"/>
    <mergeCell ref="N34:O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5EA7-F256-4757-9657-3F02434F53B2}">
  <dimension ref="A1:E7"/>
  <sheetViews>
    <sheetView workbookViewId="0">
      <selection activeCell="E15" sqref="E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537</v>
      </c>
      <c r="D2">
        <v>29.74</v>
      </c>
      <c r="E2">
        <v>-92.34</v>
      </c>
    </row>
    <row r="3" spans="1:5" x14ac:dyDescent="0.35">
      <c r="A3">
        <v>2</v>
      </c>
      <c r="B3" t="s">
        <v>6</v>
      </c>
      <c r="C3">
        <v>695</v>
      </c>
      <c r="D3">
        <v>35.590000000000003</v>
      </c>
      <c r="E3">
        <v>-99.26</v>
      </c>
    </row>
    <row r="4" spans="1:5" x14ac:dyDescent="0.35">
      <c r="A4">
        <v>3</v>
      </c>
      <c r="B4" t="s">
        <v>7</v>
      </c>
      <c r="C4">
        <v>707</v>
      </c>
      <c r="D4">
        <v>39.729999999999997</v>
      </c>
      <c r="E4">
        <v>-115.36</v>
      </c>
    </row>
    <row r="5" spans="1:5" x14ac:dyDescent="0.35">
      <c r="A5">
        <v>4</v>
      </c>
      <c r="B5" t="s">
        <v>8</v>
      </c>
      <c r="C5">
        <v>571</v>
      </c>
      <c r="D5">
        <v>26</v>
      </c>
      <c r="E5">
        <v>-106.96</v>
      </c>
    </row>
    <row r="6" spans="1:5" x14ac:dyDescent="0.35">
      <c r="A6">
        <v>5</v>
      </c>
      <c r="B6" t="s">
        <v>9</v>
      </c>
      <c r="C6">
        <v>911</v>
      </c>
      <c r="D6">
        <v>42.49</v>
      </c>
      <c r="E6">
        <v>-77.010000000000005</v>
      </c>
    </row>
    <row r="7" spans="1:5" x14ac:dyDescent="0.35">
      <c r="A7">
        <v>6</v>
      </c>
      <c r="B7" t="s">
        <v>10</v>
      </c>
      <c r="C7">
        <v>926</v>
      </c>
      <c r="D7">
        <v>40.07</v>
      </c>
      <c r="E7">
        <v>-114.16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6A14-43F0-4CFA-BA70-25E84EA4BE48}">
  <dimension ref="A1:E5"/>
  <sheetViews>
    <sheetView workbookViewId="0">
      <selection activeCell="B5" sqref="B5"/>
    </sheetView>
  </sheetViews>
  <sheetFormatPr defaultRowHeight="14.5" x14ac:dyDescent="0.35"/>
  <sheetData>
    <row r="1" spans="1:5" x14ac:dyDescent="0.35">
      <c r="A1" t="s">
        <v>15</v>
      </c>
      <c r="B1" t="s">
        <v>1</v>
      </c>
      <c r="C1" t="s">
        <v>16</v>
      </c>
      <c r="D1" t="s">
        <v>3</v>
      </c>
      <c r="E1" t="s">
        <v>4</v>
      </c>
    </row>
    <row r="2" spans="1:5" x14ac:dyDescent="0.35">
      <c r="A2">
        <v>1</v>
      </c>
      <c r="B2" t="s">
        <v>17</v>
      </c>
      <c r="C2">
        <v>2585</v>
      </c>
      <c r="D2">
        <v>32.200000000000003</v>
      </c>
      <c r="E2">
        <v>-83.83</v>
      </c>
    </row>
    <row r="3" spans="1:5" x14ac:dyDescent="0.35">
      <c r="A3">
        <v>2</v>
      </c>
      <c r="B3" t="s">
        <v>18</v>
      </c>
      <c r="C3">
        <v>2229</v>
      </c>
      <c r="D3">
        <v>31.29</v>
      </c>
      <c r="E3">
        <v>-75.25</v>
      </c>
    </row>
    <row r="4" spans="1:5" x14ac:dyDescent="0.35">
      <c r="A4">
        <v>3</v>
      </c>
      <c r="B4" t="s">
        <v>19</v>
      </c>
      <c r="C4">
        <v>2579</v>
      </c>
      <c r="D4">
        <v>30.79</v>
      </c>
      <c r="E4">
        <v>-106.14</v>
      </c>
    </row>
    <row r="5" spans="1:5" x14ac:dyDescent="0.35">
      <c r="A5">
        <v>4</v>
      </c>
      <c r="B5" t="s">
        <v>20</v>
      </c>
      <c r="C5">
        <v>1709</v>
      </c>
      <c r="D5">
        <v>35.979999999999997</v>
      </c>
      <c r="E5">
        <v>-106.11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B1E6-3E04-428E-ADC9-7DC6305ACF3F}">
  <dimension ref="A1:C2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</v>
      </c>
      <c r="B2">
        <v>1</v>
      </c>
      <c r="C2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 9</vt:lpstr>
      <vt:lpstr>Distribution Center</vt:lpstr>
      <vt:lpstr>Warehouses</vt:lpstr>
      <vt:lpstr>Model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Trenery</dc:creator>
  <cp:lastModifiedBy>Aidan Trenery</cp:lastModifiedBy>
  <dcterms:created xsi:type="dcterms:W3CDTF">2025-04-09T22:11:53Z</dcterms:created>
  <dcterms:modified xsi:type="dcterms:W3CDTF">2025-04-10T02:07:15Z</dcterms:modified>
</cp:coreProperties>
</file>