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(x)" sheetId="1" state="visible" r:id="rId3"/>
    <sheet name="Θ" sheetId="2" state="visible" r:id="rId4"/>
    <sheet name="Rкр" sheetId="3" state="visible" r:id="rId5"/>
    <sheet name="Лист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<sst xmlns="http://schemas.openxmlformats.org/spreadsheetml/2006/main" count="30" uniqueCount="24">
  <si>
    <t xml:space="preserve">xлев, мм</t>
  </si>
  <si>
    <t xml:space="preserve">xправ, мм</t>
  </si>
  <si>
    <t xml:space="preserve">R, кОм</t>
  </si>
  <si>
    <t xml:space="preserve">I, А</t>
  </si>
  <si>
    <t xml:space="preserve">U, В</t>
  </si>
  <si>
    <t xml:space="preserve">R1/R2</t>
  </si>
  <si>
    <t xml:space="preserve">R2, кОм</t>
  </si>
  <si>
    <t xml:space="preserve">R0, Ом</t>
  </si>
  <si>
    <t xml:space="preserve">x, мм</t>
  </si>
  <si>
    <t xml:space="preserve">xлевmax, мм</t>
  </si>
  <si>
    <t xml:space="preserve">Θ</t>
  </si>
  <si>
    <t xml:space="preserve">5T0, с</t>
  </si>
  <si>
    <t xml:space="preserve">T0, с</t>
  </si>
  <si>
    <t xml:space="preserve">R, Rкр примерн</t>
  </si>
  <si>
    <t xml:space="preserve">Rреал, кОм</t>
  </si>
  <si>
    <t xml:space="preserve">x1, мм</t>
  </si>
  <si>
    <t xml:space="preserve">x2, мм</t>
  </si>
  <si>
    <t xml:space="preserve">Rкр, кОм</t>
  </si>
  <si>
    <t xml:space="preserve">(R+R0)^2</t>
  </si>
  <si>
    <t xml:space="preserve">1/Θ^2</t>
  </si>
  <si>
    <t xml:space="preserve">xmax, мм</t>
  </si>
  <si>
    <t xml:space="preserve">a, см</t>
  </si>
  <si>
    <t xml:space="preserve">C, мкФ</t>
  </si>
  <si>
    <t xml:space="preserve">inf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</si>
</sst>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0"/>
      <color rgb="FF202122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D9D9D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1A1A1A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x, мм относительно параметра "I, А"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'I(x)'!$B$13</c:f>
              <c:strCache>
                <c:ptCount val="1"/>
                <c:pt idx="0">
                  <c:v>x, мм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'I(x)'!$A$14:$A$23</c:f>
              <c:numCache>
                <c:formatCode>General</c:formatCode>
                <c:ptCount val="10"/>
                <c:pt idx="0">
                  <c:v>0.609347826086957</c:v>
                </c:pt>
                <c:pt idx="1">
                  <c:v>0.564259259259259</c:v>
                </c:pt>
                <c:pt idx="2">
                  <c:v>0.530806451612903</c:v>
                </c:pt>
                <c:pt idx="3">
                  <c:v>0.505</c:v>
                </c:pt>
                <c:pt idx="4">
                  <c:v>0.484487179487179</c:v>
                </c:pt>
                <c:pt idx="5">
                  <c:v>0.467790697674419</c:v>
                </c:pt>
                <c:pt idx="6">
                  <c:v>0.453936170212766</c:v>
                </c:pt>
                <c:pt idx="7">
                  <c:v>0.442254901960784</c:v>
                </c:pt>
                <c:pt idx="8">
                  <c:v>0.432272727272727</c:v>
                </c:pt>
                <c:pt idx="9">
                  <c:v>0.42364406779661</c:v>
                </c:pt>
              </c:numCache>
            </c:numRef>
          </c:xVal>
          <c:yVal>
            <c:numRef>
              <c:f>'I(x)'!$B$14:$B$23</c:f>
              <c:numCache>
                <c:formatCode>General</c:formatCode>
                <c:ptCount val="10"/>
                <c:pt idx="0">
                  <c:v>242</c:v>
                </c:pt>
                <c:pt idx="1">
                  <c:v>211</c:v>
                </c:pt>
                <c:pt idx="2">
                  <c:v>187.5</c:v>
                </c:pt>
                <c:pt idx="3">
                  <c:v>169</c:v>
                </c:pt>
                <c:pt idx="4">
                  <c:v>153</c:v>
                </c:pt>
                <c:pt idx="5">
                  <c:v>141</c:v>
                </c:pt>
                <c:pt idx="6">
                  <c:v>130.5</c:v>
                </c:pt>
                <c:pt idx="7">
                  <c:v>121</c:v>
                </c:pt>
                <c:pt idx="8">
                  <c:v>113</c:v>
                </c:pt>
                <c:pt idx="9">
                  <c:v>106</c:v>
                </c:pt>
              </c:numCache>
            </c:numRef>
          </c:yVal>
          <c:smooth val="1"/>
        </c:ser>
        <c:axId val="84819404"/>
        <c:axId val="13947661"/>
      </c:scatterChart>
      <c:valAx>
        <c:axId val="8481940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I, 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947661"/>
        <c:crosses val="autoZero"/>
        <c:crossBetween val="midCat"/>
      </c:valAx>
      <c:valAx>
        <c:axId val="139476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x, мм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81940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1/Θ^2 относительно параметра "(R+R0)^2"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Rкр!$C$14</c:f>
              <c:strCache>
                <c:ptCount val="1"/>
                <c:pt idx="0">
                  <c:v>1/Θ^2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Rкр!$B$15:$B$25</c:f>
              <c:numCache>
                <c:formatCode>General</c:formatCode>
                <c:ptCount val="11"/>
                <c:pt idx="0">
                  <c:v>401575690000</c:v>
                </c:pt>
                <c:pt idx="1">
                  <c:v>405259560000</c:v>
                </c:pt>
                <c:pt idx="2">
                  <c:v>410112160000</c:v>
                </c:pt>
                <c:pt idx="3">
                  <c:v>414993640000</c:v>
                </c:pt>
                <c:pt idx="4">
                  <c:v>419904000000</c:v>
                </c:pt>
                <c:pt idx="5">
                  <c:v>424843240000</c:v>
                </c:pt>
                <c:pt idx="6">
                  <c:v>429811360000</c:v>
                </c:pt>
                <c:pt idx="7">
                  <c:v>439834240000</c:v>
                </c:pt>
                <c:pt idx="8">
                  <c:v>449972640000</c:v>
                </c:pt>
                <c:pt idx="9">
                  <c:v>460226560000</c:v>
                </c:pt>
                <c:pt idx="10">
                  <c:v>470596000000</c:v>
                </c:pt>
              </c:numCache>
            </c:numRef>
          </c:xVal>
          <c:yVal>
            <c:numRef>
              <c:f>Rкр!$C$15:$C$25</c:f>
              <c:numCache>
                <c:formatCode>General</c:formatCode>
                <c:ptCount val="11"/>
                <c:pt idx="0">
                  <c:v>0.297764844162797</c:v>
                </c:pt>
                <c:pt idx="1">
                  <c:v>0.399057627183585</c:v>
                </c:pt>
                <c:pt idx="2">
                  <c:v>0.490414861789377</c:v>
                </c:pt>
                <c:pt idx="3">
                  <c:v>0.602929513470338</c:v>
                </c:pt>
                <c:pt idx="4">
                  <c:v>0.712082751592869</c:v>
                </c:pt>
                <c:pt idx="5">
                  <c:v>0.850041131798076</c:v>
                </c:pt>
                <c:pt idx="6">
                  <c:v>0.926527501719559</c:v>
                </c:pt>
                <c:pt idx="7">
                  <c:v>1.20272452705226</c:v>
                </c:pt>
                <c:pt idx="8">
                  <c:v>1.47363808467928</c:v>
                </c:pt>
                <c:pt idx="9">
                  <c:v>1.65625010804731</c:v>
                </c:pt>
                <c:pt idx="10">
                  <c:v>2.15901888817063</c:v>
                </c:pt>
              </c:numCache>
            </c:numRef>
          </c:yVal>
          <c:smooth val="1"/>
        </c:ser>
        <c:axId val="94807807"/>
        <c:axId val="62448065"/>
      </c:scatterChart>
      <c:valAx>
        <c:axId val="9480780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(R+R0)^2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448065"/>
        <c:crosses val="autoZero"/>
        <c:crossBetween val="midCat"/>
      </c:valAx>
      <c:valAx>
        <c:axId val="624480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1/Θ^2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80780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xmax, мм относительно параметра ""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Лист4!$B$18:$B$28</c:f>
              <c:numCache>
                <c:formatCode>General</c:formatCode>
                <c:ptCount val="11"/>
                <c:pt idx="1">
                  <c:v>2.19250164437623E-005</c:v>
                </c:pt>
                <c:pt idx="2">
                  <c:v>2.46244767298695E-005</c:v>
                </c:pt>
                <c:pt idx="3">
                  <c:v>2.808199943836E-005</c:v>
                </c:pt>
                <c:pt idx="4">
                  <c:v>3.26690623979092E-005</c:v>
                </c:pt>
                <c:pt idx="5">
                  <c:v>3.90472471690746E-005</c:v>
                </c:pt>
                <c:pt idx="6">
                  <c:v>4.85201358563804E-005</c:v>
                </c:pt>
                <c:pt idx="7">
                  <c:v>6.40614990390775E-005</c:v>
                </c:pt>
                <c:pt idx="8">
                  <c:v>9.42507068803016E-005</c:v>
                </c:pt>
                <c:pt idx="9">
                  <c:v>0.00017825311942959</c:v>
                </c:pt>
                <c:pt idx="10">
                  <c:v>0.000216919739696312</c:v>
                </c:pt>
              </c:numCache>
            </c:numRef>
          </c:xVal>
          <c:yVal>
            <c:numRef>
              <c:f>Лист4!$C$18:$C$28</c:f>
              <c:numCache>
                <c:formatCode>General</c:formatCode>
                <c:ptCount val="11"/>
                <c:pt idx="1">
                  <c:v>170</c:v>
                </c:pt>
                <c:pt idx="2">
                  <c:v>165</c:v>
                </c:pt>
                <c:pt idx="3">
                  <c:v>163</c:v>
                </c:pt>
                <c:pt idx="4">
                  <c:v>160</c:v>
                </c:pt>
                <c:pt idx="5">
                  <c:v>155</c:v>
                </c:pt>
                <c:pt idx="6">
                  <c:v>143</c:v>
                </c:pt>
                <c:pt idx="7">
                  <c:v>133</c:v>
                </c:pt>
                <c:pt idx="8">
                  <c:v>113</c:v>
                </c:pt>
                <c:pt idx="9">
                  <c:v>85</c:v>
                </c:pt>
                <c:pt idx="10">
                  <c:v>74</c:v>
                </c:pt>
              </c:numCache>
            </c:numRef>
          </c:yVal>
          <c:smooth val="1"/>
        </c:ser>
        <c:axId val="86624035"/>
        <c:axId val="61134125"/>
      </c:scatterChart>
      <c:valAx>
        <c:axId val="8662403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134125"/>
        <c:crosses val="autoZero"/>
        <c:crossBetween val="midCat"/>
      </c:valAx>
      <c:valAx>
        <c:axId val="611341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xmax, мм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62403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xmax, мм относительно параметра ""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Лист4!$B$17:$B$28</c:f>
              <c:numCache>
                <c:formatCode>General</c:formatCode>
                <c:ptCount val="12"/>
                <c:pt idx="0">
                  <c:v>0</c:v>
                </c:pt>
                <c:pt idx="2">
                  <c:v>2.19250164437623E-005</c:v>
                </c:pt>
                <c:pt idx="3">
                  <c:v>2.46244767298695E-005</c:v>
                </c:pt>
                <c:pt idx="4">
                  <c:v>2.808199943836E-005</c:v>
                </c:pt>
                <c:pt idx="5">
                  <c:v>3.26690623979092E-005</c:v>
                </c:pt>
                <c:pt idx="6">
                  <c:v>3.90472471690746E-005</c:v>
                </c:pt>
                <c:pt idx="7">
                  <c:v>4.85201358563804E-005</c:v>
                </c:pt>
                <c:pt idx="8">
                  <c:v>6.40614990390775E-005</c:v>
                </c:pt>
                <c:pt idx="9">
                  <c:v>9.42507068803016E-005</c:v>
                </c:pt>
                <c:pt idx="10">
                  <c:v>0.00017825311942959</c:v>
                </c:pt>
                <c:pt idx="11">
                  <c:v>0.000216919739696312</c:v>
                </c:pt>
              </c:numCache>
            </c:numRef>
          </c:xVal>
          <c:yVal>
            <c:numRef>
              <c:f>Лист4!$C$17:$C$28</c:f>
              <c:numCache>
                <c:formatCode>General</c:formatCode>
                <c:ptCount val="12"/>
                <c:pt idx="0">
                  <c:v>206</c:v>
                </c:pt>
                <c:pt idx="2">
                  <c:v>170</c:v>
                </c:pt>
                <c:pt idx="3">
                  <c:v>165</c:v>
                </c:pt>
                <c:pt idx="4">
                  <c:v>163</c:v>
                </c:pt>
                <c:pt idx="5">
                  <c:v>160</c:v>
                </c:pt>
                <c:pt idx="6">
                  <c:v>155</c:v>
                </c:pt>
                <c:pt idx="7">
                  <c:v>143</c:v>
                </c:pt>
                <c:pt idx="8">
                  <c:v>133</c:v>
                </c:pt>
                <c:pt idx="9">
                  <c:v>113</c:v>
                </c:pt>
                <c:pt idx="10">
                  <c:v>85</c:v>
                </c:pt>
                <c:pt idx="11">
                  <c:v>74</c:v>
                </c:pt>
              </c:numCache>
            </c:numRef>
          </c:yVal>
          <c:smooth val="1"/>
        </c:ser>
        <c:axId val="41135290"/>
        <c:axId val="80264753"/>
      </c:scatterChart>
      <c:valAx>
        <c:axId val="4113529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264753"/>
        <c:crosses val="autoZero"/>
        <c:crossBetween val="midCat"/>
      </c:valAx>
      <c:valAx>
        <c:axId val="802647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xmax, мм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13529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5</xdr:row>
      <xdr:rowOff>85680</xdr:rowOff>
    </xdr:from>
    <xdr:to>
      <xdr:col>8</xdr:col>
      <xdr:colOff>597240</xdr:colOff>
      <xdr:row>23</xdr:row>
      <xdr:rowOff>18720</xdr:rowOff>
    </xdr:to>
    <xdr:graphicFrame>
      <xdr:nvGraphicFramePr>
        <xdr:cNvPr id="0" name="Chart 1"/>
        <xdr:cNvGraphicFramePr/>
      </xdr:nvGraphicFramePr>
      <xdr:xfrm>
        <a:off x="2066400" y="10857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847800</xdr:colOff>
      <xdr:row>9</xdr:row>
      <xdr:rowOff>152280</xdr:rowOff>
    </xdr:from>
    <xdr:to>
      <xdr:col>10</xdr:col>
      <xdr:colOff>163440</xdr:colOff>
      <xdr:row>27</xdr:row>
      <xdr:rowOff>85320</xdr:rowOff>
    </xdr:to>
    <xdr:graphicFrame>
      <xdr:nvGraphicFramePr>
        <xdr:cNvPr id="1" name="Chart 2"/>
        <xdr:cNvGraphicFramePr/>
      </xdr:nvGraphicFramePr>
      <xdr:xfrm>
        <a:off x="3518640" y="19526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333360</xdr:colOff>
      <xdr:row>12</xdr:row>
      <xdr:rowOff>47520</xdr:rowOff>
    </xdr:from>
    <xdr:to>
      <xdr:col>9</xdr:col>
      <xdr:colOff>129600</xdr:colOff>
      <xdr:row>29</xdr:row>
      <xdr:rowOff>180720</xdr:rowOff>
    </xdr:to>
    <xdr:graphicFrame>
      <xdr:nvGraphicFramePr>
        <xdr:cNvPr id="2" name="Chart 3"/>
        <xdr:cNvGraphicFramePr/>
      </xdr:nvGraphicFramePr>
      <xdr:xfrm>
        <a:off x="3894480" y="2448000"/>
        <a:ext cx="4247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285840</xdr:colOff>
      <xdr:row>5</xdr:row>
      <xdr:rowOff>85680</xdr:rowOff>
    </xdr:from>
    <xdr:to>
      <xdr:col>8</xdr:col>
      <xdr:colOff>658800</xdr:colOff>
      <xdr:row>23</xdr:row>
      <xdr:rowOff>18720</xdr:rowOff>
    </xdr:to>
    <xdr:graphicFrame>
      <xdr:nvGraphicFramePr>
        <xdr:cNvPr id="3" name="Chart 4"/>
        <xdr:cNvGraphicFramePr/>
      </xdr:nvGraphicFramePr>
      <xdr:xfrm>
        <a:off x="2066400" y="10857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13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2" t="n">
        <v>250</v>
      </c>
      <c r="B2" s="2" t="n">
        <v>234</v>
      </c>
      <c r="C2" s="2" t="n">
        <v>2.3</v>
      </c>
      <c r="D2" s="4" t="n">
        <f aca="false">$F$2*($E$2/C2*1000+$H$2)</f>
        <v>0.609347826086957</v>
      </c>
      <c r="E2" s="2" t="n">
        <v>1.4</v>
      </c>
      <c r="F2" s="4" t="n">
        <f aca="false">1/2000</f>
        <v>0.0005</v>
      </c>
      <c r="G2" s="2" t="n">
        <v>10</v>
      </c>
      <c r="H2" s="2" t="n">
        <v>610</v>
      </c>
    </row>
    <row r="3" customFormat="false" ht="15.75" hidden="false" customHeight="false" outlineLevel="0" collapsed="false">
      <c r="A3" s="2" t="n">
        <v>216</v>
      </c>
      <c r="B3" s="2" t="n">
        <v>206</v>
      </c>
      <c r="C3" s="2" t="n">
        <v>2.7</v>
      </c>
      <c r="D3" s="4" t="n">
        <f aca="false">$F$2*($E$2/C3*1000+$H$2)</f>
        <v>0.564259259259259</v>
      </c>
    </row>
    <row r="4" customFormat="false" ht="15.75" hidden="false" customHeight="false" outlineLevel="0" collapsed="false">
      <c r="A4" s="2" t="n">
        <v>192</v>
      </c>
      <c r="B4" s="2" t="n">
        <v>183</v>
      </c>
      <c r="C4" s="2" t="n">
        <v>3.1</v>
      </c>
      <c r="D4" s="4" t="n">
        <f aca="false">$F$2*($E$2/C4*1000+$H$2)</f>
        <v>0.530806451612903</v>
      </c>
    </row>
    <row r="5" customFormat="false" ht="15.75" hidden="false" customHeight="false" outlineLevel="0" collapsed="false">
      <c r="A5" s="2" t="n">
        <v>172</v>
      </c>
      <c r="B5" s="2" t="n">
        <v>166</v>
      </c>
      <c r="C5" s="2" t="n">
        <v>3.5</v>
      </c>
      <c r="D5" s="4" t="n">
        <f aca="false">$F$2*($E$2/C5*1000+$H$2)</f>
        <v>0.505</v>
      </c>
    </row>
    <row r="6" customFormat="false" ht="15.75" hidden="false" customHeight="false" outlineLevel="0" collapsed="false">
      <c r="A6" s="2" t="n">
        <v>156</v>
      </c>
      <c r="B6" s="2" t="n">
        <v>150</v>
      </c>
      <c r="C6" s="2" t="n">
        <v>3.9</v>
      </c>
      <c r="D6" s="4" t="n">
        <f aca="false">$F$2*($E$2/C6*1000+$H$2)</f>
        <v>0.484487179487179</v>
      </c>
    </row>
    <row r="7" customFormat="false" ht="15.75" hidden="false" customHeight="false" outlineLevel="0" collapsed="false">
      <c r="A7" s="2" t="n">
        <v>143</v>
      </c>
      <c r="B7" s="2" t="n">
        <v>139</v>
      </c>
      <c r="C7" s="2" t="n">
        <v>4.3</v>
      </c>
      <c r="D7" s="4" t="n">
        <f aca="false">$F$2*($E$2/C7*1000+$H$2)</f>
        <v>0.467790697674419</v>
      </c>
    </row>
    <row r="8" customFormat="false" ht="15.75" hidden="false" customHeight="false" outlineLevel="0" collapsed="false">
      <c r="A8" s="2" t="n">
        <v>133</v>
      </c>
      <c r="B8" s="2" t="n">
        <v>128</v>
      </c>
      <c r="C8" s="2" t="n">
        <v>4.7</v>
      </c>
      <c r="D8" s="4" t="n">
        <f aca="false">$F$2*($E$2/C8*1000+$H$2)</f>
        <v>0.453936170212766</v>
      </c>
    </row>
    <row r="9" customFormat="false" ht="15.75" hidden="false" customHeight="false" outlineLevel="0" collapsed="false">
      <c r="A9" s="2" t="n">
        <v>123</v>
      </c>
      <c r="B9" s="2" t="n">
        <v>119</v>
      </c>
      <c r="C9" s="2" t="n">
        <v>5.1</v>
      </c>
      <c r="D9" s="4" t="n">
        <f aca="false">$F$2*($E$2/C9*1000+$H$2)</f>
        <v>0.442254901960784</v>
      </c>
    </row>
    <row r="10" customFormat="false" ht="15.75" hidden="false" customHeight="false" outlineLevel="0" collapsed="false">
      <c r="A10" s="2" t="n">
        <v>115</v>
      </c>
      <c r="B10" s="2" t="n">
        <v>111</v>
      </c>
      <c r="C10" s="2" t="n">
        <v>5.5</v>
      </c>
      <c r="D10" s="4" t="n">
        <f aca="false">$F$2*($E$2/C10*1000+$H$2)</f>
        <v>0.432272727272727</v>
      </c>
    </row>
    <row r="11" customFormat="false" ht="15.75" hidden="false" customHeight="false" outlineLevel="0" collapsed="false">
      <c r="A11" s="2" t="n">
        <v>108</v>
      </c>
      <c r="B11" s="2" t="n">
        <v>104</v>
      </c>
      <c r="C11" s="2" t="n">
        <v>5.9</v>
      </c>
      <c r="D11" s="4" t="n">
        <f aca="false">$F$2*($E$2/C11*1000+$H$2)</f>
        <v>0.42364406779661</v>
      </c>
    </row>
    <row r="13" customFormat="false" ht="15.75" hidden="false" customHeight="false" outlineLevel="0" collapsed="false">
      <c r="A13" s="3" t="s">
        <v>3</v>
      </c>
      <c r="B13" s="2" t="s">
        <v>8</v>
      </c>
    </row>
    <row r="14" customFormat="false" ht="15.75" hidden="false" customHeight="false" outlineLevel="0" collapsed="false">
      <c r="A14" s="4" t="n">
        <f aca="false">D2</f>
        <v>0.609347826086957</v>
      </c>
      <c r="B14" s="4" t="n">
        <f aca="false">(A2+B2) / 2</f>
        <v>242</v>
      </c>
    </row>
    <row r="15" customFormat="false" ht="15.75" hidden="false" customHeight="false" outlineLevel="0" collapsed="false">
      <c r="A15" s="4" t="n">
        <f aca="false">D3</f>
        <v>0.564259259259259</v>
      </c>
      <c r="B15" s="4" t="n">
        <f aca="false">(A3+B3) / 2</f>
        <v>211</v>
      </c>
    </row>
    <row r="16" customFormat="false" ht="15.75" hidden="false" customHeight="false" outlineLevel="0" collapsed="false">
      <c r="A16" s="4" t="n">
        <f aca="false">D4</f>
        <v>0.530806451612903</v>
      </c>
      <c r="B16" s="4" t="n">
        <f aca="false">(A4+B4) / 2</f>
        <v>187.5</v>
      </c>
    </row>
    <row r="17" customFormat="false" ht="15.75" hidden="false" customHeight="false" outlineLevel="0" collapsed="false">
      <c r="A17" s="4" t="n">
        <f aca="false">D5</f>
        <v>0.505</v>
      </c>
      <c r="B17" s="4" t="n">
        <f aca="false">(A5+B5) / 2</f>
        <v>169</v>
      </c>
    </row>
    <row r="18" customFormat="false" ht="15.75" hidden="false" customHeight="false" outlineLevel="0" collapsed="false">
      <c r="A18" s="4" t="n">
        <f aca="false">D6</f>
        <v>0.484487179487179</v>
      </c>
      <c r="B18" s="4" t="n">
        <f aca="false">(A6+B6) / 2</f>
        <v>153</v>
      </c>
    </row>
    <row r="19" customFormat="false" ht="15.75" hidden="false" customHeight="false" outlineLevel="0" collapsed="false">
      <c r="A19" s="4" t="n">
        <f aca="false">D7</f>
        <v>0.467790697674419</v>
      </c>
      <c r="B19" s="4" t="n">
        <f aca="false">(A7+B7) / 2</f>
        <v>141</v>
      </c>
    </row>
    <row r="20" customFormat="false" ht="15.75" hidden="false" customHeight="false" outlineLevel="0" collapsed="false">
      <c r="A20" s="4" t="n">
        <f aca="false">D8</f>
        <v>0.453936170212766</v>
      </c>
      <c r="B20" s="4" t="n">
        <f aca="false">(A8+B8) / 2</f>
        <v>130.5</v>
      </c>
    </row>
    <row r="21" customFormat="false" ht="15.75" hidden="false" customHeight="false" outlineLevel="0" collapsed="false">
      <c r="A21" s="4" t="n">
        <f aca="false">D9</f>
        <v>0.442254901960784</v>
      </c>
      <c r="B21" s="4" t="n">
        <f aca="false">(A9+B9) / 2</f>
        <v>121</v>
      </c>
    </row>
    <row r="22" customFormat="false" ht="15.75" hidden="false" customHeight="false" outlineLevel="0" collapsed="false">
      <c r="A22" s="4" t="n">
        <f aca="false">D10</f>
        <v>0.432272727272727</v>
      </c>
      <c r="B22" s="4" t="n">
        <f aca="false">(A10+B10) / 2</f>
        <v>113</v>
      </c>
    </row>
    <row r="23" customFormat="false" ht="15.75" hidden="false" customHeight="false" outlineLevel="0" collapsed="false">
      <c r="A23" s="4" t="n">
        <f aca="false">D11</f>
        <v>0.42364406779661</v>
      </c>
      <c r="B23" s="4" t="n">
        <f aca="false">(A11+B11) / 2</f>
        <v>106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9</v>
      </c>
      <c r="D1" s="2" t="s">
        <v>10</v>
      </c>
      <c r="E1" s="2" t="s">
        <v>11</v>
      </c>
      <c r="F1" s="2" t="s">
        <v>12</v>
      </c>
    </row>
    <row r="2" customFormat="false" ht="15.75" hidden="false" customHeight="false" outlineLevel="0" collapsed="false">
      <c r="A2" s="2" t="n">
        <v>246</v>
      </c>
      <c r="D2" s="4" t="n">
        <f aca="false">LN(A2/A3)</f>
        <v>0.1970638385</v>
      </c>
      <c r="E2" s="2" t="n">
        <v>17.82</v>
      </c>
      <c r="F2" s="4" t="n">
        <f aca="false">E2/5</f>
        <v>3.564</v>
      </c>
    </row>
    <row r="3" customFormat="false" ht="15.75" hidden="false" customHeight="false" outlineLevel="0" collapsed="false">
      <c r="A3" s="2" t="n">
        <v>202</v>
      </c>
      <c r="E3" s="2" t="n">
        <v>17.43</v>
      </c>
      <c r="F3" s="4" t="n">
        <f aca="false">E3/5</f>
        <v>3.486</v>
      </c>
    </row>
    <row r="4" customFormat="false" ht="15.75" hidden="false" customHeight="false" outlineLevel="0" collapsed="false">
      <c r="E4" s="2" t="n">
        <v>17.55</v>
      </c>
      <c r="F4" s="4" t="n">
        <f aca="false">E4/5</f>
        <v>3.51</v>
      </c>
    </row>
    <row r="5" customFormat="false" ht="15.75" hidden="false" customHeight="false" outlineLevel="0" collapsed="false">
      <c r="A5" s="2" t="n">
        <v>246</v>
      </c>
    </row>
    <row r="6" customFormat="false" ht="15.75" hidden="false" customHeight="false" outlineLevel="0" collapsed="false">
      <c r="A6" s="2" t="n">
        <v>203</v>
      </c>
    </row>
    <row r="8" customFormat="false" ht="15.75" hidden="false" customHeight="false" outlineLevel="0" collapsed="false">
      <c r="A8" s="2" t="n">
        <v>246</v>
      </c>
    </row>
    <row r="9" customFormat="false" ht="15.75" hidden="false" customHeight="false" outlineLevel="0" collapsed="false">
      <c r="A9" s="2" t="n">
        <v>204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0" min="10" style="0" width="15"/>
  </cols>
  <sheetData>
    <row r="1" customFormat="false" ht="15.75" hidden="false" customHeight="false" outlineLevel="0" collapsed="false">
      <c r="A1" s="5" t="s">
        <v>13</v>
      </c>
      <c r="D1" s="2" t="s">
        <v>14</v>
      </c>
      <c r="E1" s="1" t="s">
        <v>15</v>
      </c>
      <c r="F1" s="1" t="s">
        <v>16</v>
      </c>
      <c r="H1" s="6" t="s">
        <v>10</v>
      </c>
      <c r="J1" s="1" t="s">
        <v>17</v>
      </c>
      <c r="L1" s="2" t="s">
        <v>5</v>
      </c>
    </row>
    <row r="2" customFormat="false" ht="15.75" hidden="false" customHeight="false" outlineLevel="0" collapsed="false">
      <c r="A2" s="5" t="n">
        <v>3</v>
      </c>
      <c r="D2" s="2" t="n">
        <v>23.7</v>
      </c>
      <c r="E2" s="2" t="n">
        <v>250</v>
      </c>
      <c r="F2" s="2" t="n">
        <v>40</v>
      </c>
      <c r="H2" s="4" t="n">
        <f aca="false">LN(E2/F2)</f>
        <v>1.83258146374831</v>
      </c>
      <c r="J2" s="2" t="n">
        <v>7.6</v>
      </c>
      <c r="L2" s="4" t="n">
        <f aca="false">1/200</f>
        <v>0.005</v>
      </c>
    </row>
    <row r="3" customFormat="false" ht="15.75" hidden="false" customHeight="false" outlineLevel="0" collapsed="false">
      <c r="A3" s="5" t="n">
        <v>3.5</v>
      </c>
      <c r="D3" s="2" t="n">
        <v>26.6</v>
      </c>
      <c r="E3" s="2" t="n">
        <v>224</v>
      </c>
      <c r="F3" s="2" t="n">
        <v>46</v>
      </c>
      <c r="H3" s="4" t="n">
        <f aca="false">LN(E3/F3)</f>
        <v>1.58300465536595</v>
      </c>
    </row>
    <row r="4" customFormat="false" ht="15.75" hidden="false" customHeight="false" outlineLevel="0" collapsed="false">
      <c r="A4" s="5" t="n">
        <v>4</v>
      </c>
      <c r="D4" s="2" t="n">
        <v>30.4</v>
      </c>
      <c r="E4" s="2" t="n">
        <v>196</v>
      </c>
      <c r="F4" s="2" t="n">
        <v>47</v>
      </c>
      <c r="H4" s="4" t="n">
        <f aca="false">LN(E4/F4)</f>
        <v>1.42796705752046</v>
      </c>
    </row>
    <row r="5" customFormat="false" ht="15.75" hidden="false" customHeight="false" outlineLevel="0" collapsed="false">
      <c r="A5" s="5" t="n">
        <v>4.5</v>
      </c>
      <c r="D5" s="2" t="n">
        <v>34.2</v>
      </c>
      <c r="E5" s="2" t="n">
        <v>174</v>
      </c>
      <c r="F5" s="2" t="n">
        <v>48</v>
      </c>
      <c r="H5" s="4" t="n">
        <f aca="false">LN(E5/F5)</f>
        <v>1.28785428830664</v>
      </c>
    </row>
    <row r="6" customFormat="false" ht="15.75" hidden="false" customHeight="false" outlineLevel="0" collapsed="false">
      <c r="A6" s="5" t="n">
        <v>5</v>
      </c>
      <c r="D6" s="2" t="n">
        <v>38</v>
      </c>
      <c r="E6" s="2" t="n">
        <v>157</v>
      </c>
      <c r="F6" s="2" t="n">
        <v>48</v>
      </c>
      <c r="H6" s="4" t="n">
        <f aca="false">LN(E6/F6)</f>
        <v>1.18504479444042</v>
      </c>
    </row>
    <row r="7" customFormat="false" ht="15.75" hidden="false" customHeight="false" outlineLevel="0" collapsed="false">
      <c r="A7" s="5" t="n">
        <v>5.5</v>
      </c>
      <c r="D7" s="2" t="n">
        <v>41.8</v>
      </c>
      <c r="E7" s="2" t="n">
        <v>142</v>
      </c>
      <c r="F7" s="2" t="n">
        <v>48</v>
      </c>
      <c r="H7" s="4" t="n">
        <f aca="false">LN(E7/F7)</f>
        <v>1.08462604669337</v>
      </c>
    </row>
    <row r="8" customFormat="false" ht="15.75" hidden="false" customHeight="false" outlineLevel="0" collapsed="false">
      <c r="A8" s="5" t="n">
        <v>6</v>
      </c>
      <c r="D8" s="2" t="n">
        <v>45.6</v>
      </c>
      <c r="E8" s="2" t="n">
        <v>130</v>
      </c>
      <c r="F8" s="2" t="n">
        <v>46</v>
      </c>
      <c r="H8" s="4" t="n">
        <f aca="false">LN(E8/F8)</f>
        <v>1.03889305396649</v>
      </c>
    </row>
    <row r="9" customFormat="false" ht="15.75" hidden="false" customHeight="false" outlineLevel="0" collapsed="false">
      <c r="A9" s="5" t="n">
        <v>7</v>
      </c>
      <c r="D9" s="2" t="n">
        <v>53.2</v>
      </c>
      <c r="E9" s="2" t="n">
        <v>112</v>
      </c>
      <c r="F9" s="2" t="n">
        <v>45</v>
      </c>
      <c r="H9" s="4" t="n">
        <f aca="false">LN(E9/F9)</f>
        <v>0.911836381524775</v>
      </c>
    </row>
    <row r="10" customFormat="false" ht="15.75" hidden="false" customHeight="false" outlineLevel="0" collapsed="false">
      <c r="A10" s="5" t="n">
        <v>8</v>
      </c>
      <c r="D10" s="2" t="n">
        <v>60.8</v>
      </c>
      <c r="E10" s="2" t="n">
        <v>98</v>
      </c>
      <c r="F10" s="2" t="n">
        <v>43</v>
      </c>
      <c r="H10" s="4" t="n">
        <f aca="false">LN(E10/F10)</f>
        <v>0.82376736297701</v>
      </c>
    </row>
    <row r="11" customFormat="false" ht="15.75" hidden="false" customHeight="false" outlineLevel="0" collapsed="false">
      <c r="A11" s="5" t="n">
        <v>9</v>
      </c>
      <c r="D11" s="2" t="n">
        <v>68.4</v>
      </c>
      <c r="E11" s="2" t="n">
        <v>87</v>
      </c>
      <c r="F11" s="2" t="n">
        <v>40</v>
      </c>
      <c r="H11" s="4" t="n">
        <f aca="false">LN(E11/F11)</f>
        <v>0.777028664540647</v>
      </c>
    </row>
    <row r="12" customFormat="false" ht="15.75" hidden="false" customHeight="false" outlineLevel="0" collapsed="false">
      <c r="A12" s="5" t="n">
        <v>10</v>
      </c>
      <c r="D12" s="2" t="n">
        <v>76</v>
      </c>
      <c r="E12" s="2" t="n">
        <v>79</v>
      </c>
      <c r="F12" s="2" t="n">
        <v>40</v>
      </c>
      <c r="H12" s="4" t="n">
        <f aca="false">LN(E12/F12)</f>
        <v>0.680568398353085</v>
      </c>
    </row>
    <row r="14" customFormat="false" ht="15.75" hidden="false" customHeight="false" outlineLevel="0" collapsed="false">
      <c r="B14" s="2" t="s">
        <v>18</v>
      </c>
      <c r="C14" s="2" t="s">
        <v>19</v>
      </c>
    </row>
    <row r="15" customFormat="false" ht="15.75" hidden="false" customHeight="false" outlineLevel="0" collapsed="false">
      <c r="B15" s="4" t="n">
        <f aca="false">(D2+'I(x)'!$H$2) * (D2+'I(x)'!$H$2) * 1000000</f>
        <v>401575690000</v>
      </c>
      <c r="C15" s="4" t="n">
        <f aca="false">1/(H2*H2)</f>
        <v>0.297764844162797</v>
      </c>
    </row>
    <row r="16" customFormat="false" ht="15.75" hidden="false" customHeight="false" outlineLevel="0" collapsed="false">
      <c r="B16" s="4" t="n">
        <f aca="false">(D3+'I(x)'!$H$2) * (D3+'I(x)'!$H$2) * 1000000</f>
        <v>405259560000</v>
      </c>
      <c r="C16" s="4" t="n">
        <f aca="false">1/(H3*H3)</f>
        <v>0.399057627183585</v>
      </c>
    </row>
    <row r="17" customFormat="false" ht="15.75" hidden="false" customHeight="false" outlineLevel="0" collapsed="false">
      <c r="B17" s="4" t="n">
        <f aca="false">(D4+'I(x)'!$H$2) * (D4+'I(x)'!$H$2) * 1000000</f>
        <v>410112160000</v>
      </c>
      <c r="C17" s="4" t="n">
        <f aca="false">1/(H4*H4)</f>
        <v>0.490414861789377</v>
      </c>
    </row>
    <row r="18" customFormat="false" ht="15.75" hidden="false" customHeight="false" outlineLevel="0" collapsed="false">
      <c r="B18" s="4" t="n">
        <f aca="false">(D5+'I(x)'!$H$2) * (D5+'I(x)'!$H$2) * 1000000</f>
        <v>414993640000</v>
      </c>
      <c r="C18" s="4" t="n">
        <f aca="false">1/(H5*H5)</f>
        <v>0.602929513470338</v>
      </c>
    </row>
    <row r="19" customFormat="false" ht="15.75" hidden="false" customHeight="false" outlineLevel="0" collapsed="false">
      <c r="B19" s="4" t="n">
        <f aca="false">(D6+'I(x)'!$H$2) * (D6+'I(x)'!$H$2) * 1000000</f>
        <v>419904000000</v>
      </c>
      <c r="C19" s="4" t="n">
        <f aca="false">1/(H6*H6)</f>
        <v>0.712082751592869</v>
      </c>
    </row>
    <row r="20" customFormat="false" ht="15.75" hidden="false" customHeight="false" outlineLevel="0" collapsed="false">
      <c r="B20" s="4" t="n">
        <f aca="false">(D7+'I(x)'!$H$2) * (D7+'I(x)'!$H$2) * 1000000</f>
        <v>424843240000</v>
      </c>
      <c r="C20" s="4" t="n">
        <f aca="false">1/(H7*H7)</f>
        <v>0.850041131798076</v>
      </c>
    </row>
    <row r="21" customFormat="false" ht="15.75" hidden="false" customHeight="false" outlineLevel="0" collapsed="false">
      <c r="B21" s="4" t="n">
        <f aca="false">(D8+'I(x)'!$H$2) * (D8+'I(x)'!$H$2) * 1000000</f>
        <v>429811360000</v>
      </c>
      <c r="C21" s="4" t="n">
        <f aca="false">1/(H8*H8)</f>
        <v>0.926527501719559</v>
      </c>
    </row>
    <row r="22" customFormat="false" ht="15.75" hidden="false" customHeight="false" outlineLevel="0" collapsed="false">
      <c r="B22" s="4" t="n">
        <f aca="false">(D9+'I(x)'!$H$2) * (D9+'I(x)'!$H$2) * 1000000</f>
        <v>439834240000</v>
      </c>
      <c r="C22" s="4" t="n">
        <f aca="false">1/(H9*H9)</f>
        <v>1.20272452705226</v>
      </c>
    </row>
    <row r="23" customFormat="false" ht="15.75" hidden="false" customHeight="false" outlineLevel="0" collapsed="false">
      <c r="B23" s="4" t="n">
        <f aca="false">(D10+'I(x)'!$H$2) * (D10+'I(x)'!$H$2) * 1000000</f>
        <v>449972640000</v>
      </c>
      <c r="C23" s="4" t="n">
        <f aca="false">1/(H10*H10)</f>
        <v>1.47363808467928</v>
      </c>
    </row>
    <row r="24" customFormat="false" ht="15.75" hidden="false" customHeight="false" outlineLevel="0" collapsed="false">
      <c r="B24" s="4" t="n">
        <f aca="false">(D11+'I(x)'!$H$2) * (D11+'I(x)'!$H$2) * 1000000</f>
        <v>460226560000</v>
      </c>
      <c r="C24" s="4" t="n">
        <f aca="false">1/(H11*H11)</f>
        <v>1.65625010804731</v>
      </c>
    </row>
    <row r="25" customFormat="false" ht="15.75" hidden="false" customHeight="false" outlineLevel="0" collapsed="false">
      <c r="B25" s="4" t="n">
        <f aca="false">(D12+'I(x)'!$H$2) * (D12+'I(x)'!$H$2) * 1000000</f>
        <v>470596000000</v>
      </c>
      <c r="C25" s="4" t="n">
        <f aca="false">1/(H12*H12)</f>
        <v>2.15901888817063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2</v>
      </c>
      <c r="B1" s="1" t="s">
        <v>20</v>
      </c>
      <c r="E1" s="3" t="s">
        <v>21</v>
      </c>
      <c r="F1" s="2" t="s">
        <v>5</v>
      </c>
      <c r="G1" s="1" t="s">
        <v>22</v>
      </c>
    </row>
    <row r="2" customFormat="false" ht="15.75" hidden="false" customHeight="false" outlineLevel="0" collapsed="false">
      <c r="A2" s="2" t="s">
        <v>23</v>
      </c>
      <c r="B2" s="2" t="n">
        <v>206</v>
      </c>
      <c r="E2" s="2" t="n">
        <v>133</v>
      </c>
      <c r="F2" s="4" t="n">
        <f aca="false">1/20</f>
        <v>0.05</v>
      </c>
      <c r="G2" s="2" t="n">
        <v>2</v>
      </c>
    </row>
    <row r="3" customFormat="false" ht="15.75" hidden="false" customHeight="false" outlineLevel="0" collapsed="false">
      <c r="A3" s="2" t="n">
        <v>50</v>
      </c>
      <c r="B3" s="2" t="n">
        <v>185</v>
      </c>
    </row>
    <row r="4" customFormat="false" ht="15.75" hidden="false" customHeight="false" outlineLevel="0" collapsed="false">
      <c r="A4" s="2" t="n">
        <v>45</v>
      </c>
      <c r="B4" s="2" t="n">
        <v>170</v>
      </c>
    </row>
    <row r="5" customFormat="false" ht="15.75" hidden="false" customHeight="false" outlineLevel="0" collapsed="false">
      <c r="A5" s="2" t="n">
        <v>40</v>
      </c>
      <c r="B5" s="2" t="n">
        <v>165</v>
      </c>
    </row>
    <row r="6" customFormat="false" ht="15.75" hidden="false" customHeight="false" outlineLevel="0" collapsed="false">
      <c r="A6" s="2" t="n">
        <v>35</v>
      </c>
      <c r="B6" s="2" t="n">
        <v>163</v>
      </c>
    </row>
    <row r="7" customFormat="false" ht="15.75" hidden="false" customHeight="false" outlineLevel="0" collapsed="false">
      <c r="A7" s="2" t="n">
        <v>30</v>
      </c>
      <c r="B7" s="2" t="n">
        <v>160</v>
      </c>
    </row>
    <row r="8" customFormat="false" ht="15.75" hidden="false" customHeight="false" outlineLevel="0" collapsed="false">
      <c r="A8" s="2" t="n">
        <v>25</v>
      </c>
      <c r="B8" s="2" t="n">
        <v>155</v>
      </c>
    </row>
    <row r="9" customFormat="false" ht="15.75" hidden="false" customHeight="false" outlineLevel="0" collapsed="false">
      <c r="A9" s="2" t="n">
        <v>20</v>
      </c>
      <c r="B9" s="2" t="n">
        <v>143</v>
      </c>
    </row>
    <row r="10" customFormat="false" ht="15.75" hidden="false" customHeight="false" outlineLevel="0" collapsed="false">
      <c r="A10" s="2" t="n">
        <v>15</v>
      </c>
      <c r="B10" s="2" t="n">
        <v>133</v>
      </c>
    </row>
    <row r="11" customFormat="false" ht="15.75" hidden="false" customHeight="false" outlineLevel="0" collapsed="false">
      <c r="A11" s="2" t="n">
        <v>10</v>
      </c>
      <c r="B11" s="2" t="n">
        <v>113</v>
      </c>
    </row>
    <row r="12" customFormat="false" ht="15.75" hidden="false" customHeight="false" outlineLevel="0" collapsed="false">
      <c r="A12" s="2" t="n">
        <v>5</v>
      </c>
      <c r="B12" s="2" t="n">
        <v>85</v>
      </c>
    </row>
    <row r="13" customFormat="false" ht="15.75" hidden="false" customHeight="false" outlineLevel="0" collapsed="false">
      <c r="A13" s="2" t="n">
        <v>4</v>
      </c>
      <c r="B13" s="2" t="n">
        <v>74</v>
      </c>
    </row>
    <row r="16" customFormat="false" ht="15.75" hidden="false" customHeight="false" outlineLevel="0" collapsed="false">
      <c r="C16" s="1" t="s">
        <v>20</v>
      </c>
    </row>
    <row r="17" customFormat="false" ht="15.75" hidden="false" customHeight="false" outlineLevel="0" collapsed="false">
      <c r="B17" s="2" t="n">
        <v>0</v>
      </c>
      <c r="C17" s="2" t="n">
        <v>206</v>
      </c>
    </row>
    <row r="19" customFormat="false" ht="15.75" hidden="false" customHeight="false" outlineLevel="0" collapsed="false">
      <c r="B19" s="4" t="n">
        <f aca="false">1/(A4*1000+610)</f>
        <v>2.19250164437623E-005</v>
      </c>
      <c r="C19" s="2" t="n">
        <v>170</v>
      </c>
    </row>
    <row r="20" customFormat="false" ht="15.75" hidden="false" customHeight="false" outlineLevel="0" collapsed="false">
      <c r="B20" s="4" t="n">
        <f aca="false">1/(A5*1000+610)</f>
        <v>2.46244767298695E-005</v>
      </c>
      <c r="C20" s="2" t="n">
        <v>165</v>
      </c>
    </row>
    <row r="21" customFormat="false" ht="15.75" hidden="false" customHeight="false" outlineLevel="0" collapsed="false">
      <c r="B21" s="4" t="n">
        <f aca="false">1/(A6*1000+610)</f>
        <v>2.808199943836E-005</v>
      </c>
      <c r="C21" s="2" t="n">
        <v>163</v>
      </c>
    </row>
    <row r="22" customFormat="false" ht="15.75" hidden="false" customHeight="false" outlineLevel="0" collapsed="false">
      <c r="B22" s="4" t="n">
        <f aca="false">1/(A7*1000+610)</f>
        <v>3.26690623979092E-005</v>
      </c>
      <c r="C22" s="2" t="n">
        <v>160</v>
      </c>
    </row>
    <row r="23" customFormat="false" ht="15.75" hidden="false" customHeight="false" outlineLevel="0" collapsed="false">
      <c r="B23" s="4" t="n">
        <f aca="false">1/(A8*1000+610)</f>
        <v>3.90472471690746E-005</v>
      </c>
      <c r="C23" s="2" t="n">
        <v>155</v>
      </c>
    </row>
    <row r="24" customFormat="false" ht="15.75" hidden="false" customHeight="false" outlineLevel="0" collapsed="false">
      <c r="B24" s="4" t="n">
        <f aca="false">1/(A9*1000+610)</f>
        <v>4.85201358563804E-005</v>
      </c>
      <c r="C24" s="2" t="n">
        <v>143</v>
      </c>
    </row>
    <row r="25" customFormat="false" ht="15.75" hidden="false" customHeight="false" outlineLevel="0" collapsed="false">
      <c r="B25" s="4" t="n">
        <f aca="false">1/(A10*1000+610)</f>
        <v>6.40614990390775E-005</v>
      </c>
      <c r="C25" s="2" t="n">
        <v>133</v>
      </c>
    </row>
    <row r="26" customFormat="false" ht="15.75" hidden="false" customHeight="false" outlineLevel="0" collapsed="false">
      <c r="B26" s="4" t="n">
        <f aca="false">1/(A11*1000+610)</f>
        <v>9.42507068803016E-005</v>
      </c>
      <c r="C26" s="2" t="n">
        <v>113</v>
      </c>
    </row>
    <row r="27" customFormat="false" ht="15.75" hidden="false" customHeight="false" outlineLevel="0" collapsed="false">
      <c r="B27" s="4" t="n">
        <f aca="false">1/(A12*1000+610)</f>
        <v>0.00017825311942959</v>
      </c>
      <c r="C27" s="2" t="n">
        <v>85</v>
      </c>
    </row>
    <row r="28" customFormat="false" ht="15.75" hidden="false" customHeight="false" outlineLevel="0" collapsed="false">
      <c r="B28" s="4" t="n">
        <f aca="false">1/(A13*1000+610)</f>
        <v>0.000216919739696312</v>
      </c>
      <c r="C28" s="2" t="n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