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ts\1-myPublications\journal\JISA_root_cause\recaps\"/>
    </mc:Choice>
  </mc:AlternateContent>
  <xr:revisionPtr revIDLastSave="0" documentId="13_ncr:1_{ECF13B56-759A-4E23-A21F-1AE88612F46F}" xr6:coauthVersionLast="47" xr6:coauthVersionMax="47" xr10:uidLastSave="{00000000-0000-0000-0000-000000000000}"/>
  <bookViews>
    <workbookView xWindow="-120" yWindow="-120" windowWidth="29040" windowHeight="15720" xr2:uid="{0A0B4FA6-ADDB-4752-A283-049D8E6B4BF6}"/>
  </bookViews>
  <sheets>
    <sheet name="classification_results_raw" sheetId="5" r:id="rId1"/>
    <sheet name="bg_filtering" sheetId="1" r:id="rId2"/>
    <sheet name="autoencoder" sheetId="3" r:id="rId3"/>
    <sheet name="corr" sheetId="4" r:id="rId4"/>
    <sheet name="comparative" sheetId="27" r:id="rId5"/>
    <sheet name="attack_detail_summary_13s" sheetId="14" r:id="rId6"/>
    <sheet name="attack_detail_summary_ncc2-s1" sheetId="15" r:id="rId7"/>
    <sheet name="attack_detail_summary_ncc2-s3" sheetId="21" r:id="rId8"/>
    <sheet name="attack_detail_summary_ncc2-s2" sheetId="17" r:id="rId9"/>
    <sheet name="visual_attack_detail_summary" sheetId="16" r:id="rId10"/>
    <sheet name="attack_detail_top-center" sheetId="20" r:id="rId11"/>
    <sheet name="recaps-key-intrusion-actor" sheetId="22" r:id="rId12"/>
    <sheet name="splitting_result_raw" sheetId="25" r:id="rId13"/>
    <sheet name="splitting_result_clean" sheetId="24" r:id="rId14"/>
  </sheets>
  <definedNames>
    <definedName name="ExternalData_1" localSheetId="5" hidden="1">attack_detail_summary_13s!$A$1:$F$30</definedName>
    <definedName name="ExternalData_1" localSheetId="8" hidden="1">'attack_detail_summary_ncc2-s2'!$A$1:$F$61</definedName>
    <definedName name="ExternalData_1" localSheetId="10" hidden="1">'attack_detail_top-center'!$A$1:$F$31</definedName>
    <definedName name="ExternalData_1" localSheetId="0" hidden="1">classification_results_raw!$A$1:$O$204</definedName>
    <definedName name="ExternalData_1" localSheetId="12" hidden="1">splitting_result_raw!$A$1:$K$30</definedName>
    <definedName name="ExternalData_2" localSheetId="6" hidden="1">'attack_detail_summary_ncc2-s1'!$A$1:$F$61</definedName>
    <definedName name="ExternalData_2" localSheetId="7" hidden="1">'attack_detail_summary_ncc2-s3'!$A$1:$F$61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4" i="4" l="1"/>
  <c r="AP44" i="4"/>
  <c r="AQ44" i="4"/>
  <c r="F45" i="4" l="1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8" i="4"/>
  <c r="F69" i="4"/>
  <c r="F70" i="4"/>
  <c r="F71" i="4"/>
  <c r="F72" i="4"/>
  <c r="F44" i="4"/>
  <c r="E72" i="4"/>
  <c r="E71" i="4"/>
  <c r="E70" i="4"/>
  <c r="E69" i="4"/>
  <c r="E68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AV47" i="4"/>
  <c r="AW47" i="4"/>
  <c r="AV48" i="4"/>
  <c r="AW48" i="4"/>
  <c r="AV49" i="4"/>
  <c r="AW49" i="4" s="1"/>
  <c r="AV50" i="4"/>
  <c r="AW50" i="4" s="1"/>
  <c r="AV51" i="4"/>
  <c r="AW51" i="4"/>
  <c r="AV52" i="4"/>
  <c r="AW52" i="4"/>
  <c r="AV53" i="4"/>
  <c r="AW53" i="4"/>
  <c r="AV54" i="4"/>
  <c r="AW54" i="4" s="1"/>
  <c r="AV55" i="4"/>
  <c r="AW55" i="4"/>
  <c r="AV56" i="4"/>
  <c r="AW56" i="4"/>
  <c r="AV57" i="4"/>
  <c r="AW57" i="4"/>
  <c r="AV58" i="4"/>
  <c r="AW58" i="4" s="1"/>
  <c r="AV59" i="4"/>
  <c r="AW59" i="4"/>
  <c r="AV60" i="4"/>
  <c r="AW60" i="4"/>
  <c r="AV61" i="4"/>
  <c r="AW61" i="4"/>
  <c r="AV62" i="4"/>
  <c r="AW62" i="4" s="1"/>
  <c r="AV63" i="4"/>
  <c r="AW63" i="4"/>
  <c r="AV64" i="4"/>
  <c r="AW64" i="4"/>
  <c r="AV65" i="4"/>
  <c r="AW65" i="4"/>
  <c r="AV66" i="4"/>
  <c r="AW66" i="4" s="1"/>
  <c r="AV67" i="4"/>
  <c r="AW67" i="4"/>
  <c r="AV68" i="4"/>
  <c r="AW68" i="4"/>
  <c r="AV70" i="4"/>
  <c r="AW70" i="4" s="1"/>
  <c r="AV71" i="4"/>
  <c r="AW71" i="4"/>
  <c r="AV72" i="4"/>
  <c r="AW72" i="4"/>
  <c r="AV73" i="4"/>
  <c r="AW73" i="4" s="1"/>
  <c r="AV74" i="4"/>
  <c r="AW74" i="4" s="1"/>
  <c r="AV46" i="4"/>
  <c r="AW46" i="4"/>
  <c r="AK44" i="4"/>
  <c r="AL44" i="4"/>
  <c r="AM44" i="4"/>
  <c r="AN44" i="4"/>
  <c r="AJ44" i="4"/>
  <c r="J48" i="27"/>
  <c r="I48" i="27"/>
  <c r="S19" i="27"/>
  <c r="O19" i="27"/>
  <c r="S14" i="27"/>
  <c r="O14" i="27"/>
  <c r="S9" i="27"/>
  <c r="O9" i="27"/>
  <c r="T8" i="27"/>
  <c r="T13" i="27"/>
  <c r="T18" i="27"/>
  <c r="E48" i="27"/>
  <c r="F48" i="27"/>
  <c r="H48" i="27"/>
  <c r="G48" i="27"/>
  <c r="D48" i="27"/>
  <c r="AK41" i="4"/>
  <c r="AL41" i="4"/>
  <c r="AM41" i="4"/>
  <c r="AN41" i="4"/>
  <c r="AO41" i="4"/>
  <c r="AP41" i="4"/>
  <c r="AQ41" i="4"/>
  <c r="AJ41" i="4"/>
  <c r="AK34" i="4"/>
  <c r="AL34" i="4"/>
  <c r="AM34" i="4"/>
  <c r="AN34" i="4"/>
  <c r="AO34" i="4"/>
  <c r="AP34" i="4"/>
  <c r="AQ34" i="4"/>
  <c r="AJ34" i="4"/>
  <c r="AK17" i="4"/>
  <c r="AL17" i="4"/>
  <c r="AM17" i="4"/>
  <c r="AN17" i="4"/>
  <c r="AO17" i="4"/>
  <c r="AP17" i="4"/>
  <c r="AQ17" i="4"/>
  <c r="AJ17" i="4"/>
  <c r="AQ39" i="4"/>
  <c r="AQ40" i="4"/>
  <c r="AQ38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21" i="4"/>
  <c r="AQ5" i="4"/>
  <c r="AQ6" i="4"/>
  <c r="AQ7" i="4"/>
  <c r="AQ8" i="4"/>
  <c r="AQ9" i="4"/>
  <c r="AQ10" i="4"/>
  <c r="AQ11" i="4"/>
  <c r="AQ12" i="4"/>
  <c r="AQ13" i="4"/>
  <c r="AQ14" i="4"/>
  <c r="AQ15" i="4"/>
  <c r="AQ16" i="4"/>
  <c r="AQ4" i="4"/>
  <c r="AP39" i="4"/>
  <c r="AP40" i="4"/>
  <c r="AP38" i="4"/>
  <c r="AP33" i="4"/>
  <c r="AP22" i="4"/>
  <c r="AP23" i="4"/>
  <c r="AP24" i="4"/>
  <c r="AP25" i="4"/>
  <c r="AP26" i="4"/>
  <c r="AP27" i="4"/>
  <c r="AP28" i="4"/>
  <c r="AP29" i="4"/>
  <c r="AP30" i="4"/>
  <c r="AP31" i="4"/>
  <c r="AP32" i="4"/>
  <c r="AP21" i="4"/>
  <c r="AP5" i="4"/>
  <c r="AP6" i="4"/>
  <c r="AP7" i="4"/>
  <c r="AP8" i="4"/>
  <c r="AP9" i="4"/>
  <c r="AP10" i="4"/>
  <c r="AP11" i="4"/>
  <c r="AP12" i="4"/>
  <c r="AP13" i="4"/>
  <c r="AP14" i="4"/>
  <c r="AP15" i="4"/>
  <c r="AP16" i="4"/>
  <c r="AP4" i="4"/>
  <c r="AO39" i="4"/>
  <c r="AO40" i="4"/>
  <c r="AO38" i="4"/>
  <c r="M6" i="27" l="1"/>
  <c r="N6" i="27"/>
  <c r="P6" i="27"/>
  <c r="Q6" i="27"/>
  <c r="R6" i="27"/>
  <c r="M7" i="27"/>
  <c r="N7" i="27"/>
  <c r="P7" i="27"/>
  <c r="Q7" i="27"/>
  <c r="R7" i="27"/>
  <c r="M11" i="27"/>
  <c r="N11" i="27"/>
  <c r="P11" i="27"/>
  <c r="Q11" i="27"/>
  <c r="R11" i="27"/>
  <c r="M12" i="27"/>
  <c r="N12" i="27"/>
  <c r="P12" i="27"/>
  <c r="Q12" i="27"/>
  <c r="R12" i="27"/>
  <c r="M16" i="27"/>
  <c r="N16" i="27"/>
  <c r="P16" i="27"/>
  <c r="Q16" i="27"/>
  <c r="R16" i="27"/>
  <c r="M17" i="27"/>
  <c r="N17" i="27"/>
  <c r="P17" i="27"/>
  <c r="Q17" i="27"/>
  <c r="R17" i="27"/>
  <c r="N5" i="27"/>
  <c r="P5" i="27"/>
  <c r="Q5" i="27"/>
  <c r="R5" i="27"/>
  <c r="M5" i="27"/>
  <c r="I19" i="27"/>
  <c r="I17" i="27"/>
  <c r="I16" i="27"/>
  <c r="I14" i="27"/>
  <c r="I12" i="27"/>
  <c r="I11" i="27"/>
  <c r="I9" i="27"/>
  <c r="I7" i="27"/>
  <c r="I6" i="27"/>
  <c r="I5" i="27"/>
  <c r="M5" i="24"/>
  <c r="M6" i="24"/>
  <c r="M7" i="24"/>
  <c r="M8" i="24"/>
  <c r="M9" i="24"/>
  <c r="M10" i="24"/>
  <c r="M11" i="24"/>
  <c r="M12" i="24"/>
  <c r="M13" i="24"/>
  <c r="M14" i="24"/>
  <c r="M15" i="24"/>
  <c r="M16" i="24"/>
  <c r="M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4" i="24"/>
  <c r="AU41" i="4"/>
  <c r="AW41" i="4"/>
  <c r="AU34" i="4"/>
  <c r="AW34" i="4"/>
  <c r="AU17" i="4"/>
  <c r="AW17" i="4"/>
  <c r="BH38" i="3"/>
  <c r="AO63" i="3" s="1"/>
  <c r="BG38" i="3"/>
  <c r="AN63" i="3" s="1"/>
  <c r="BF38" i="3"/>
  <c r="AM63" i="3" s="1"/>
  <c r="BE38" i="3"/>
  <c r="AL63" i="3" s="1"/>
  <c r="BD38" i="3"/>
  <c r="BC38" i="3"/>
  <c r="BB38" i="3"/>
  <c r="BA38" i="3"/>
  <c r="AZ38" i="3"/>
  <c r="AY38" i="3"/>
  <c r="BH37" i="3"/>
  <c r="AO62" i="3" s="1"/>
  <c r="BG37" i="3"/>
  <c r="AN62" i="3" s="1"/>
  <c r="BF37" i="3"/>
  <c r="AM62" i="3" s="1"/>
  <c r="BE37" i="3"/>
  <c r="AL62" i="3" s="1"/>
  <c r="BD37" i="3"/>
  <c r="BC37" i="3"/>
  <c r="BB37" i="3"/>
  <c r="BA37" i="3"/>
  <c r="AZ37" i="3"/>
  <c r="AY37" i="3"/>
  <c r="BH36" i="3"/>
  <c r="AO61" i="3" s="1"/>
  <c r="BG36" i="3"/>
  <c r="AN61" i="3" s="1"/>
  <c r="BF36" i="3"/>
  <c r="AM61" i="3" s="1"/>
  <c r="BE36" i="3"/>
  <c r="AL61" i="3" s="1"/>
  <c r="BD36" i="3"/>
  <c r="BC36" i="3"/>
  <c r="BB36" i="3"/>
  <c r="BA36" i="3"/>
  <c r="AZ36" i="3"/>
  <c r="AY36" i="3"/>
  <c r="BH32" i="3"/>
  <c r="AK73" i="3" s="1"/>
  <c r="BG32" i="3"/>
  <c r="AJ73" i="3" s="1"/>
  <c r="BF32" i="3"/>
  <c r="AI73" i="3" s="1"/>
  <c r="BE32" i="3"/>
  <c r="AH73" i="3" s="1"/>
  <c r="BD32" i="3"/>
  <c r="BC32" i="3"/>
  <c r="BB32" i="3"/>
  <c r="BA32" i="3"/>
  <c r="AZ32" i="3"/>
  <c r="AY32" i="3"/>
  <c r="BH31" i="3"/>
  <c r="AK72" i="3" s="1"/>
  <c r="BG31" i="3"/>
  <c r="AJ72" i="3" s="1"/>
  <c r="BF31" i="3"/>
  <c r="AI72" i="3" s="1"/>
  <c r="BE31" i="3"/>
  <c r="AH72" i="3" s="1"/>
  <c r="BD31" i="3"/>
  <c r="BC31" i="3"/>
  <c r="BB31" i="3"/>
  <c r="BA31" i="3"/>
  <c r="AZ31" i="3"/>
  <c r="AY31" i="3"/>
  <c r="BH30" i="3"/>
  <c r="AK71" i="3" s="1"/>
  <c r="BG30" i="3"/>
  <c r="AJ71" i="3" s="1"/>
  <c r="BF30" i="3"/>
  <c r="AI71" i="3" s="1"/>
  <c r="BE30" i="3"/>
  <c r="AH71" i="3" s="1"/>
  <c r="BD30" i="3"/>
  <c r="BC30" i="3"/>
  <c r="BB30" i="3"/>
  <c r="BA30" i="3"/>
  <c r="AZ30" i="3"/>
  <c r="AY30" i="3"/>
  <c r="BH29" i="3"/>
  <c r="AK70" i="3" s="1"/>
  <c r="BG29" i="3"/>
  <c r="AJ70" i="3" s="1"/>
  <c r="BF29" i="3"/>
  <c r="AI70" i="3" s="1"/>
  <c r="BE29" i="3"/>
  <c r="AH70" i="3" s="1"/>
  <c r="BD29" i="3"/>
  <c r="BC29" i="3"/>
  <c r="BB29" i="3"/>
  <c r="BA29" i="3"/>
  <c r="AZ29" i="3"/>
  <c r="AY29" i="3"/>
  <c r="BH28" i="3"/>
  <c r="AK69" i="3" s="1"/>
  <c r="BG28" i="3"/>
  <c r="AJ69" i="3" s="1"/>
  <c r="BF28" i="3"/>
  <c r="AI69" i="3" s="1"/>
  <c r="BE28" i="3"/>
  <c r="AH69" i="3" s="1"/>
  <c r="BD28" i="3"/>
  <c r="BC28" i="3"/>
  <c r="BB28" i="3"/>
  <c r="BA28" i="3"/>
  <c r="AZ28" i="3"/>
  <c r="AY28" i="3"/>
  <c r="BH27" i="3"/>
  <c r="AK68" i="3" s="1"/>
  <c r="BG27" i="3"/>
  <c r="AJ68" i="3" s="1"/>
  <c r="BF27" i="3"/>
  <c r="AI68" i="3" s="1"/>
  <c r="BE27" i="3"/>
  <c r="AH68" i="3" s="1"/>
  <c r="BD27" i="3"/>
  <c r="BC27" i="3"/>
  <c r="BB27" i="3"/>
  <c r="BA27" i="3"/>
  <c r="AZ27" i="3"/>
  <c r="AY27" i="3"/>
  <c r="BH26" i="3"/>
  <c r="AK67" i="3" s="1"/>
  <c r="BG26" i="3"/>
  <c r="AJ67" i="3" s="1"/>
  <c r="BF26" i="3"/>
  <c r="AI67" i="3" s="1"/>
  <c r="BE26" i="3"/>
  <c r="AH67" i="3" s="1"/>
  <c r="BD26" i="3"/>
  <c r="BC26" i="3"/>
  <c r="BB26" i="3"/>
  <c r="BA26" i="3"/>
  <c r="AZ26" i="3"/>
  <c r="AY26" i="3"/>
  <c r="BH25" i="3"/>
  <c r="AK66" i="3" s="1"/>
  <c r="BG25" i="3"/>
  <c r="AJ66" i="3" s="1"/>
  <c r="BF25" i="3"/>
  <c r="AI66" i="3" s="1"/>
  <c r="BE25" i="3"/>
  <c r="AH66" i="3" s="1"/>
  <c r="BD25" i="3"/>
  <c r="BC25" i="3"/>
  <c r="BB25" i="3"/>
  <c r="BA25" i="3"/>
  <c r="AZ25" i="3"/>
  <c r="AY25" i="3"/>
  <c r="BH24" i="3"/>
  <c r="AK65" i="3" s="1"/>
  <c r="BG24" i="3"/>
  <c r="AJ65" i="3" s="1"/>
  <c r="BF24" i="3"/>
  <c r="AI65" i="3" s="1"/>
  <c r="BE24" i="3"/>
  <c r="AH65" i="3" s="1"/>
  <c r="BD24" i="3"/>
  <c r="BC24" i="3"/>
  <c r="BB24" i="3"/>
  <c r="BA24" i="3"/>
  <c r="AZ24" i="3"/>
  <c r="AY24" i="3"/>
  <c r="BH23" i="3"/>
  <c r="AK64" i="3" s="1"/>
  <c r="BG23" i="3"/>
  <c r="AJ64" i="3" s="1"/>
  <c r="BF23" i="3"/>
  <c r="AI64" i="3" s="1"/>
  <c r="BE23" i="3"/>
  <c r="AH64" i="3" s="1"/>
  <c r="BD23" i="3"/>
  <c r="BC23" i="3"/>
  <c r="BB23" i="3"/>
  <c r="BA23" i="3"/>
  <c r="AZ23" i="3"/>
  <c r="AY23" i="3"/>
  <c r="BH22" i="3"/>
  <c r="AK63" i="3" s="1"/>
  <c r="BG22" i="3"/>
  <c r="AJ63" i="3" s="1"/>
  <c r="BF22" i="3"/>
  <c r="AI63" i="3" s="1"/>
  <c r="BE22" i="3"/>
  <c r="AH63" i="3" s="1"/>
  <c r="BD22" i="3"/>
  <c r="BC22" i="3"/>
  <c r="BB22" i="3"/>
  <c r="BA22" i="3"/>
  <c r="AZ22" i="3"/>
  <c r="AY22" i="3"/>
  <c r="BH21" i="3"/>
  <c r="AK62" i="3" s="1"/>
  <c r="BG21" i="3"/>
  <c r="AJ62" i="3" s="1"/>
  <c r="BF21" i="3"/>
  <c r="AI62" i="3" s="1"/>
  <c r="BE21" i="3"/>
  <c r="AH62" i="3" s="1"/>
  <c r="BD21" i="3"/>
  <c r="BC21" i="3"/>
  <c r="BB21" i="3"/>
  <c r="BA21" i="3"/>
  <c r="AZ21" i="3"/>
  <c r="AY21" i="3"/>
  <c r="BH20" i="3"/>
  <c r="AK61" i="3" s="1"/>
  <c r="BG20" i="3"/>
  <c r="AJ61" i="3" s="1"/>
  <c r="BF20" i="3"/>
  <c r="AI61" i="3" s="1"/>
  <c r="BE20" i="3"/>
  <c r="AH61" i="3" s="1"/>
  <c r="BD20" i="3"/>
  <c r="BC20" i="3"/>
  <c r="BB20" i="3"/>
  <c r="BA20" i="3"/>
  <c r="AZ20" i="3"/>
  <c r="AY20" i="3"/>
  <c r="BH16" i="3"/>
  <c r="AG73" i="3" s="1"/>
  <c r="BG16" i="3"/>
  <c r="AF73" i="3" s="1"/>
  <c r="BF16" i="3"/>
  <c r="AE73" i="3" s="1"/>
  <c r="BE16" i="3"/>
  <c r="AD73" i="3" s="1"/>
  <c r="BD16" i="3"/>
  <c r="BC16" i="3"/>
  <c r="BB16" i="3"/>
  <c r="BA16" i="3"/>
  <c r="AZ16" i="3"/>
  <c r="AY16" i="3"/>
  <c r="BH15" i="3"/>
  <c r="AG72" i="3" s="1"/>
  <c r="BG15" i="3"/>
  <c r="AF72" i="3" s="1"/>
  <c r="BF15" i="3"/>
  <c r="AE72" i="3" s="1"/>
  <c r="BE15" i="3"/>
  <c r="AD72" i="3" s="1"/>
  <c r="BD15" i="3"/>
  <c r="BC15" i="3"/>
  <c r="BB15" i="3"/>
  <c r="BA15" i="3"/>
  <c r="AZ15" i="3"/>
  <c r="AY15" i="3"/>
  <c r="BH14" i="3"/>
  <c r="AG71" i="3" s="1"/>
  <c r="BG14" i="3"/>
  <c r="AF71" i="3" s="1"/>
  <c r="BF14" i="3"/>
  <c r="AE71" i="3" s="1"/>
  <c r="BE14" i="3"/>
  <c r="AD71" i="3" s="1"/>
  <c r="BD14" i="3"/>
  <c r="BC14" i="3"/>
  <c r="BB14" i="3"/>
  <c r="BA14" i="3"/>
  <c r="AZ14" i="3"/>
  <c r="AY14" i="3"/>
  <c r="BH13" i="3"/>
  <c r="AG70" i="3" s="1"/>
  <c r="BG13" i="3"/>
  <c r="AF70" i="3" s="1"/>
  <c r="BF13" i="3"/>
  <c r="AE70" i="3" s="1"/>
  <c r="BE13" i="3"/>
  <c r="AD70" i="3" s="1"/>
  <c r="BD13" i="3"/>
  <c r="BC13" i="3"/>
  <c r="BB13" i="3"/>
  <c r="BA13" i="3"/>
  <c r="AZ13" i="3"/>
  <c r="AY13" i="3"/>
  <c r="BH12" i="3"/>
  <c r="AG69" i="3" s="1"/>
  <c r="BG12" i="3"/>
  <c r="AF69" i="3" s="1"/>
  <c r="BF12" i="3"/>
  <c r="AE69" i="3" s="1"/>
  <c r="BE12" i="3"/>
  <c r="AD69" i="3" s="1"/>
  <c r="BD12" i="3"/>
  <c r="BC12" i="3"/>
  <c r="BB12" i="3"/>
  <c r="BA12" i="3"/>
  <c r="AZ12" i="3"/>
  <c r="AY12" i="3"/>
  <c r="BH11" i="3"/>
  <c r="AG68" i="3" s="1"/>
  <c r="BG11" i="3"/>
  <c r="AF68" i="3" s="1"/>
  <c r="BF11" i="3"/>
  <c r="AE68" i="3" s="1"/>
  <c r="BE11" i="3"/>
  <c r="AD68" i="3" s="1"/>
  <c r="BD11" i="3"/>
  <c r="BC11" i="3"/>
  <c r="BB11" i="3"/>
  <c r="BA11" i="3"/>
  <c r="AZ11" i="3"/>
  <c r="AY11" i="3"/>
  <c r="BH10" i="3"/>
  <c r="AG67" i="3" s="1"/>
  <c r="BG10" i="3"/>
  <c r="AF67" i="3" s="1"/>
  <c r="BF10" i="3"/>
  <c r="AE67" i="3" s="1"/>
  <c r="BE10" i="3"/>
  <c r="AD67" i="3" s="1"/>
  <c r="BD10" i="3"/>
  <c r="BC10" i="3"/>
  <c r="BB10" i="3"/>
  <c r="BA10" i="3"/>
  <c r="AZ10" i="3"/>
  <c r="AY10" i="3"/>
  <c r="BH9" i="3"/>
  <c r="AG66" i="3" s="1"/>
  <c r="BG9" i="3"/>
  <c r="AF66" i="3" s="1"/>
  <c r="BF9" i="3"/>
  <c r="AE66" i="3" s="1"/>
  <c r="BE9" i="3"/>
  <c r="AD66" i="3" s="1"/>
  <c r="BD9" i="3"/>
  <c r="BC9" i="3"/>
  <c r="BB9" i="3"/>
  <c r="BA9" i="3"/>
  <c r="AZ9" i="3"/>
  <c r="AY9" i="3"/>
  <c r="BH8" i="3"/>
  <c r="AG65" i="3" s="1"/>
  <c r="BG8" i="3"/>
  <c r="AF65" i="3" s="1"/>
  <c r="BF8" i="3"/>
  <c r="AE65" i="3" s="1"/>
  <c r="BE8" i="3"/>
  <c r="AD65" i="3" s="1"/>
  <c r="BD8" i="3"/>
  <c r="BC8" i="3"/>
  <c r="BB8" i="3"/>
  <c r="BA8" i="3"/>
  <c r="AZ8" i="3"/>
  <c r="AY8" i="3"/>
  <c r="BH7" i="3"/>
  <c r="AG64" i="3" s="1"/>
  <c r="BG7" i="3"/>
  <c r="AF64" i="3" s="1"/>
  <c r="BF7" i="3"/>
  <c r="AE64" i="3" s="1"/>
  <c r="BE7" i="3"/>
  <c r="AD64" i="3" s="1"/>
  <c r="BD7" i="3"/>
  <c r="BC7" i="3"/>
  <c r="BB7" i="3"/>
  <c r="BA7" i="3"/>
  <c r="AZ7" i="3"/>
  <c r="AY7" i="3"/>
  <c r="BH6" i="3"/>
  <c r="AG63" i="3" s="1"/>
  <c r="BG6" i="3"/>
  <c r="AF63" i="3" s="1"/>
  <c r="BF6" i="3"/>
  <c r="AE63" i="3" s="1"/>
  <c r="BE6" i="3"/>
  <c r="AD63" i="3" s="1"/>
  <c r="BD6" i="3"/>
  <c r="BC6" i="3"/>
  <c r="BB6" i="3"/>
  <c r="BA6" i="3"/>
  <c r="AZ6" i="3"/>
  <c r="AY6" i="3"/>
  <c r="BH5" i="3"/>
  <c r="AG62" i="3" s="1"/>
  <c r="BG5" i="3"/>
  <c r="AF62" i="3" s="1"/>
  <c r="BF5" i="3"/>
  <c r="AE62" i="3" s="1"/>
  <c r="BE5" i="3"/>
  <c r="AD62" i="3" s="1"/>
  <c r="BD5" i="3"/>
  <c r="BC5" i="3"/>
  <c r="BB5" i="3"/>
  <c r="BA5" i="3"/>
  <c r="AZ5" i="3"/>
  <c r="AY5" i="3"/>
  <c r="BH4" i="3"/>
  <c r="AG61" i="3" s="1"/>
  <c r="BG4" i="3"/>
  <c r="AF61" i="3" s="1"/>
  <c r="BF4" i="3"/>
  <c r="AE61" i="3" s="1"/>
  <c r="BE4" i="3"/>
  <c r="AD61" i="3" s="1"/>
  <c r="BD4" i="3"/>
  <c r="BC4" i="3"/>
  <c r="BB4" i="3"/>
  <c r="BA4" i="3"/>
  <c r="AZ4" i="3"/>
  <c r="AY4" i="3"/>
  <c r="AL38" i="3"/>
  <c r="AK38" i="3"/>
  <c r="AO46" i="3" s="1"/>
  <c r="AJ38" i="3"/>
  <c r="AN46" i="3" s="1"/>
  <c r="AI38" i="3"/>
  <c r="AM46" i="3" s="1"/>
  <c r="AH38" i="3"/>
  <c r="AL46" i="3" s="1"/>
  <c r="AG38" i="3"/>
  <c r="AF38" i="3"/>
  <c r="AE38" i="3"/>
  <c r="AD38" i="3"/>
  <c r="AC38" i="3"/>
  <c r="AL37" i="3"/>
  <c r="AK37" i="3"/>
  <c r="AO45" i="3" s="1"/>
  <c r="AJ37" i="3"/>
  <c r="AN45" i="3" s="1"/>
  <c r="AI37" i="3"/>
  <c r="AM45" i="3" s="1"/>
  <c r="AH37" i="3"/>
  <c r="AL45" i="3" s="1"/>
  <c r="AG37" i="3"/>
  <c r="AF37" i="3"/>
  <c r="AE37" i="3"/>
  <c r="AD37" i="3"/>
  <c r="AC37" i="3"/>
  <c r="AL36" i="3"/>
  <c r="AK36" i="3"/>
  <c r="AO44" i="3" s="1"/>
  <c r="AJ36" i="3"/>
  <c r="AN44" i="3" s="1"/>
  <c r="AI36" i="3"/>
  <c r="AM44" i="3" s="1"/>
  <c r="AH36" i="3"/>
  <c r="AL44" i="3" s="1"/>
  <c r="AG36" i="3"/>
  <c r="AF36" i="3"/>
  <c r="AE36" i="3"/>
  <c r="AD36" i="3"/>
  <c r="AC36" i="3"/>
  <c r="AL32" i="3"/>
  <c r="AK32" i="3"/>
  <c r="AK56" i="3" s="1"/>
  <c r="AJ32" i="3"/>
  <c r="AJ56" i="3" s="1"/>
  <c r="AI32" i="3"/>
  <c r="AI56" i="3" s="1"/>
  <c r="AH32" i="3"/>
  <c r="AH56" i="3" s="1"/>
  <c r="AG32" i="3"/>
  <c r="AF32" i="3"/>
  <c r="AE32" i="3"/>
  <c r="AD32" i="3"/>
  <c r="AC32" i="3"/>
  <c r="AL31" i="3"/>
  <c r="AK31" i="3"/>
  <c r="AK55" i="3" s="1"/>
  <c r="AJ31" i="3"/>
  <c r="AJ55" i="3" s="1"/>
  <c r="AI31" i="3"/>
  <c r="AI55" i="3" s="1"/>
  <c r="AH31" i="3"/>
  <c r="AH55" i="3" s="1"/>
  <c r="AG31" i="3"/>
  <c r="AF31" i="3"/>
  <c r="AE31" i="3"/>
  <c r="AD31" i="3"/>
  <c r="AC31" i="3"/>
  <c r="AL30" i="3"/>
  <c r="AK30" i="3"/>
  <c r="AK54" i="3" s="1"/>
  <c r="AJ30" i="3"/>
  <c r="AJ54" i="3" s="1"/>
  <c r="AI30" i="3"/>
  <c r="AI54" i="3" s="1"/>
  <c r="AH30" i="3"/>
  <c r="AH54" i="3" s="1"/>
  <c r="AG30" i="3"/>
  <c r="AF30" i="3"/>
  <c r="AE30" i="3"/>
  <c r="AD30" i="3"/>
  <c r="AC30" i="3"/>
  <c r="AL29" i="3"/>
  <c r="AK29" i="3"/>
  <c r="AK53" i="3" s="1"/>
  <c r="AJ29" i="3"/>
  <c r="AJ53" i="3" s="1"/>
  <c r="AI29" i="3"/>
  <c r="AI53" i="3" s="1"/>
  <c r="AH29" i="3"/>
  <c r="AH53" i="3" s="1"/>
  <c r="AG29" i="3"/>
  <c r="AF29" i="3"/>
  <c r="AE29" i="3"/>
  <c r="AD29" i="3"/>
  <c r="AC29" i="3"/>
  <c r="AL28" i="3"/>
  <c r="AK28" i="3"/>
  <c r="AK52" i="3" s="1"/>
  <c r="AJ28" i="3"/>
  <c r="AJ52" i="3" s="1"/>
  <c r="AI28" i="3"/>
  <c r="AI52" i="3" s="1"/>
  <c r="AH28" i="3"/>
  <c r="AH52" i="3" s="1"/>
  <c r="AG28" i="3"/>
  <c r="AF28" i="3"/>
  <c r="AE28" i="3"/>
  <c r="AD28" i="3"/>
  <c r="AC28" i="3"/>
  <c r="AL27" i="3"/>
  <c r="AK27" i="3"/>
  <c r="AK51" i="3" s="1"/>
  <c r="AJ27" i="3"/>
  <c r="AJ51" i="3" s="1"/>
  <c r="AI27" i="3"/>
  <c r="AI51" i="3" s="1"/>
  <c r="AH27" i="3"/>
  <c r="AH51" i="3" s="1"/>
  <c r="AG27" i="3"/>
  <c r="AF27" i="3"/>
  <c r="AE27" i="3"/>
  <c r="AD27" i="3"/>
  <c r="AC27" i="3"/>
  <c r="AL26" i="3"/>
  <c r="AK26" i="3"/>
  <c r="AK50" i="3" s="1"/>
  <c r="AJ26" i="3"/>
  <c r="AJ50" i="3" s="1"/>
  <c r="AI26" i="3"/>
  <c r="AI50" i="3" s="1"/>
  <c r="AH26" i="3"/>
  <c r="AH50" i="3" s="1"/>
  <c r="AG26" i="3"/>
  <c r="AF26" i="3"/>
  <c r="AE26" i="3"/>
  <c r="AD26" i="3"/>
  <c r="AC26" i="3"/>
  <c r="AL25" i="3"/>
  <c r="AK25" i="3"/>
  <c r="AK49" i="3" s="1"/>
  <c r="AJ25" i="3"/>
  <c r="AJ49" i="3" s="1"/>
  <c r="AI25" i="3"/>
  <c r="AI49" i="3" s="1"/>
  <c r="AH25" i="3"/>
  <c r="AH49" i="3" s="1"/>
  <c r="AG25" i="3"/>
  <c r="AF25" i="3"/>
  <c r="AE25" i="3"/>
  <c r="AD25" i="3"/>
  <c r="AC25" i="3"/>
  <c r="AL24" i="3"/>
  <c r="AK24" i="3"/>
  <c r="AK48" i="3" s="1"/>
  <c r="AJ24" i="3"/>
  <c r="AJ48" i="3" s="1"/>
  <c r="AI24" i="3"/>
  <c r="AI48" i="3" s="1"/>
  <c r="AH24" i="3"/>
  <c r="AH48" i="3" s="1"/>
  <c r="AG24" i="3"/>
  <c r="AF24" i="3"/>
  <c r="AE24" i="3"/>
  <c r="AD24" i="3"/>
  <c r="AC24" i="3"/>
  <c r="AL23" i="3"/>
  <c r="AK23" i="3"/>
  <c r="AK47" i="3" s="1"/>
  <c r="AJ23" i="3"/>
  <c r="AJ47" i="3" s="1"/>
  <c r="AI23" i="3"/>
  <c r="AI47" i="3" s="1"/>
  <c r="AH23" i="3"/>
  <c r="AH47" i="3" s="1"/>
  <c r="AG23" i="3"/>
  <c r="AF23" i="3"/>
  <c r="AE23" i="3"/>
  <c r="AD23" i="3"/>
  <c r="AC23" i="3"/>
  <c r="AL22" i="3"/>
  <c r="AK22" i="3"/>
  <c r="AK46" i="3" s="1"/>
  <c r="AJ22" i="3"/>
  <c r="AJ46" i="3" s="1"/>
  <c r="AI22" i="3"/>
  <c r="AI46" i="3" s="1"/>
  <c r="AH22" i="3"/>
  <c r="AH46" i="3" s="1"/>
  <c r="AG22" i="3"/>
  <c r="AF22" i="3"/>
  <c r="AE22" i="3"/>
  <c r="AD22" i="3"/>
  <c r="AC22" i="3"/>
  <c r="AL21" i="3"/>
  <c r="AK21" i="3"/>
  <c r="AK45" i="3" s="1"/>
  <c r="AJ21" i="3"/>
  <c r="AJ45" i="3" s="1"/>
  <c r="AI21" i="3"/>
  <c r="AI45" i="3" s="1"/>
  <c r="AH21" i="3"/>
  <c r="AH45" i="3" s="1"/>
  <c r="AG21" i="3"/>
  <c r="AF21" i="3"/>
  <c r="AE21" i="3"/>
  <c r="AD21" i="3"/>
  <c r="AC21" i="3"/>
  <c r="AL20" i="3"/>
  <c r="AK20" i="3"/>
  <c r="AK44" i="3" s="1"/>
  <c r="AJ20" i="3"/>
  <c r="AJ44" i="3" s="1"/>
  <c r="AI20" i="3"/>
  <c r="AI44" i="3" s="1"/>
  <c r="AH20" i="3"/>
  <c r="AH44" i="3" s="1"/>
  <c r="AG20" i="3"/>
  <c r="AF20" i="3"/>
  <c r="AE20" i="3"/>
  <c r="AD20" i="3"/>
  <c r="AC20" i="3"/>
  <c r="AL16" i="3"/>
  <c r="AK16" i="3"/>
  <c r="AG56" i="3" s="1"/>
  <c r="AJ16" i="3"/>
  <c r="AF56" i="3" s="1"/>
  <c r="AI16" i="3"/>
  <c r="AE56" i="3" s="1"/>
  <c r="AH16" i="3"/>
  <c r="AD56" i="3" s="1"/>
  <c r="AG16" i="3"/>
  <c r="AF16" i="3"/>
  <c r="AE16" i="3"/>
  <c r="AD16" i="3"/>
  <c r="AC16" i="3"/>
  <c r="AL15" i="3"/>
  <c r="AK15" i="3"/>
  <c r="AG55" i="3" s="1"/>
  <c r="AJ15" i="3"/>
  <c r="AF55" i="3" s="1"/>
  <c r="AI15" i="3"/>
  <c r="AE55" i="3" s="1"/>
  <c r="AH15" i="3"/>
  <c r="AD55" i="3" s="1"/>
  <c r="AG15" i="3"/>
  <c r="AF15" i="3"/>
  <c r="AE15" i="3"/>
  <c r="AD15" i="3"/>
  <c r="AC15" i="3"/>
  <c r="AL14" i="3"/>
  <c r="AK14" i="3"/>
  <c r="AG54" i="3" s="1"/>
  <c r="AJ14" i="3"/>
  <c r="AF54" i="3" s="1"/>
  <c r="AI14" i="3"/>
  <c r="AE54" i="3" s="1"/>
  <c r="AH14" i="3"/>
  <c r="AD54" i="3" s="1"/>
  <c r="AG14" i="3"/>
  <c r="AF14" i="3"/>
  <c r="AE14" i="3"/>
  <c r="AD14" i="3"/>
  <c r="AC14" i="3"/>
  <c r="AL13" i="3"/>
  <c r="AK13" i="3"/>
  <c r="AG53" i="3" s="1"/>
  <c r="AJ13" i="3"/>
  <c r="AF53" i="3" s="1"/>
  <c r="AI13" i="3"/>
  <c r="AE53" i="3" s="1"/>
  <c r="AH13" i="3"/>
  <c r="AD53" i="3" s="1"/>
  <c r="AG13" i="3"/>
  <c r="AF13" i="3"/>
  <c r="AE13" i="3"/>
  <c r="AD13" i="3"/>
  <c r="AC13" i="3"/>
  <c r="AL12" i="3"/>
  <c r="AK12" i="3"/>
  <c r="AG52" i="3" s="1"/>
  <c r="AJ12" i="3"/>
  <c r="AF52" i="3" s="1"/>
  <c r="AI12" i="3"/>
  <c r="AE52" i="3" s="1"/>
  <c r="AH12" i="3"/>
  <c r="AD52" i="3" s="1"/>
  <c r="AG12" i="3"/>
  <c r="AF12" i="3"/>
  <c r="AE12" i="3"/>
  <c r="AD12" i="3"/>
  <c r="AC12" i="3"/>
  <c r="AL11" i="3"/>
  <c r="AK11" i="3"/>
  <c r="AG51" i="3" s="1"/>
  <c r="AJ11" i="3"/>
  <c r="AF51" i="3" s="1"/>
  <c r="AI11" i="3"/>
  <c r="AE51" i="3" s="1"/>
  <c r="AH11" i="3"/>
  <c r="AD51" i="3" s="1"/>
  <c r="AG11" i="3"/>
  <c r="AF11" i="3"/>
  <c r="AE11" i="3"/>
  <c r="AD11" i="3"/>
  <c r="AC11" i="3"/>
  <c r="AL10" i="3"/>
  <c r="AK10" i="3"/>
  <c r="AG50" i="3" s="1"/>
  <c r="AJ10" i="3"/>
  <c r="AF50" i="3" s="1"/>
  <c r="AI10" i="3"/>
  <c r="AE50" i="3" s="1"/>
  <c r="AH10" i="3"/>
  <c r="AD50" i="3" s="1"/>
  <c r="AG10" i="3"/>
  <c r="AF10" i="3"/>
  <c r="AE10" i="3"/>
  <c r="AD10" i="3"/>
  <c r="AC10" i="3"/>
  <c r="AL9" i="3"/>
  <c r="AK9" i="3"/>
  <c r="AG49" i="3" s="1"/>
  <c r="AJ9" i="3"/>
  <c r="AF49" i="3" s="1"/>
  <c r="AI9" i="3"/>
  <c r="AE49" i="3" s="1"/>
  <c r="AH9" i="3"/>
  <c r="AD49" i="3" s="1"/>
  <c r="AG9" i="3"/>
  <c r="AF9" i="3"/>
  <c r="AE9" i="3"/>
  <c r="AD9" i="3"/>
  <c r="AC9" i="3"/>
  <c r="AL8" i="3"/>
  <c r="AK8" i="3"/>
  <c r="AG48" i="3" s="1"/>
  <c r="AJ8" i="3"/>
  <c r="AF48" i="3" s="1"/>
  <c r="AI8" i="3"/>
  <c r="AE48" i="3" s="1"/>
  <c r="AH8" i="3"/>
  <c r="AD48" i="3" s="1"/>
  <c r="AG8" i="3"/>
  <c r="AF8" i="3"/>
  <c r="AE8" i="3"/>
  <c r="AD8" i="3"/>
  <c r="AC8" i="3"/>
  <c r="AL7" i="3"/>
  <c r="AK7" i="3"/>
  <c r="AG47" i="3" s="1"/>
  <c r="AJ7" i="3"/>
  <c r="AF47" i="3" s="1"/>
  <c r="AI7" i="3"/>
  <c r="AE47" i="3" s="1"/>
  <c r="AH7" i="3"/>
  <c r="AD47" i="3" s="1"/>
  <c r="AG7" i="3"/>
  <c r="AF7" i="3"/>
  <c r="AE7" i="3"/>
  <c r="AD7" i="3"/>
  <c r="AC7" i="3"/>
  <c r="AL6" i="3"/>
  <c r="AK6" i="3"/>
  <c r="AG46" i="3" s="1"/>
  <c r="AJ6" i="3"/>
  <c r="AF46" i="3" s="1"/>
  <c r="AI6" i="3"/>
  <c r="AE46" i="3" s="1"/>
  <c r="AH6" i="3"/>
  <c r="AD46" i="3" s="1"/>
  <c r="AG6" i="3"/>
  <c r="AF6" i="3"/>
  <c r="AE6" i="3"/>
  <c r="AD6" i="3"/>
  <c r="AC6" i="3"/>
  <c r="AL5" i="3"/>
  <c r="AK5" i="3"/>
  <c r="AG45" i="3" s="1"/>
  <c r="AJ5" i="3"/>
  <c r="AF45" i="3" s="1"/>
  <c r="AI5" i="3"/>
  <c r="AE45" i="3" s="1"/>
  <c r="AH5" i="3"/>
  <c r="AD45" i="3" s="1"/>
  <c r="AG5" i="3"/>
  <c r="AF5" i="3"/>
  <c r="AE5" i="3"/>
  <c r="AD5" i="3"/>
  <c r="AC5" i="3"/>
  <c r="AL4" i="3"/>
  <c r="AK4" i="3"/>
  <c r="AG44" i="3" s="1"/>
  <c r="AJ4" i="3"/>
  <c r="AF44" i="3" s="1"/>
  <c r="AI4" i="3"/>
  <c r="AE44" i="3" s="1"/>
  <c r="AH4" i="3"/>
  <c r="AD44" i="3" s="1"/>
  <c r="AG4" i="3"/>
  <c r="AF4" i="3"/>
  <c r="AE4" i="3"/>
  <c r="AD4" i="3"/>
  <c r="AC4" i="3"/>
  <c r="AS31" i="4"/>
  <c r="AS14" i="4"/>
  <c r="AJ39" i="4"/>
  <c r="AK39" i="4"/>
  <c r="AL39" i="4"/>
  <c r="AM39" i="4"/>
  <c r="AV39" i="4" s="1"/>
  <c r="AN39" i="4"/>
  <c r="AX39" i="4" s="1"/>
  <c r="AJ40" i="4"/>
  <c r="AK40" i="4"/>
  <c r="AL40" i="4"/>
  <c r="AM40" i="4"/>
  <c r="AV40" i="4" s="1"/>
  <c r="AN40" i="4"/>
  <c r="AX40" i="4" s="1"/>
  <c r="AK38" i="4"/>
  <c r="AL38" i="4"/>
  <c r="AM38" i="4"/>
  <c r="AV38" i="4" s="1"/>
  <c r="AV41" i="4" s="1"/>
  <c r="AN38" i="4"/>
  <c r="AX38" i="4" s="1"/>
  <c r="AX41" i="4" s="1"/>
  <c r="AJ38" i="4"/>
  <c r="AB38" i="4"/>
  <c r="AC38" i="4"/>
  <c r="AD38" i="4"/>
  <c r="AE38" i="4"/>
  <c r="AB39" i="4"/>
  <c r="AC39" i="4"/>
  <c r="AD39" i="4"/>
  <c r="AE39" i="4"/>
  <c r="AB40" i="4"/>
  <c r="AC40" i="4"/>
  <c r="AD40" i="4"/>
  <c r="AE40" i="4"/>
  <c r="AA39" i="4"/>
  <c r="AA40" i="4"/>
  <c r="AA38" i="4"/>
  <c r="AA33" i="4"/>
  <c r="AA4" i="4"/>
  <c r="AB4" i="4"/>
  <c r="AC4" i="4"/>
  <c r="AD4" i="4"/>
  <c r="AE4" i="4"/>
  <c r="AA5" i="4"/>
  <c r="AB5" i="4"/>
  <c r="AC5" i="4"/>
  <c r="AD5" i="4"/>
  <c r="AE5" i="4"/>
  <c r="AA6" i="4"/>
  <c r="AB6" i="4"/>
  <c r="AC6" i="4"/>
  <c r="AD6" i="4"/>
  <c r="AE6" i="4"/>
  <c r="AA7" i="4"/>
  <c r="AB7" i="4"/>
  <c r="AC7" i="4"/>
  <c r="AD7" i="4"/>
  <c r="AE7" i="4"/>
  <c r="AA8" i="4"/>
  <c r="AB8" i="4"/>
  <c r="AC8" i="4"/>
  <c r="AD8" i="4"/>
  <c r="AE8" i="4"/>
  <c r="AA9" i="4"/>
  <c r="AB9" i="4"/>
  <c r="AC9" i="4"/>
  <c r="AD9" i="4"/>
  <c r="AE9" i="4"/>
  <c r="AA10" i="4"/>
  <c r="AB10" i="4"/>
  <c r="AC10" i="4"/>
  <c r="AD10" i="4"/>
  <c r="AE10" i="4"/>
  <c r="AA11" i="4"/>
  <c r="AB11" i="4"/>
  <c r="AC11" i="4"/>
  <c r="AD11" i="4"/>
  <c r="AE11" i="4"/>
  <c r="AA12" i="4"/>
  <c r="AB12" i="4"/>
  <c r="AC12" i="4"/>
  <c r="AD12" i="4"/>
  <c r="AE12" i="4"/>
  <c r="AA13" i="4"/>
  <c r="AB13" i="4"/>
  <c r="AC13" i="4"/>
  <c r="AD13" i="4"/>
  <c r="AE13" i="4"/>
  <c r="AA14" i="4"/>
  <c r="AB14" i="4"/>
  <c r="AC14" i="4"/>
  <c r="AD14" i="4"/>
  <c r="AE14" i="4"/>
  <c r="AA15" i="4"/>
  <c r="AB15" i="4"/>
  <c r="AC15" i="4"/>
  <c r="AD15" i="4"/>
  <c r="AE15" i="4"/>
  <c r="AA16" i="4"/>
  <c r="AB16" i="4"/>
  <c r="AC16" i="4"/>
  <c r="AD16" i="4"/>
  <c r="AE16" i="4"/>
  <c r="AJ22" i="4"/>
  <c r="AK22" i="4"/>
  <c r="AL22" i="4"/>
  <c r="AM22" i="4"/>
  <c r="AV22" i="4" s="1"/>
  <c r="AN22" i="4"/>
  <c r="AX22" i="4" s="1"/>
  <c r="AJ23" i="4"/>
  <c r="AK23" i="4"/>
  <c r="AL23" i="4"/>
  <c r="AM23" i="4"/>
  <c r="AV23" i="4" s="1"/>
  <c r="AN23" i="4"/>
  <c r="AX23" i="4" s="1"/>
  <c r="AJ24" i="4"/>
  <c r="AK24" i="4"/>
  <c r="AL24" i="4"/>
  <c r="AM24" i="4"/>
  <c r="AV24" i="4" s="1"/>
  <c r="AN24" i="4"/>
  <c r="AX24" i="4" s="1"/>
  <c r="AJ25" i="4"/>
  <c r="AK25" i="4"/>
  <c r="AL25" i="4"/>
  <c r="AM25" i="4"/>
  <c r="AV25" i="4" s="1"/>
  <c r="AN25" i="4"/>
  <c r="AX25" i="4" s="1"/>
  <c r="AJ26" i="4"/>
  <c r="AK26" i="4"/>
  <c r="AL26" i="4"/>
  <c r="AM26" i="4"/>
  <c r="AV26" i="4" s="1"/>
  <c r="AN26" i="4"/>
  <c r="AX26" i="4" s="1"/>
  <c r="AJ27" i="4"/>
  <c r="AK27" i="4"/>
  <c r="AL27" i="4"/>
  <c r="AM27" i="4"/>
  <c r="AV27" i="4" s="1"/>
  <c r="AN27" i="4"/>
  <c r="AX27" i="4" s="1"/>
  <c r="AJ28" i="4"/>
  <c r="AK28" i="4"/>
  <c r="AL28" i="4"/>
  <c r="AM28" i="4"/>
  <c r="AV28" i="4" s="1"/>
  <c r="AN28" i="4"/>
  <c r="AX28" i="4" s="1"/>
  <c r="AJ29" i="4"/>
  <c r="AK29" i="4"/>
  <c r="AL29" i="4"/>
  <c r="AM29" i="4"/>
  <c r="AV29" i="4" s="1"/>
  <c r="AN29" i="4"/>
  <c r="AX29" i="4" s="1"/>
  <c r="AJ30" i="4"/>
  <c r="AK30" i="4"/>
  <c r="AL30" i="4"/>
  <c r="AM30" i="4"/>
  <c r="AV30" i="4" s="1"/>
  <c r="AN30" i="4"/>
  <c r="AX30" i="4" s="1"/>
  <c r="AJ31" i="4"/>
  <c r="AK31" i="4"/>
  <c r="AL31" i="4"/>
  <c r="AM31" i="4"/>
  <c r="AV31" i="4" s="1"/>
  <c r="AN31" i="4"/>
  <c r="AX31" i="4" s="1"/>
  <c r="AJ32" i="4"/>
  <c r="AK32" i="4"/>
  <c r="AL32" i="4"/>
  <c r="AM32" i="4"/>
  <c r="AV32" i="4" s="1"/>
  <c r="AN32" i="4"/>
  <c r="AX32" i="4" s="1"/>
  <c r="AJ33" i="4"/>
  <c r="AK33" i="4"/>
  <c r="AL33" i="4"/>
  <c r="AM33" i="4"/>
  <c r="AV33" i="4" s="1"/>
  <c r="AN33" i="4"/>
  <c r="AX33" i="4" s="1"/>
  <c r="AK21" i="4"/>
  <c r="AL21" i="4"/>
  <c r="AM21" i="4"/>
  <c r="AV21" i="4" s="1"/>
  <c r="AN21" i="4"/>
  <c r="AX21" i="4" s="1"/>
  <c r="AJ21" i="4"/>
  <c r="AA22" i="4"/>
  <c r="AB22" i="4"/>
  <c r="AC22" i="4"/>
  <c r="AD22" i="4"/>
  <c r="AE22" i="4"/>
  <c r="AB23" i="4"/>
  <c r="AC23" i="4"/>
  <c r="AD23" i="4"/>
  <c r="AE23" i="4"/>
  <c r="AA24" i="4"/>
  <c r="AB24" i="4"/>
  <c r="AC24" i="4"/>
  <c r="AD24" i="4"/>
  <c r="AE24" i="4"/>
  <c r="AA25" i="4"/>
  <c r="AB25" i="4"/>
  <c r="AC25" i="4"/>
  <c r="AD25" i="4"/>
  <c r="AE25" i="4"/>
  <c r="AA26" i="4"/>
  <c r="AB26" i="4"/>
  <c r="AC26" i="4"/>
  <c r="AD26" i="4"/>
  <c r="AE26" i="4"/>
  <c r="AA27" i="4"/>
  <c r="AB27" i="4"/>
  <c r="AC27" i="4"/>
  <c r="AD27" i="4"/>
  <c r="AE27" i="4"/>
  <c r="AA28" i="4"/>
  <c r="AB28" i="4"/>
  <c r="AC28" i="4"/>
  <c r="AD28" i="4"/>
  <c r="AE28" i="4"/>
  <c r="AA29" i="4"/>
  <c r="AB29" i="4"/>
  <c r="AC29" i="4"/>
  <c r="AD29" i="4"/>
  <c r="AE29" i="4"/>
  <c r="AA30" i="4"/>
  <c r="AB30" i="4"/>
  <c r="AC30" i="4"/>
  <c r="AD30" i="4"/>
  <c r="AE30" i="4"/>
  <c r="AA31" i="4"/>
  <c r="AB31" i="4"/>
  <c r="AC31" i="4"/>
  <c r="AD31" i="4"/>
  <c r="AE31" i="4"/>
  <c r="AA32" i="4"/>
  <c r="AB32" i="4"/>
  <c r="AC32" i="4"/>
  <c r="AD32" i="4"/>
  <c r="AE32" i="4"/>
  <c r="AB33" i="4"/>
  <c r="AC33" i="4"/>
  <c r="AD33" i="4"/>
  <c r="AE33" i="4"/>
  <c r="AB21" i="4"/>
  <c r="AC21" i="4"/>
  <c r="AD21" i="4"/>
  <c r="AE21" i="4"/>
  <c r="AA21" i="4"/>
  <c r="AJ5" i="4"/>
  <c r="N9" i="27" s="1"/>
  <c r="AK5" i="4"/>
  <c r="N14" i="27" s="1"/>
  <c r="AL5" i="4"/>
  <c r="N19" i="27" s="1"/>
  <c r="AM5" i="4"/>
  <c r="AV5" i="4" s="1"/>
  <c r="AN5" i="4"/>
  <c r="AX5" i="4" s="1"/>
  <c r="AJ6" i="4"/>
  <c r="AK6" i="4"/>
  <c r="AL6" i="4"/>
  <c r="AM6" i="4"/>
  <c r="AV6" i="4" s="1"/>
  <c r="AN6" i="4"/>
  <c r="AX6" i="4" s="1"/>
  <c r="AJ7" i="4"/>
  <c r="AK7" i="4"/>
  <c r="AL7" i="4"/>
  <c r="AM7" i="4"/>
  <c r="AV7" i="4" s="1"/>
  <c r="AN7" i="4"/>
  <c r="AX7" i="4" s="1"/>
  <c r="AJ8" i="4"/>
  <c r="AK8" i="4"/>
  <c r="AL8" i="4"/>
  <c r="AM8" i="4"/>
  <c r="AV8" i="4" s="1"/>
  <c r="AN8" i="4"/>
  <c r="AX8" i="4" s="1"/>
  <c r="AJ9" i="4"/>
  <c r="P9" i="27" s="1"/>
  <c r="AK9" i="4"/>
  <c r="P14" i="27" s="1"/>
  <c r="AL9" i="4"/>
  <c r="P19" i="27" s="1"/>
  <c r="AM9" i="4"/>
  <c r="AV9" i="4" s="1"/>
  <c r="AN9" i="4"/>
  <c r="AX9" i="4" s="1"/>
  <c r="AJ10" i="4"/>
  <c r="AK10" i="4"/>
  <c r="AL10" i="4"/>
  <c r="AM10" i="4"/>
  <c r="AV10" i="4" s="1"/>
  <c r="AN10" i="4"/>
  <c r="AX10" i="4" s="1"/>
  <c r="AJ11" i="4"/>
  <c r="Q9" i="27" s="1"/>
  <c r="AK11" i="4"/>
  <c r="Q14" i="27" s="1"/>
  <c r="AL11" i="4"/>
  <c r="Q19" i="27" s="1"/>
  <c r="AM11" i="4"/>
  <c r="AV11" i="4" s="1"/>
  <c r="AN11" i="4"/>
  <c r="AX11" i="4" s="1"/>
  <c r="AJ12" i="4"/>
  <c r="R9" i="27" s="1"/>
  <c r="AK12" i="4"/>
  <c r="R14" i="27" s="1"/>
  <c r="AL12" i="4"/>
  <c r="R19" i="27" s="1"/>
  <c r="AM12" i="4"/>
  <c r="AV12" i="4" s="1"/>
  <c r="AN12" i="4"/>
  <c r="AX12" i="4" s="1"/>
  <c r="AJ13" i="4"/>
  <c r="AK13" i="4"/>
  <c r="AL13" i="4"/>
  <c r="AM13" i="4"/>
  <c r="AV13" i="4" s="1"/>
  <c r="AN13" i="4"/>
  <c r="AX13" i="4" s="1"/>
  <c r="AJ14" i="4"/>
  <c r="AK14" i="4"/>
  <c r="AL14" i="4"/>
  <c r="AM14" i="4"/>
  <c r="AV14" i="4" s="1"/>
  <c r="AN14" i="4"/>
  <c r="AX14" i="4" s="1"/>
  <c r="AJ15" i="4"/>
  <c r="AK15" i="4"/>
  <c r="AL15" i="4"/>
  <c r="AM15" i="4"/>
  <c r="AV15" i="4" s="1"/>
  <c r="AN15" i="4"/>
  <c r="AX15" i="4" s="1"/>
  <c r="AJ16" i="4"/>
  <c r="AK16" i="4"/>
  <c r="AL16" i="4"/>
  <c r="AM16" i="4"/>
  <c r="AV16" i="4" s="1"/>
  <c r="AN16" i="4"/>
  <c r="AX16" i="4" s="1"/>
  <c r="AK4" i="4"/>
  <c r="M14" i="27" s="1"/>
  <c r="AL4" i="4"/>
  <c r="M19" i="27" s="1"/>
  <c r="AM4" i="4"/>
  <c r="AV4" i="4" s="1"/>
  <c r="AN4" i="4"/>
  <c r="AX4" i="4" s="1"/>
  <c r="AJ4" i="4"/>
  <c r="M9" i="27" s="1"/>
  <c r="X38" i="4"/>
  <c r="Y38" i="4"/>
  <c r="Z38" i="4"/>
  <c r="AF38" i="4"/>
  <c r="AG38" i="4"/>
  <c r="AI38" i="4"/>
  <c r="X39" i="4"/>
  <c r="AS39" i="4" s="1"/>
  <c r="Y39" i="4"/>
  <c r="Z39" i="4"/>
  <c r="AF39" i="4"/>
  <c r="AG39" i="4"/>
  <c r="AI39" i="4"/>
  <c r="X40" i="4"/>
  <c r="Y40" i="4"/>
  <c r="Z40" i="4"/>
  <c r="AF40" i="4"/>
  <c r="AG40" i="4"/>
  <c r="AI40" i="4"/>
  <c r="W39" i="4"/>
  <c r="W40" i="4"/>
  <c r="W38" i="4"/>
  <c r="X21" i="4"/>
  <c r="Y21" i="4"/>
  <c r="Z21" i="4"/>
  <c r="AF21" i="4"/>
  <c r="AG21" i="4"/>
  <c r="AI21" i="4"/>
  <c r="X22" i="4"/>
  <c r="Y22" i="4"/>
  <c r="Z22" i="4"/>
  <c r="AF22" i="4"/>
  <c r="AG22" i="4"/>
  <c r="AI22" i="4"/>
  <c r="X23" i="4"/>
  <c r="Z23" i="4"/>
  <c r="AF23" i="4"/>
  <c r="AG23" i="4"/>
  <c r="AI23" i="4"/>
  <c r="X24" i="4"/>
  <c r="AS24" i="4" s="1"/>
  <c r="Y24" i="4"/>
  <c r="Z24" i="4"/>
  <c r="AF24" i="4"/>
  <c r="AG24" i="4"/>
  <c r="AI24" i="4"/>
  <c r="X25" i="4"/>
  <c r="Y25" i="4"/>
  <c r="Z25" i="4"/>
  <c r="AF25" i="4"/>
  <c r="AG25" i="4"/>
  <c r="AI25" i="4"/>
  <c r="X26" i="4"/>
  <c r="Y26" i="4"/>
  <c r="Z26" i="4"/>
  <c r="AF26" i="4"/>
  <c r="AG26" i="4"/>
  <c r="AI26" i="4"/>
  <c r="X27" i="4"/>
  <c r="Y27" i="4"/>
  <c r="Z27" i="4"/>
  <c r="AF27" i="4"/>
  <c r="AG27" i="4"/>
  <c r="AO27" i="4" s="1"/>
  <c r="AI27" i="4"/>
  <c r="X28" i="4"/>
  <c r="AS28" i="4" s="1"/>
  <c r="Y28" i="4"/>
  <c r="Z28" i="4"/>
  <c r="AF28" i="4"/>
  <c r="AG28" i="4"/>
  <c r="AI28" i="4"/>
  <c r="X29" i="4"/>
  <c r="Y29" i="4"/>
  <c r="Z29" i="4"/>
  <c r="AF29" i="4"/>
  <c r="AG29" i="4"/>
  <c r="AI29" i="4"/>
  <c r="X30" i="4"/>
  <c r="Z30" i="4"/>
  <c r="AF30" i="4"/>
  <c r="AG30" i="4"/>
  <c r="AI30" i="4"/>
  <c r="Y31" i="4"/>
  <c r="Z31" i="4"/>
  <c r="AF31" i="4"/>
  <c r="AO31" i="4" s="1"/>
  <c r="AI31" i="4"/>
  <c r="X32" i="4"/>
  <c r="Y32" i="4"/>
  <c r="Z32" i="4"/>
  <c r="AF32" i="4"/>
  <c r="AG32" i="4"/>
  <c r="AH32" i="4"/>
  <c r="AI32" i="4"/>
  <c r="X33" i="4"/>
  <c r="Y33" i="4"/>
  <c r="Z33" i="4"/>
  <c r="AF33" i="4"/>
  <c r="AG33" i="4"/>
  <c r="AI33" i="4"/>
  <c r="W22" i="4"/>
  <c r="W23" i="4"/>
  <c r="W24" i="4"/>
  <c r="W25" i="4"/>
  <c r="W26" i="4"/>
  <c r="W27" i="4"/>
  <c r="W28" i="4"/>
  <c r="W29" i="4"/>
  <c r="W30" i="4"/>
  <c r="W31" i="4"/>
  <c r="W32" i="4"/>
  <c r="W33" i="4"/>
  <c r="W21" i="4"/>
  <c r="X4" i="4"/>
  <c r="Y4" i="4"/>
  <c r="Z4" i="4"/>
  <c r="AF4" i="4"/>
  <c r="AG4" i="4"/>
  <c r="AI4" i="4"/>
  <c r="X5" i="4"/>
  <c r="Y5" i="4"/>
  <c r="Z5" i="4"/>
  <c r="AF5" i="4"/>
  <c r="AG5" i="4"/>
  <c r="AI5" i="4"/>
  <c r="X6" i="4"/>
  <c r="Y6" i="4"/>
  <c r="Z6" i="4"/>
  <c r="AF6" i="4"/>
  <c r="AG6" i="4"/>
  <c r="AI6" i="4"/>
  <c r="X7" i="4"/>
  <c r="Y7" i="4"/>
  <c r="Z7" i="4"/>
  <c r="AF7" i="4"/>
  <c r="AG7" i="4"/>
  <c r="AH7" i="4"/>
  <c r="AI7" i="4"/>
  <c r="X8" i="4"/>
  <c r="AS8" i="4" s="1"/>
  <c r="Y8" i="4"/>
  <c r="Z8" i="4"/>
  <c r="AF8" i="4"/>
  <c r="AG8" i="4"/>
  <c r="AI8" i="4"/>
  <c r="X9" i="4"/>
  <c r="Y9" i="4"/>
  <c r="Z9" i="4"/>
  <c r="AF9" i="4"/>
  <c r="AG9" i="4"/>
  <c r="AI9" i="4"/>
  <c r="X10" i="4"/>
  <c r="Y10" i="4"/>
  <c r="AF10" i="4"/>
  <c r="AG10" i="4"/>
  <c r="AH10" i="4"/>
  <c r="X11" i="4"/>
  <c r="Y11" i="4"/>
  <c r="Z11" i="4"/>
  <c r="AF11" i="4"/>
  <c r="AG11" i="4"/>
  <c r="AI11" i="4"/>
  <c r="X12" i="4"/>
  <c r="Y12" i="4"/>
  <c r="Z12" i="4"/>
  <c r="AF12" i="4"/>
  <c r="AG12" i="4"/>
  <c r="AI12" i="4"/>
  <c r="X13" i="4"/>
  <c r="Y13" i="4"/>
  <c r="Z13" i="4"/>
  <c r="AF13" i="4"/>
  <c r="AG13" i="4"/>
  <c r="AI13" i="4"/>
  <c r="Z14" i="4"/>
  <c r="AF14" i="4"/>
  <c r="AO14" i="4" s="1"/>
  <c r="AI14" i="4"/>
  <c r="X15" i="4"/>
  <c r="Y15" i="4"/>
  <c r="Z15" i="4"/>
  <c r="AF15" i="4"/>
  <c r="AG15" i="4"/>
  <c r="AH15" i="4"/>
  <c r="AI15" i="4"/>
  <c r="X16" i="4"/>
  <c r="Y16" i="4"/>
  <c r="Z16" i="4"/>
  <c r="AF16" i="4"/>
  <c r="AG16" i="4"/>
  <c r="AI16" i="4"/>
  <c r="W5" i="4"/>
  <c r="W6" i="4"/>
  <c r="W7" i="4"/>
  <c r="W8" i="4"/>
  <c r="W9" i="4"/>
  <c r="W10" i="4"/>
  <c r="W11" i="4"/>
  <c r="W12" i="4"/>
  <c r="W13" i="4"/>
  <c r="W14" i="4"/>
  <c r="W15" i="4"/>
  <c r="W16" i="4"/>
  <c r="W4" i="4"/>
  <c r="P41" i="3"/>
  <c r="S48" i="3" s="1"/>
  <c r="O41" i="3"/>
  <c r="N41" i="3"/>
  <c r="M41" i="3"/>
  <c r="L41" i="3"/>
  <c r="K41" i="3"/>
  <c r="P40" i="3"/>
  <c r="S47" i="3" s="1"/>
  <c r="O40" i="3"/>
  <c r="N40" i="3"/>
  <c r="M40" i="3"/>
  <c r="L40" i="3"/>
  <c r="K40" i="3"/>
  <c r="P39" i="3"/>
  <c r="S46" i="3" s="1"/>
  <c r="O39" i="3"/>
  <c r="N39" i="3"/>
  <c r="M39" i="3"/>
  <c r="L39" i="3"/>
  <c r="K39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L22" i="3"/>
  <c r="M22" i="3"/>
  <c r="N22" i="3"/>
  <c r="O22" i="3"/>
  <c r="P22" i="3"/>
  <c r="K22" i="3"/>
  <c r="P17" i="3"/>
  <c r="O17" i="3"/>
  <c r="N17" i="3"/>
  <c r="M17" i="3"/>
  <c r="L17" i="3"/>
  <c r="K17" i="3"/>
  <c r="P16" i="3"/>
  <c r="O16" i="3"/>
  <c r="N16" i="3"/>
  <c r="M16" i="3"/>
  <c r="L16" i="3"/>
  <c r="K16" i="3"/>
  <c r="P15" i="3"/>
  <c r="O15" i="3"/>
  <c r="N15" i="3"/>
  <c r="M15" i="3"/>
  <c r="L15" i="3"/>
  <c r="K15" i="3"/>
  <c r="P14" i="3"/>
  <c r="O14" i="3"/>
  <c r="N14" i="3"/>
  <c r="M14" i="3"/>
  <c r="L14" i="3"/>
  <c r="K14" i="3"/>
  <c r="P13" i="3"/>
  <c r="O13" i="3"/>
  <c r="N13" i="3"/>
  <c r="M13" i="3"/>
  <c r="L13" i="3"/>
  <c r="K13" i="3"/>
  <c r="P12" i="3"/>
  <c r="O12" i="3"/>
  <c r="N12" i="3"/>
  <c r="M12" i="3"/>
  <c r="L12" i="3"/>
  <c r="K12" i="3"/>
  <c r="P11" i="3"/>
  <c r="O11" i="3"/>
  <c r="N11" i="3"/>
  <c r="M11" i="3"/>
  <c r="L11" i="3"/>
  <c r="K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P41" i="1" s="1"/>
  <c r="P47" i="1" s="1"/>
  <c r="O38" i="1"/>
  <c r="N38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R34" i="1" s="1"/>
  <c r="R46" i="1" s="1"/>
  <c r="Q21" i="1"/>
  <c r="P21" i="1"/>
  <c r="O21" i="1"/>
  <c r="N21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P4" i="1"/>
  <c r="P17" i="1" s="1"/>
  <c r="P45" i="1" s="1"/>
  <c r="Q4" i="1"/>
  <c r="R4" i="1"/>
  <c r="O4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S5" i="1"/>
  <c r="S6" i="1"/>
  <c r="S7" i="1"/>
  <c r="S8" i="1"/>
  <c r="S9" i="1"/>
  <c r="S10" i="1"/>
  <c r="S11" i="1"/>
  <c r="S12" i="1"/>
  <c r="S13" i="1"/>
  <c r="S14" i="1"/>
  <c r="S15" i="1"/>
  <c r="S16" i="1"/>
  <c r="S4" i="1"/>
  <c r="P54" i="3" l="1"/>
  <c r="M46" i="3"/>
  <c r="K48" i="3"/>
  <c r="L49" i="3"/>
  <c r="M50" i="3"/>
  <c r="K52" i="3"/>
  <c r="L53" i="3"/>
  <c r="M54" i="3"/>
  <c r="K56" i="3"/>
  <c r="L57" i="3"/>
  <c r="M58" i="3"/>
  <c r="Q46" i="3"/>
  <c r="R47" i="3"/>
  <c r="O57" i="3"/>
  <c r="O53" i="3"/>
  <c r="O58" i="3"/>
  <c r="N57" i="3"/>
  <c r="P55" i="3"/>
  <c r="O54" i="3"/>
  <c r="N53" i="3"/>
  <c r="P51" i="3"/>
  <c r="O50" i="3"/>
  <c r="N49" i="3"/>
  <c r="P47" i="3"/>
  <c r="K47" i="3"/>
  <c r="L48" i="3"/>
  <c r="M49" i="3"/>
  <c r="K51" i="3"/>
  <c r="L52" i="3"/>
  <c r="M53" i="3"/>
  <c r="K55" i="3"/>
  <c r="L56" i="3"/>
  <c r="M57" i="3"/>
  <c r="P46" i="3"/>
  <c r="R46" i="3"/>
  <c r="N56" i="3"/>
  <c r="O49" i="3"/>
  <c r="N58" i="3"/>
  <c r="P56" i="3"/>
  <c r="O55" i="3"/>
  <c r="N54" i="3"/>
  <c r="P52" i="3"/>
  <c r="O51" i="3"/>
  <c r="N50" i="3"/>
  <c r="P48" i="3"/>
  <c r="O47" i="3"/>
  <c r="N52" i="3"/>
  <c r="K46" i="3"/>
  <c r="L47" i="3"/>
  <c r="M48" i="3"/>
  <c r="K50" i="3"/>
  <c r="L51" i="3"/>
  <c r="M52" i="3"/>
  <c r="K54" i="3"/>
  <c r="L55" i="3"/>
  <c r="M56" i="3"/>
  <c r="K58" i="3"/>
  <c r="O46" i="3"/>
  <c r="Q48" i="3"/>
  <c r="P50" i="3"/>
  <c r="P57" i="3"/>
  <c r="O56" i="3"/>
  <c r="N55" i="3"/>
  <c r="P53" i="3"/>
  <c r="O52" i="3"/>
  <c r="N51" i="3"/>
  <c r="P49" i="3"/>
  <c r="O48" i="3"/>
  <c r="N47" i="3"/>
  <c r="P58" i="3"/>
  <c r="N48" i="3"/>
  <c r="L46" i="3"/>
  <c r="M47" i="3"/>
  <c r="K49" i="3"/>
  <c r="L50" i="3"/>
  <c r="M51" i="3"/>
  <c r="K53" i="3"/>
  <c r="L54" i="3"/>
  <c r="M55" i="3"/>
  <c r="K57" i="3"/>
  <c r="L58" i="3"/>
  <c r="N46" i="3"/>
  <c r="Q47" i="3"/>
  <c r="R48" i="3"/>
  <c r="R41" i="1"/>
  <c r="R47" i="1" s="1"/>
  <c r="O17" i="1"/>
  <c r="O45" i="1" s="1"/>
  <c r="O34" i="1"/>
  <c r="O46" i="1" s="1"/>
  <c r="U17" i="1"/>
  <c r="U45" i="1" s="1"/>
  <c r="S34" i="1"/>
  <c r="S46" i="1" s="1"/>
  <c r="Q41" i="1"/>
  <c r="Q47" i="1" s="1"/>
  <c r="W17" i="1"/>
  <c r="W45" i="1" s="1"/>
  <c r="S17" i="1"/>
  <c r="S45" i="1" s="1"/>
  <c r="T17" i="1"/>
  <c r="T45" i="1" s="1"/>
  <c r="T34" i="1"/>
  <c r="T46" i="1" s="1"/>
  <c r="V17" i="1"/>
  <c r="V45" i="1" s="1"/>
  <c r="U34" i="1"/>
  <c r="U46" i="1" s="1"/>
  <c r="S41" i="1"/>
  <c r="S47" i="1" s="1"/>
  <c r="R17" i="1"/>
  <c r="R45" i="1" s="1"/>
  <c r="T41" i="1"/>
  <c r="T47" i="1" s="1"/>
  <c r="Q17" i="1"/>
  <c r="Q45" i="1" s="1"/>
  <c r="W34" i="1"/>
  <c r="W46" i="1" s="1"/>
  <c r="U41" i="1"/>
  <c r="U47" i="1" s="1"/>
  <c r="V34" i="1"/>
  <c r="V46" i="1" s="1"/>
  <c r="P34" i="1"/>
  <c r="P46" i="1" s="1"/>
  <c r="V41" i="1"/>
  <c r="V47" i="1" s="1"/>
  <c r="Q34" i="1"/>
  <c r="Q46" i="1" s="1"/>
  <c r="O41" i="1"/>
  <c r="O47" i="1" s="1"/>
  <c r="W41" i="1"/>
  <c r="W47" i="1" s="1"/>
  <c r="T9" i="27"/>
  <c r="T12" i="27"/>
  <c r="T19" i="27"/>
  <c r="T16" i="27"/>
  <c r="T7" i="27"/>
  <c r="T14" i="27"/>
  <c r="T5" i="27"/>
  <c r="T11" i="27"/>
  <c r="T17" i="27"/>
  <c r="T6" i="27"/>
  <c r="AS30" i="4"/>
  <c r="AO12" i="4"/>
  <c r="AO4" i="4"/>
  <c r="AO15" i="4"/>
  <c r="AO9" i="4"/>
  <c r="AO29" i="4"/>
  <c r="AO25" i="4"/>
  <c r="AO33" i="4"/>
  <c r="AO26" i="4"/>
  <c r="AO8" i="4"/>
  <c r="AO28" i="4"/>
  <c r="AS12" i="4"/>
  <c r="AO10" i="4"/>
  <c r="AO6" i="4"/>
  <c r="AO30" i="4"/>
  <c r="AS21" i="4"/>
  <c r="AX17" i="4"/>
  <c r="AX34" i="4"/>
  <c r="AV17" i="4"/>
  <c r="AV34" i="4"/>
  <c r="AO16" i="4"/>
  <c r="AO13" i="4"/>
  <c r="AO5" i="4"/>
  <c r="AO32" i="4"/>
  <c r="AO22" i="4"/>
  <c r="AS4" i="4"/>
  <c r="AS15" i="4"/>
  <c r="AS9" i="4"/>
  <c r="AS29" i="4"/>
  <c r="AS25" i="4"/>
  <c r="AS23" i="4"/>
  <c r="AO23" i="4"/>
  <c r="AS40" i="4"/>
  <c r="AS16" i="4"/>
  <c r="AS13" i="4"/>
  <c r="AS11" i="4"/>
  <c r="AO11" i="4"/>
  <c r="AO7" i="4"/>
  <c r="AS5" i="4"/>
  <c r="AS32" i="4"/>
  <c r="AO24" i="4"/>
  <c r="AO21" i="4"/>
  <c r="AS22" i="4"/>
  <c r="AS10" i="4"/>
  <c r="AS33" i="4"/>
  <c r="AS26" i="4"/>
  <c r="AS6" i="4"/>
  <c r="AS27" i="4"/>
  <c r="AS38" i="4"/>
  <c r="AS7" i="4"/>
  <c r="AS41" i="4" l="1"/>
  <c r="AS17" i="4"/>
  <c r="AS3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0DFC0B-761A-4BE9-A931-E1B964483F20}" keepAlive="1" name="Query - attack_detail_summary_13" description="Connection to the 'attack_detail_summary_13' query in the workbook." type="5" refreshedVersion="8" background="1" saveData="1">
    <dbPr connection="Provider=Microsoft.Mashup.OleDb.1;Data Source=$Workbook$;Location=attack_detail_summary_13;Extended Properties=&quot;&quot;" command="SELECT * FROM [attack_detail_summary_13]"/>
  </connection>
  <connection id="2" xr16:uid="{80D93978-742E-42BF-9132-D0A522435913}" keepAlive="1" name="Query - attack_detail_summary_ncc2-1" description="Connection to the 'attack_detail_summary_ncc2-1' query in the workbook." type="5" refreshedVersion="8" background="1" saveData="1">
    <dbPr connection="Provider=Microsoft.Mashup.OleDb.1;Data Source=$Workbook$;Location=attack_detail_summary_ncc2-1;Extended Properties=&quot;&quot;" command="SELECT * FROM [attack_detail_summary_ncc2-1]"/>
  </connection>
  <connection id="3" xr16:uid="{2355AF4A-0F85-45B6-AFFA-BD3915BC1A50}" keepAlive="1" name="Query - attack_detail_summary_ncc2-2" description="Connection to the 'attack_detail_summary_ncc2-2' query in the workbook." type="5" refreshedVersion="8" background="1" saveData="1">
    <dbPr connection="Provider=Microsoft.Mashup.OleDb.1;Data Source=$Workbook$;Location=attack_detail_summary_ncc2-2;Extended Properties=&quot;&quot;" command="SELECT * FROM [attack_detail_summary_ncc2-2]"/>
  </connection>
  <connection id="4" xr16:uid="{C5D13B29-8059-4235-B2CE-966511384DF6}" keepAlive="1" name="Query - attack_detail_summary_ncc2-3" description="Connection to the 'attack_detail_summary_ncc2-3' query in the workbook." type="5" refreshedVersion="8" background="1" saveData="1">
    <dbPr connection="Provider=Microsoft.Mashup.OleDb.1;Data Source=$Workbook$;Location=attack_detail_summary_ncc2-3;Extended Properties=&quot;&quot;" command="SELECT * FROM [attack_detail_summary_ncc2-3]"/>
  </connection>
  <connection id="5" xr16:uid="{6A710007-D723-45B5-903A-777A16CFEE2C}" keepAlive="1" name="Query - attack_detail_top-center" description="Connection to the 'attack_detail_top-center' query in the workbook." type="5" refreshedVersion="8" background="1" saveData="1">
    <dbPr connection="Provider=Microsoft.Mashup.OleDb.1;Data Source=$Workbook$;Location=attack_detail_top-center;Extended Properties=&quot;&quot;" command="SELECT * FROM [attack_detail_top-center]"/>
  </connection>
  <connection id="6" xr16:uid="{6499C049-1064-4F25-89A6-07A7C1D3387F}" keepAlive="1" name="Query - classification_results (2)" description="Connection to the 'classification_results (2)' query in the workbook." type="5" refreshedVersion="8" background="1" saveData="1">
    <dbPr connection="Provider=Microsoft.Mashup.OleDb.1;Data Source=$Workbook$;Location=&quot;classification_results (2)&quot;;Extended Properties=&quot;&quot;" command="SELECT * FROM [classification_results (2)]"/>
  </connection>
  <connection id="7" xr16:uid="{DB44307E-6C91-4DE7-B3B0-D77E8234CA04}" keepAlive="1" name="Query - classification_results_20250514" description="Connection to the 'classification_results_20250514' query in the workbook." type="5" refreshedVersion="8" background="1" saveData="1">
    <dbPr connection="Provider=Microsoft.Mashup.OleDb.1;Data Source=$Workbook$;Location=classification_results_20250514;Extended Properties=&quot;&quot;" command="SELECT * FROM [classification_results_20250514]"/>
  </connection>
  <connection id="8" xr16:uid="{8681B1D8-1ADC-452B-8B0F-2AD4A26D980C}" keepAlive="1" name="Query - classification_results_without_bg_filter" description="Connection to the 'classification_results_without_bg_filter' query in the workbook." type="5" refreshedVersion="8" background="1" saveData="1">
    <dbPr connection="Provider=Microsoft.Mashup.OleDb.1;Data Source=$Workbook$;Location=classification_results_without_bg_filter;Extended Properties=&quot;&quot;" command="SELECT * FROM [classification_results_without_bg_filter]"/>
  </connection>
  <connection id="9" xr16:uid="{651ACC2A-E042-4B21-984D-DE948D1CB678}" keepAlive="1" name="Query - splitting_result" description="Connection to the 'splitting_result' query in the workbook." type="5" refreshedVersion="8" background="1" saveData="1">
    <dbPr connection="Provider=Microsoft.Mashup.OleDb.1;Data Source=$Workbook$;Location=splitting_result;Extended Properties=&quot;&quot;" command="SELECT * FROM [splitting_result]"/>
  </connection>
</connections>
</file>

<file path=xl/sharedStrings.xml><?xml version="1.0" encoding="utf-8"?>
<sst xmlns="http://schemas.openxmlformats.org/spreadsheetml/2006/main" count="2889" uniqueCount="379">
  <si>
    <t>Context</t>
  </si>
  <si>
    <t>CreatedAt</t>
  </si>
  <si>
    <t>Dataset</t>
  </si>
  <si>
    <t>SubDataset</t>
  </si>
  <si>
    <t>Algorithm</t>
  </si>
  <si>
    <t>AnomalyThreshold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</si>
  <si>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</si>
  <si>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</si>
  <si>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</si>
  <si>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</si>
  <si>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</si>
  <si>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</si>
  <si>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</si>
  <si>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</si>
  <si>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F2-score</t>
  </si>
  <si>
    <t>RF_Single_Train-Class_Conditional</t>
  </si>
  <si>
    <t>ncc</t>
  </si>
  <si>
    <t>scenario1</t>
  </si>
  <si>
    <t>Autoencoder</t>
  </si>
  <si>
    <t>RF_Single_Train-Anomaly(with Normal)</t>
  </si>
  <si>
    <t>RF_Single_Train-Anomaly(with Botnet)</t>
  </si>
  <si>
    <t>RF_Single_Train-WithCorrelation</t>
  </si>
  <si>
    <t>RF_Single_Train-WithRatio</t>
  </si>
  <si>
    <t>RF_Single_Train-WithRatioAfterCorr</t>
  </si>
  <si>
    <t>scenario2</t>
  </si>
  <si>
    <t>scenario3</t>
  </si>
  <si>
    <t>scenario4</t>
  </si>
  <si>
    <t>scenario5</t>
  </si>
  <si>
    <t>scenario6</t>
  </si>
  <si>
    <t>scenario7</t>
  </si>
  <si>
    <t>scenario8</t>
  </si>
  <si>
    <t>scenario9</t>
  </si>
  <si>
    <t>scenario10</t>
  </si>
  <si>
    <t>scenario11</t>
  </si>
  <si>
    <t>scenario12</t>
  </si>
  <si>
    <t>scenario13</t>
  </si>
  <si>
    <t>ncc2</t>
  </si>
  <si>
    <t>ctu</t>
  </si>
  <si>
    <t>Background_Filter</t>
  </si>
  <si>
    <t>Sub-dataset</t>
  </si>
  <si>
    <t>CTU-13</t>
  </si>
  <si>
    <t>F1</t>
  </si>
  <si>
    <t>F2</t>
  </si>
  <si>
    <t>A (%)</t>
  </si>
  <si>
    <t>P (%)</t>
  </si>
  <si>
    <t>R (%)</t>
  </si>
  <si>
    <t>F1 (%)</t>
  </si>
  <si>
    <t>F2 (%)</t>
  </si>
  <si>
    <t>NCC</t>
  </si>
  <si>
    <t>NCC-2</t>
  </si>
  <si>
    <t>Sub</t>
  </si>
  <si>
    <t>AE-1</t>
  </si>
  <si>
    <t>AE-2</t>
  </si>
  <si>
    <t>AE-CC</t>
  </si>
  <si>
    <t>AE-1 (%)</t>
  </si>
  <si>
    <t>AE-2 (%)</t>
  </si>
  <si>
    <t>AE-CC (%)</t>
  </si>
  <si>
    <t>Rec</t>
  </si>
  <si>
    <t>Pre</t>
  </si>
  <si>
    <t>Corr (%)</t>
  </si>
  <si>
    <t>Corr + Ratio (%)</t>
  </si>
  <si>
    <t>Acc</t>
  </si>
  <si>
    <t>dataset</t>
  </si>
  <si>
    <t>timegap</t>
  </si>
  <si>
    <t>sub</t>
  </si>
  <si>
    <t>max</t>
  </si>
  <si>
    <t>len</t>
  </si>
  <si>
    <t>sequences</t>
  </si>
  <si>
    <t>['151.54.68.15', '147.32.84.59', '66.220.158.11'], ['122.38.172.21', '147.32.84.59', '66.220.158.11'], ['89.251.107.9', '147.32.84.59', '66.220.158.11'], ['122.177.238.244', '147.32.84.59', '66.220.158.11'], ['109.79.231.82', '147.32.87.238', '77.75.73.155']</t>
  </si>
  <si>
    <t>['147.32.96.69', '147.32.84.191'], ['147.32.84.164', '147.32.96.69'], ['147.32.84.165', '147.32.96.69']</t>
  </si>
  <si>
    <t>['82.166.183.233', '147.32.84.229', '118.19.21.116'], ['83.85.171.133', '147.32.84.229', '118.19.21.116'], ['202.88.237.163', '147.32.84.59', '83.198.192.143'], ['90.165.21.171', '147.32.84.229', '118.19.21.116'], ['113.210.224.204', '147.32.84.229', '118.19.21.116']</t>
  </si>
  <si>
    <t>['66.249.72.107', '147.32.84.130', '157.55.192.91', '147.32.84.25']</t>
  </si>
  <si>
    <t>['93.134.241.193', '147.32.84.229', '107.10.35.32'], ['174.107.149.16', '147.32.84.229', '107.10.35.32'], ['93.190.112.114', '147.32.84.229', '107.10.35.32'], ['66.57.19.41', '147.32.84.229', '107.10.35.32'], ['84.119.16.226', '147.32.84.229', '107.10.35.32']</t>
  </si>
  <si>
    <t>['85.27.95.208', '147.32.84.68', '149.5.45.5', '147.32.84.229', '88.222.181.8'], ['92.60.233.188', '147.32.84.68', '149.5.45.5', '147.32.84.229', '88.222.181.8'], ['222.165.51.229', '147.32.84.68', '149.5.45.5', '147.32.84.229', '88.222.181.8']</t>
  </si>
  <si>
    <t>['126.24.30.115', '147.32.84.229', '178.148.4.102'], ['110.49.235.180', '147.32.84.229', '178.148.4.102'], ['88.119.136.155', '147.32.84.229', '178.148.4.102'], ['193.200.94.101', '147.32.84.229', '178.148.4.102'], ['67.175.133.231', '147.32.84.229', '178.148.4.102']</t>
  </si>
  <si>
    <t>['82.208.237.232', '147.32.84.59', '86.63.194.225'], ['91.127.72.189', '147.32.86.24', '86.49.109.209'], ['147.32.85.117', '147.32.80.13', '147.32.84.4'], ['147.32.85.31', '147.32.80.13', '147.32.84.4'], ['213.145.120.97', '147.32.85.123', '112.201.91.15']</t>
  </si>
  <si>
    <t>['58.8.139.91', '147.32.84.118', '74.125.232.195'], ['201.26.59.79', '147.32.84.118', '74.125.232.195'], ['91.102.231.30', '147.32.84.118', '74.125.232.195'], ['87.242.35.175', '147.32.84.118', '74.125.232.195'], ['109.87.142.35', '147.32.84.118', '74.125.232.195']</t>
  </si>
  <si>
    <t>['89.24.5.128', '147.32.85.117', '145.236.114.193']</t>
  </si>
  <si>
    <t>['157.24.2.40', '147.32.84.59', '147.32.80.13'], ['195.113.235.89', '147.32.84.184', '95.34.45.127'], ['38.106.32.250', '147.32.87.36', '147.32.80.9'], ['95.108.158.239', '147.32.84.130', '147.32.80.9'], ['208.68.163.220', '147.32.84.130', '147.32.80.9']</t>
  </si>
  <si>
    <t>['118.167.128.28', '147.32.85.84', '77.75.72.46'], ['147.32.86.89', '147.32.87.54', '147.32.80.9'], ['90.156.236.73', '147.32.85.100', '50.35.192.62'], ['147.32.84.172', '95.130.170.231', '147.32.87.135'], ['147.32.85.125', '95.130.170.231', '147.32.87.135']</t>
  </si>
  <si>
    <t>['147.32.87.238', '78.141.179.7', '147.32.86.165', '95.37.244.138']</t>
  </si>
  <si>
    <t>['147.32.87.249', '147.32.87.2', '147.32.86.23', '147.32.80.13', '147.32.87.54']</t>
  </si>
  <si>
    <t>['147.32.85.47', '147.32.80.7', '147.32.85.34', '147.32.80.9'], ['147.32.84.3', '147.32.80.13', '147.32.85.33', '147.32.80.9']</t>
  </si>
  <si>
    <t>['46.223.138.196', '147.32.84.229', '84.75.44.8'], ['87.120.185.48', '147.32.84.229', '84.75.44.8'], ['196.215.91.202', '147.32.84.229', '84.75.44.8'], ['59.126.227.188', '147.32.84.229', '84.75.44.8'], ['187.61.159.160', '147.32.84.229', '84.75.44.8']</t>
  </si>
  <si>
    <t>['195.47.235.10', '147.32.84.59', '147.32.80.9', '147.32.85.6'], ['66.249.66.250', '147.32.86.92', '147.32.80.9', '147.32.85.6'], ['98.250.77.104', '147.32.84.59', '147.32.80.9', '147.32.85.6'], ['212.112.39.225', '147.32.84.59', '147.32.80.9', '147.32.85.6'], ['66.249.71.87', '147.32.86.92', '147.32.80.9', '147.32.85.6']</t>
  </si>
  <si>
    <t>['147.32.84.164', '147.32.96.69'], ['85.190.0.3', '147.32.84.165'], ['147.32.96.69', '147.32.84.165'], ['147.32.84.191', '216.155.130.130'], ['147.32.84.192', '147.32.80.9']</t>
  </si>
  <si>
    <t>['175.209.206.140', '147.32.84.59', '94.245.117.45'], ['80.76.100.1', '147.32.84.59', '94.245.117.45'], ['147.32.85.31', '147.32.80.13', '147.32.84.188'], ['114.220.105.193', '147.32.84.59', '94.245.117.45'], ['111.254.120.245', '147.32.84.59', '94.245.117.45']</t>
  </si>
  <si>
    <t>['66.249.66.165', '147.32.87.27', '147.32.84.19', '147.32.80.9'], ['90.183.39.17', '147.32.87.27', '147.32.84.19', '147.32.80.9'], ['203.252.180.211', '147.32.87.27', '147.32.84.19', '147.32.80.9'], ['99.247.92.29', '147.32.87.27', '147.32.84.19', '147.32.80.9'], ['67.195.115.177', '147.32.87.27', '147.32.84.19', '147.32.80.9']</t>
  </si>
  <si>
    <t>['94.142.234.1', '147.32.84.59', '147.32.80.9', '147.32.86.168', '193.23.48.134'], ['46.246.150.89', '147.32.84.59', '147.32.80.9', '147.32.86.168', '193.23.48.134'], ['147.229.147.83', '147.32.86.92', '147.32.80.9', '147.32.86.168', '193.23.48.134'], ['112.171.60.202', '147.32.86.194', '147.32.80.9', '147.32.86.168', '193.23.48.134'], ['98.221.126.253', '147.32.84.59', '147.32.80.9', '147.32.86.168', '193.23.48.134']</t>
  </si>
  <si>
    <t>['188.36.211.188', '147.32.84.229', '190.48.254.160'], ['66.177.11.171', '147.32.84.229', '190.48.254.160'], ['97.90.124.163', '147.32.84.229', '190.48.254.160'], ['114.43.213.236', '147.32.84.229', '190.48.254.160'], ['87.69.43.102', '147.32.84.229', '190.48.254.160']</t>
  </si>
  <si>
    <t>['74.56.252.141', '147.32.84.229', '95.179.16.237'], ['110.136.248.14', '147.32.84.229', '95.179.16.237'], ['175.142.130.210', '147.32.84.229', '95.179.16.237'], ['67.234.123.214', '147.32.84.229', '95.179.16.237'], ['77.185.27.212', '147.32.84.229', '95.179.16.237']</t>
  </si>
  <si>
    <t>['76.116.41.84', '147.32.84.229', '118.170.202.106'], ['187.6.124.147', '147.32.84.118', '98.203.242.227'], ['68.80.189.53', '147.32.84.229', '118.170.202.106'], ['116.90.229.154', '147.32.84.59', '76.13.114.90'], ['109.55.205.138', '147.32.84.229', '118.170.202.106']</t>
  </si>
  <si>
    <t>['147.32.84.164', '147.32.80.9'], ['147.32.84.134', '78.24.14.16'], ['147.32.84.170', '209.85.148.105'], ['147.32.84.59', '147.32.80.9'], ['147.32.84.118', '147.32.80.9']</t>
  </si>
  <si>
    <t>['85.26.234.93', '147.32.85.2', '147.32.80.9'], ['82.208.5.19', '147.32.84.186', '147.32.80.9'], ['147.32.85.117', '147.32.80.13', '147.32.84.138'], ['147.32.85.113', '147.32.80.13', '147.32.84.138'], ['147.32.85.69', '147.32.80.9', '147.32.86.247']</t>
  </si>
  <si>
    <t>['147.32.84.138', '147.32.80.9'], ['147.32.85.23', '147.32.80.9'], ['147.32.86.168', '147.32.80.9'], ['147.32.84.59', '147.32.80.9'], ['147.32.85.87', '147.32.80.9']</t>
  </si>
  <si>
    <t>['147.32.86.27', '147.32.80.13', '147.32.85.63', '147.32.80.9'], ['147.32.84.162', '147.32.80.13', '147.32.85.63', '147.32.80.9'], ['147.32.85.2', '147.32.80.13', '147.32.85.63', '147.32.80.9'], ['147.32.87.252', '147.32.80.13', '147.32.85.63', '147.32.80.9'], ['147.32.85.117', '147.32.80.13', '147.32.85.63', '147.32.80.9']</t>
  </si>
  <si>
    <t>['66.249.66.41', '147.32.84.2', '147.32.80.9', '147.32.84.165'], ['49.48.142.248', '147.32.84.2', '147.32.80.9', '147.32.84.165'], ['71.238.32.52', '147.32.84.2', '147.32.80.9', '147.32.84.165']</t>
  </si>
  <si>
    <t>[['195.39.77.154', '147.32.84.229', '141.24.14.208'], ['94.197.127.45', '147.32.84.229', '141.24.14.208'], ['194.108.204.19', '147.32.84.138', '147.32.80.9'], ['213.100.169.69', '147.32.84.229', '141.24.14.208'], ['62.48.172.78', '147.32.84.229', '141.24.14.208']]</t>
  </si>
  <si>
    <t>[['147.32.86.154', '147.32.80.7', '147.32.84.19', '147.32.80.9'], ['87.3.192.66', '147.32.86.44', '147.32.80.13', '147.32.87.54']]</t>
  </si>
  <si>
    <t>[['147.32.86.154', '147.32.80.7', '147.32.84.19', '147.32.80.9'], ['87.3.192.66', '147.32.86.44', '147.32.80.13', '147.32.87.54'], ['77.69.196.198', '147.32.86.44', '147.32.80.13', '147.32.87.54']]</t>
  </si>
  <si>
    <t>[['147.32.86.154', '147.32.80.7', '147.32.84.19', '147.32.80.9'], ['87.3.192.66', '147.32.86.44', '147.32.80.13', '147.32.87.54'], ['77.69.196.198', '147.32.86.44', '147.32.80.13', '147.32.87.54'], ['82.116.50.193', '147.32.86.96', '147.32.87.29', '147.32.87.54']]</t>
  </si>
  <si>
    <t>[['147.32.87.249', '147.32.87.2', '147.32.86.23', '147.32.80.13', '147.32.87.54']]</t>
  </si>
  <si>
    <t>[['82.116.50.193', '147.32.86.96', '147.32.87.29', '147.32.87.54', '147.32.87.63'], ['147.32.87.249', '147.32.87.2', '147.32.86.23', '147.32.80.13', '147.32.87.54']]</t>
  </si>
  <si>
    <t>[['147.32.87.249', '147.32.87.2', '147.32.86.23', '147.32.80.13', '147.32.87.54', '147.32.87.63']]</t>
  </si>
  <si>
    <t>[['62.117.91.5', '147.32.84.229', '76.251.81.77'], ['109.160.105.8', '147.32.84.229', '76.251.81.77'], ['77.168.161.187', '147.32.84.229', '76.251.81.77'], ['46.109.244.177', '147.32.84.229', '76.251.81.77'], ['221.221.177.148', '147.32.84.229', '76.251.81.77']]</t>
  </si>
  <si>
    <t>[['147.32.85.47', '147.32.80.7', '147.32.85.34', '147.32.80.9']]</t>
  </si>
  <si>
    <t>[['147.32.85.47', '147.32.80.7', '147.32.85.34', '147.32.80.9'], ['147.32.84.3', '147.32.80.13', '147.32.85.33', '147.32.80.9']]</t>
  </si>
  <si>
    <t>[['147.32.85.47', '147.32.80.7', '147.32.85.34', '147.32.80.9'], ['147.32.86.11', '147.32.80.13', '147.32.85.33', '147.32.80.9'], ['147.32.84.3', '147.32.80.13', '147.32.85.33', '147.32.80.9']]</t>
  </si>
  <si>
    <t>[['147.32.85.47', '147.32.80.7', '147.32.85.34', '147.32.80.9'], ['147.32.86.164', '147.32.80.13', '147.32.85.33', '147.32.80.9'], ['147.32.86.11', '147.32.80.13', '147.32.85.33', '147.32.80.9'], ['147.32.84.3', '147.32.80.13', '147.32.85.33', '147.32.80.9']]</t>
  </si>
  <si>
    <t>[['147.32.85.47', '147.32.80.7', '147.32.85.34', '147.32.80.9'], ['147.32.86.164', '147.32.80.13', '147.32.85.33', '147.32.80.9'], ['147.32.86.11', '147.32.80.13', '147.32.85.33', '147.32.80.9'], ['147.32.84.3', '147.32.80.13', '147.32.85.33', '147.32.80.9'], ['147.32.86.102', '147.32.80.13', '147.32.85.33', '147.32.80.9']]</t>
  </si>
  <si>
    <t>[['147.32.85.47', '147.32.80.7', '147.32.85.34', '147.32.80.9'], ['147.32.85.112', '147.32.80.13', '147.32.85.33', '147.32.80.9'], ['147.32.86.164', '147.32.80.13', '147.32.85.33', '147.32.80.9'], ['147.32.86.11', '147.32.80.13', '147.32.85.33', '147.32.80.9'], ['147.32.84.3', '147.32.80.13', '147.32.85.33', '147.32.80.9']]</t>
  </si>
  <si>
    <t>[['89.176.81.250', '147.32.86.44', '147.32.80.13', '147.32.85.33', '147.32.80.9'], ['2.136.34.246', '147.32.86.44', '147.32.80.13', '147.32.85.33', '147.32.80.9']]</t>
  </si>
  <si>
    <t>[['89.176.81.250', '147.32.86.44', '147.32.80.13', '147.32.85.33', '147.32.80.9'], ['194.28.72.117', '147.32.85.56', '147.32.80.13', '147.32.85.33', '147.32.80.9'], ['195.212.29.164', '147.32.85.56', '147.32.80.13', '147.32.85.33', '147.32.80.9'], ['2.136.34.246', '147.32.86.44', '147.32.80.13', '147.32.85.33', '147.32.80.9'], ['79.2.69.30', '147.32.85.56', '147.32.80.13', '147.32.85.33', '147.32.80.9']]</t>
  </si>
  <si>
    <t>[['195.112.95.126', '147.32.84.111', '147.32.80.13', '147.32.85.33', '147.32.80.9'], ['89.176.81.250', '147.32.86.44', '147.32.80.13', '147.32.85.33', '147.32.80.9'], ['194.28.72.117', '147.32.85.56', '147.32.80.13', '147.32.85.33', '147.32.80.9'], ['195.212.29.164', '147.32.85.56', '147.32.80.13', '147.32.85.33', '147.32.80.9'], ['2.136.34.246', '147.32.86.44', '147.32.80.13', '147.32.85.33', '147.32.80.9']]</t>
  </si>
  <si>
    <t>Sensor 1</t>
  </si>
  <si>
    <t>Sensor 2</t>
  </si>
  <si>
    <t>147.32.80.9</t>
  </si>
  <si>
    <t>122 (0.03%)</t>
  </si>
  <si>
    <t>362124 (99.97%)</t>
  </si>
  <si>
    <t>147.32.84.229</t>
  </si>
  <si>
    <t>43739 (13.18%)</t>
  </si>
  <si>
    <t>288030 (86.82%)</t>
  </si>
  <si>
    <t>147.32.84.138</t>
  </si>
  <si>
    <t>159278 (99.89%)</t>
  </si>
  <si>
    <t>172 (0.11%)</t>
  </si>
  <si>
    <t>147.32.84.59</t>
  </si>
  <si>
    <t>102130 (94.87%)</t>
  </si>
  <si>
    <t>5524 (5.13%)</t>
  </si>
  <si>
    <t>147.32.85.25</t>
  </si>
  <si>
    <t>40801 (100.00%)</t>
  </si>
  <si>
    <t>0 (0.00%)</t>
  </si>
  <si>
    <t>59333 (13.12%)</t>
  </si>
  <si>
    <t>392997 (86.88%)</t>
  </si>
  <si>
    <t>263 (0.06%)</t>
  </si>
  <si>
    <t>405300 (99.94%)</t>
  </si>
  <si>
    <t>207538 (99.85%)</t>
  </si>
  <si>
    <t>315 (0.15%)</t>
  </si>
  <si>
    <t>120564 (95.07%)</t>
  </si>
  <si>
    <t>6249 (4.93%)</t>
  </si>
  <si>
    <t>22237 (99.98%)</t>
  </si>
  <si>
    <t>4 (0.02%)</t>
  </si>
  <si>
    <t>97 (0.03%)</t>
  </si>
  <si>
    <t>368291 (99.97%)</t>
  </si>
  <si>
    <t>187508 (99.93%)</t>
  </si>
  <si>
    <t>139 (0.07%)</t>
  </si>
  <si>
    <t>19025 (19.91%)</t>
  </si>
  <si>
    <t>76552 (80.09%)</t>
  </si>
  <si>
    <t>147.32.86.165</t>
  </si>
  <si>
    <t>6653 (8.17%)</t>
  </si>
  <si>
    <t>74805 (91.83%)</t>
  </si>
  <si>
    <t>76555 (99.38%)</t>
  </si>
  <si>
    <t>480 (0.62%)</t>
  </si>
  <si>
    <t>ip</t>
  </si>
  <si>
    <t>total</t>
  </si>
  <si>
    <t>srcAddr</t>
  </si>
  <si>
    <t>dstAddr</t>
  </si>
  <si>
    <t>147.32.85.34</t>
  </si>
  <si>
    <t>24691 (96.51%)</t>
  </si>
  <si>
    <t>894 (3.49%)</t>
  </si>
  <si>
    <t>147.32.84.165</t>
  </si>
  <si>
    <t>16548 (88.63%)</t>
  </si>
  <si>
    <t>2122 (11.37%)</t>
  </si>
  <si>
    <t>147.32.84.171</t>
  </si>
  <si>
    <t>15826 (91.55%)</t>
  </si>
  <si>
    <t>1460 (8.45%)</t>
  </si>
  <si>
    <t>147.32.86.20</t>
  </si>
  <si>
    <t>15615 (100.00%)</t>
  </si>
  <si>
    <t>147.32.84.170</t>
  </si>
  <si>
    <t>10370 (99.74%)</t>
  </si>
  <si>
    <t>27 (0.26%)</t>
  </si>
  <si>
    <t>20791 (97.97%)</t>
  </si>
  <si>
    <t>430 (2.03%)</t>
  </si>
  <si>
    <t>15506 (94.49%)</t>
  </si>
  <si>
    <t>905 (5.51%)</t>
  </si>
  <si>
    <t>147.32.86.116</t>
  </si>
  <si>
    <t>2928 (20.21%)</t>
  </si>
  <si>
    <t>11562 (79.79%)</t>
  </si>
  <si>
    <t>13924 (99.29%)</t>
  </si>
  <si>
    <t>99 (0.71%)</t>
  </si>
  <si>
    <t>11625 (89.47%)</t>
  </si>
  <si>
    <t>1368 (10.53%)</t>
  </si>
  <si>
    <t>38178 (99.97%)</t>
  </si>
  <si>
    <t>11 (0.03%)</t>
  </si>
  <si>
    <t>22424 (97.25%)</t>
  </si>
  <si>
    <t>635 (2.75%)</t>
  </si>
  <si>
    <t>17357 (94.47%)</t>
  </si>
  <si>
    <t>1016 (5.53%)</t>
  </si>
  <si>
    <t>15039 (100.00%)</t>
  </si>
  <si>
    <t>147.32.84.118</t>
  </si>
  <si>
    <t>7877 (81.33%)</t>
  </si>
  <si>
    <t>1808 (18.67%)</t>
  </si>
  <si>
    <t>[['46.223.138.196', '147.32.84.229', '84.75.44.8'], ['87.120.185.48', '147.32.84.229', '84.75.44.8'], ['196.215.91.202', '147.32.84.229', '84.75.44.8'], ['59.126.227.188', '147.32.84.229', '84.75.44.8'], ['187.61.159.160', '147.32.84.229', '84.75.44.8']]</t>
  </si>
  <si>
    <t>[['195.113.20.142', '147.32.86.92', '147.32.87.4', '147.32.80.7'], ['173.225.17.50', '147.32.86.92', '147.32.87.4', '147.32.80.7']]</t>
  </si>
  <si>
    <t>[['66.249.66.250', '147.32.86.92', '147.32.87.4', '147.32.80.7'], ['195.113.20.142', '147.32.86.92', '147.32.87.4', '147.32.80.7'], ['173.225.17.50', '147.32.86.92', '147.32.87.4', '147.32.80.7']]</t>
  </si>
  <si>
    <t>[['174.253.98.240', '147.32.86.44', '147.32.80.13', '147.32.84.4'], ['132.68.247.219', '147.32.86.44', '147.32.80.13', '147.32.84.4'], ['141.2.101.185', '147.32.86.44', '147.32.80.13', '147.32.84.4'], ['66.249.66.250', '147.32.86.92', '147.32.87.4', '147.32.80.7'], ['195.113.20.142', '147.32.86.92', '147.32.87.4', '147.32.80.7']]</t>
  </si>
  <si>
    <t>[['174.253.98.240', '147.32.86.44', '147.32.80.13', '147.32.84.4'], ['132.68.247.219', '147.32.86.44', '147.32.80.13', '147.32.84.4'], ['141.2.101.185', '147.32.86.44', '147.32.80.13', '147.32.84.4'], ['66.249.66.250', '147.32.86.92', '147.32.87.4', '147.32.80.7'], ['90.184.160.121', '147.32.86.44', '147.32.80.13', '147.32.84.4']]</t>
  </si>
  <si>
    <t>[['174.253.98.240', '147.32.86.44', '147.32.80.13', '147.32.84.4'], ['132.68.247.219', '147.32.86.44', '147.32.80.13', '147.32.84.4'], ['141.2.101.185', '147.32.86.44', '147.32.80.13', '147.32.84.4'], ['186.56.103.194', '147.32.87.60', '147.32.87.1', '147.32.87.51'], ['66.249.66.250', '147.32.86.92', '147.32.87.4', '147.32.80.7']]</t>
  </si>
  <si>
    <t>[['118.171.120.213', '147.32.84.94', '147.32.80.13', '147.32.84.4'], ['84.137.157.158', '147.32.84.94', '147.32.80.13', '147.32.84.4'], ['174.253.98.240', '147.32.86.44', '147.32.80.13', '147.32.84.4'], ['79.244.10.236', '147.32.84.94', '147.32.80.13', '147.32.84.4'], ['119.41.17.0', '147.32.84.94', '147.32.80.13', '147.32.84.4']]</t>
  </si>
  <si>
    <t>[['66.249.66.250', '147.32.86.92', '147.32.87.4', '147.32.80.7', '147.32.84.19', '147.32.80.9'], ['195.113.20.142', '147.32.86.92', '147.32.87.4', '147.32.80.7', '147.32.84.19', '147.32.80.9'], ['173.225.17.50', '147.32.86.92', '147.32.87.4', '147.32.80.7', '147.32.84.19', '147.32.80.9'], ['72.14.199.14', '147.32.86.92', '147.32.87.4', '147.32.80.7', '147.32.84.19', '147.32.80.9']]</t>
  </si>
  <si>
    <t>[['66.249.66.250', '147.32.86.92', '147.32.87.4', '147.32.80.7', '147.32.84.19', '147.32.80.9'], ['195.113.20.142', '147.32.86.92', '147.32.87.4', '147.32.80.7', '147.32.84.19', '147.32.80.9'], ['173.225.17.50', '147.32.86.92', '147.32.87.4', '147.32.80.7', '147.32.84.19', '147.32.80.9'], ['72.14.199.14', '147.32.86.92', '147.32.87.4', '147.32.80.7', '147.32.84.19', '147.32.80.9'], ['72.14.199.162', '147.32.86.92', '147.32.87.4', '147.32.80.7', '147.32.84.19', '147.32.80.9']]</t>
  </si>
  <si>
    <t>[['86.49.116.224', '147.32.86.92', '147.32.87.4', '147.32.80.7', '147.32.84.19', '147.32.80.9'], ['66.249.66.250', '147.32.86.92', '147.32.87.4', '147.32.80.7', '147.32.84.19', '147.32.80.9'], ['195.113.20.142', '147.32.86.92', '147.32.87.4', '147.32.80.7', '147.32.84.19', '147.32.80.9'], ['173.225.17.50', '147.32.86.92', '147.32.87.4', '147.32.80.7', '147.32.84.19', '147.32.80.9'], ['72.14.199.14', '147.32.86.92', '147.32.87.4', '147.32.80.7', '147.32.84.19', '147.32.80.9']]</t>
  </si>
  <si>
    <t>[['146.227.1.15', '147.32.86.92', '147.32.87.4', '147.32.80.7', '147.32.84.19', '147.32.80.9'], ['86.49.116.224', '147.32.86.92', '147.32.87.4', '147.32.80.7', '147.32.84.19', '147.32.80.9'], ['66.249.66.250', '147.32.86.92', '147.32.87.4', '147.32.80.7', '147.32.84.19', '147.32.80.9'], ['195.113.20.142', '147.32.86.92', '147.32.87.4', '147.32.80.7', '147.32.84.19', '147.32.80.9'], ['173.225.17.50', '147.32.86.92', '147.32.87.4', '147.32.80.7', '147.32.84.19', '147.32.80.9']]</t>
  </si>
  <si>
    <t>[['66.249.71.87', '147.32.86.92', '147.32.87.4', '147.32.80.7', '147.32.84.19', '147.32.80.9'], ['146.227.1.15', '147.32.86.92', '147.32.87.4', '147.32.80.7', '147.32.84.19', '147.32.80.9'], ['86.49.116.224', '147.32.86.92', '147.32.87.4', '147.32.80.7', '147.32.84.19', '147.32.80.9'], ['66.249.66.250', '147.32.86.92', '147.32.87.4', '147.32.80.7', '147.32.84.19', '147.32.80.9'], ['195.113.20.142', '147.32.86.92', '147.32.87.4', '147.32.80.7', '147.32.84.19', '147.32.80.9']]</t>
  </si>
  <si>
    <t>Sensor 3</t>
  </si>
  <si>
    <t xml:space="preserve">122 (0,03%)  </t>
  </si>
  <si>
    <t xml:space="preserve">43.739 (13,18%)  </t>
  </si>
  <si>
    <t xml:space="preserve">159.278 (99,89%)  </t>
  </si>
  <si>
    <t xml:space="preserve">102.130 (94,87%)  </t>
  </si>
  <si>
    <t xml:space="preserve">40.801 (100,00%)  </t>
  </si>
  <si>
    <t xml:space="preserve">24.691 (96,51%)  </t>
  </si>
  <si>
    <t xml:space="preserve">16.548 (88,63%)  </t>
  </si>
  <si>
    <t xml:space="preserve">15.826 (91,55%)  </t>
  </si>
  <si>
    <t xml:space="preserve">15.615 (100,00%)  </t>
  </si>
  <si>
    <t xml:space="preserve">10.370 (99,74%)  </t>
  </si>
  <si>
    <t xml:space="preserve">59.333 (13,12%)  </t>
  </si>
  <si>
    <t xml:space="preserve">263 (0,06%)  </t>
  </si>
  <si>
    <t xml:space="preserve">207.538 (99,85%)  </t>
  </si>
  <si>
    <t xml:space="preserve">120.564 (95,07%)  </t>
  </si>
  <si>
    <t xml:space="preserve">22.237 (99,98%)  </t>
  </si>
  <si>
    <t xml:space="preserve">20.791 (97,97%)  </t>
  </si>
  <si>
    <t xml:space="preserve">15.506 (94,49%)  </t>
  </si>
  <si>
    <t xml:space="preserve">2.928 (20,21%)  </t>
  </si>
  <si>
    <t xml:space="preserve">13.924 (99,29%)  </t>
  </si>
  <si>
    <t xml:space="preserve">11.625 (89,47%)  </t>
  </si>
  <si>
    <t xml:space="preserve">97 (0,03%)  </t>
  </si>
  <si>
    <t xml:space="preserve">187.508 (99,93%)  </t>
  </si>
  <si>
    <t xml:space="preserve">19.025 (19,91%)  </t>
  </si>
  <si>
    <t xml:space="preserve">6.653 (8,17%)  </t>
  </si>
  <si>
    <t xml:space="preserve">76.555 (99,38%)  </t>
  </si>
  <si>
    <t xml:space="preserve">38.178 (99,97%)  </t>
  </si>
  <si>
    <t xml:space="preserve">22.424 (97,25%)  </t>
  </si>
  <si>
    <t xml:space="preserve">17.357 (94,47%)  </t>
  </si>
  <si>
    <t xml:space="preserve">15.039 (100,00%)  </t>
  </si>
  <si>
    <t xml:space="preserve">7.877 (81,33%)  </t>
  </si>
  <si>
    <t xml:space="preserve">362.124 (99,97%)  </t>
  </si>
  <si>
    <t xml:space="preserve">288.030 (86,82%)  </t>
  </si>
  <si>
    <t xml:space="preserve">172 (0,11%)  </t>
  </si>
  <si>
    <t xml:space="preserve">5.524 (5,13%)  </t>
  </si>
  <si>
    <t xml:space="preserve">0 (0,00%)  </t>
  </si>
  <si>
    <t xml:space="preserve">894 (3,49%)  </t>
  </si>
  <si>
    <t xml:space="preserve">2.122 (11,37%)  </t>
  </si>
  <si>
    <t xml:space="preserve">1.460 (8,45%)  </t>
  </si>
  <si>
    <t xml:space="preserve">27 (0,26%)  </t>
  </si>
  <si>
    <t xml:space="preserve">392.997 (86,88%)  </t>
  </si>
  <si>
    <t xml:space="preserve">405.300 (99,94%)  </t>
  </si>
  <si>
    <t xml:space="preserve">315 (0,15%)  </t>
  </si>
  <si>
    <t xml:space="preserve">6.249 (4,93%)  </t>
  </si>
  <si>
    <t xml:space="preserve">4 (0,02%)  </t>
  </si>
  <si>
    <t xml:space="preserve">430 (2,03%)  </t>
  </si>
  <si>
    <t xml:space="preserve">905 (5,51%)  </t>
  </si>
  <si>
    <t xml:space="preserve">11.562 (79,79%)  </t>
  </si>
  <si>
    <t xml:space="preserve">99 (0,71%)  </t>
  </si>
  <si>
    <t xml:space="preserve">1.368 (10,53%)  </t>
  </si>
  <si>
    <t xml:space="preserve">368.291 (99,97%)  </t>
  </si>
  <si>
    <t xml:space="preserve">139 (0,07%)  </t>
  </si>
  <si>
    <t xml:space="preserve">76.552 (80,09%)  </t>
  </si>
  <si>
    <t xml:space="preserve">74.805 (91,83%)  </t>
  </si>
  <si>
    <t xml:space="preserve">480 (0,62%)  </t>
  </si>
  <si>
    <t xml:space="preserve">11 (0,03%)  </t>
  </si>
  <si>
    <t xml:space="preserve">635 (2,75%)  </t>
  </si>
  <si>
    <t xml:space="preserve">1.016 (5,53%)  </t>
  </si>
  <si>
    <t xml:space="preserve">1.808 (18,67%)  </t>
  </si>
  <si>
    <t>Total sebagai Source (rasio %)</t>
  </si>
  <si>
    <t>Total sebagai Destination (rasio %)</t>
  </si>
  <si>
    <t xml:space="preserve"> -   </t>
  </si>
  <si>
    <t>WITHOUT BG FILTER</t>
  </si>
  <si>
    <t>createdAt</t>
  </si>
  <si>
    <t>train_total</t>
  </si>
  <si>
    <t>train_background</t>
  </si>
  <si>
    <t>train_normal</t>
  </si>
  <si>
    <t>train_botnet</t>
  </si>
  <si>
    <t>test_total</t>
  </si>
  <si>
    <t>test_background</t>
  </si>
  <si>
    <t>test_normal</t>
  </si>
  <si>
    <t>test_botnet</t>
  </si>
  <si>
    <t>Train</t>
  </si>
  <si>
    <t>Total</t>
  </si>
  <si>
    <t>Background</t>
  </si>
  <si>
    <t>Normal</t>
  </si>
  <si>
    <t>Botnet</t>
  </si>
  <si>
    <t>Test</t>
  </si>
  <si>
    <t>CTU</t>
  </si>
  <si>
    <t>Metric Performance</t>
  </si>
  <si>
    <t>Method</t>
  </si>
  <si>
    <t>Sub-Dataset (scenario)</t>
  </si>
  <si>
    <t>Average</t>
  </si>
  <si>
    <t>\cite{AbbasBotCHase}</t>
  </si>
  <si>
    <t>\cite{BlaiseBotFP}</t>
  </si>
  <si>
    <t>\cite{AlharbiGraph-Based}</t>
  </si>
  <si>
    <t>Proposed</t>
  </si>
  <si>
    <t>-</t>
  </si>
  <si>
    <t>A</t>
  </si>
  <si>
    <t>P</t>
  </si>
  <si>
    <t>R</t>
  </si>
  <si>
    <t>Comparative performance on specific dataset in CTU-13</t>
  </si>
  <si>
    <t>Comparative Average performance on CTU-13</t>
  </si>
  <si>
    <t>FPR</t>
  </si>
  <si>
    <t>TNR</t>
  </si>
  <si>
    <t>FNR</t>
  </si>
  <si>
    <t>AVG</t>
  </si>
  <si>
    <t>Methods</t>
  </si>
  <si>
    <t>Decision Tree</t>
  </si>
  <si>
    <t>k-NN</t>
  </si>
  <si>
    <t>Naïve Bayes</t>
  </si>
  <si>
    <t>Random Forest</t>
  </si>
  <si>
    <t>C4.5</t>
  </si>
  <si>
    <t>Support Vector Machine</t>
  </si>
  <si>
    <t>Dollah</t>
  </si>
  <si>
    <t>Hostiadi</t>
  </si>
  <si>
    <t>Hybrid</t>
  </si>
  <si>
    <t>Comparative Average performance on NCC</t>
  </si>
  <si>
    <t>BOT-DM</t>
  </si>
  <si>
    <t>SVM-RBF</t>
  </si>
  <si>
    <t>MLP</t>
  </si>
  <si>
    <t>BOT-DM_2</t>
  </si>
  <si>
    <t>BOT-DM_1</t>
  </si>
  <si>
    <t>TNR (%)</t>
  </si>
  <si>
    <t>FPR (%)</t>
  </si>
  <si>
    <t>FNR (%)</t>
  </si>
  <si>
    <t>[39]</t>
  </si>
  <si>
    <t>[40]</t>
  </si>
  <si>
    <t>Feedforward Neural Network</t>
  </si>
  <si>
    <t>[14]</t>
  </si>
  <si>
    <t>[41]</t>
  </si>
  <si>
    <t>[42]</t>
  </si>
  <si>
    <t>[4]</t>
  </si>
  <si>
    <t>An intelligent multi-layer framework</t>
  </si>
  <si>
    <t>Hostiadi and Ahmad [41]</t>
  </si>
  <si>
    <t>Gupta and Singh [4]</t>
  </si>
  <si>
    <t>CTU-13(1)</t>
  </si>
  <si>
    <t>CTU-13(2)</t>
  </si>
  <si>
    <t>CTU-13(3)</t>
  </si>
  <si>
    <t>CTU-13(4)</t>
  </si>
  <si>
    <t>CTU-13(5)</t>
  </si>
  <si>
    <t>CTU-13(6)</t>
  </si>
  <si>
    <t>CTU-13(7)</t>
  </si>
  <si>
    <t>CTU-13(8)</t>
  </si>
  <si>
    <t>CTU-13(9)</t>
  </si>
  <si>
    <t>CTU-13(10)</t>
  </si>
  <si>
    <t>CTU-13(11)</t>
  </si>
  <si>
    <t>CTU-13(12)</t>
  </si>
  <si>
    <t>CTU-13(13)</t>
  </si>
  <si>
    <t>NCC(1)</t>
  </si>
  <si>
    <t>NCC(2)</t>
  </si>
  <si>
    <t>NCC(3)</t>
  </si>
  <si>
    <t>NCC(4)</t>
  </si>
  <si>
    <t>NCC(5)</t>
  </si>
  <si>
    <t>NCC(6)</t>
  </si>
  <si>
    <t>NCC(7)</t>
  </si>
  <si>
    <t>NCC(8)</t>
  </si>
  <si>
    <t>NCC(9)</t>
  </si>
  <si>
    <t>NCC(10)</t>
  </si>
  <si>
    <t>NCC(11)</t>
  </si>
  <si>
    <t>NCC(12)</t>
  </si>
  <si>
    <t>NCC(13)</t>
  </si>
  <si>
    <t>NCC-2(1)</t>
  </si>
  <si>
    <t>NCC-2(2)</t>
  </si>
  <si>
    <t>NCC-2(3)</t>
  </si>
  <si>
    <t>Before</t>
  </si>
  <si>
    <t>After</t>
  </si>
  <si>
    <t>Reduction</t>
  </si>
  <si>
    <t>Percentage</t>
  </si>
  <si>
    <r>
      <rPr>
        <b/>
        <i/>
        <sz val="11"/>
        <rFont val="Times New Roman"/>
        <family val="1"/>
      </rPr>
      <t>A</t>
    </r>
    <r>
      <rPr>
        <b/>
        <sz val="11"/>
        <rFont val="Times New Roman"/>
        <family val="1"/>
      </rPr>
      <t xml:space="preserve"> (%)</t>
    </r>
  </si>
  <si>
    <r>
      <rPr>
        <b/>
        <i/>
        <sz val="11"/>
        <rFont val="Times New Roman"/>
        <family val="1"/>
      </rPr>
      <t>P</t>
    </r>
    <r>
      <rPr>
        <b/>
        <sz val="11"/>
        <rFont val="Times New Roman"/>
        <family val="1"/>
      </rPr>
      <t xml:space="preserve"> (%)</t>
    </r>
  </si>
  <si>
    <r>
      <rPr>
        <b/>
        <i/>
        <sz val="11"/>
        <rFont val="Times New Roman"/>
        <family val="1"/>
      </rPr>
      <t>R</t>
    </r>
    <r>
      <rPr>
        <b/>
        <sz val="11"/>
        <rFont val="Times New Roman"/>
        <family val="1"/>
      </rPr>
      <t xml:space="preserve"> (%)</t>
    </r>
  </si>
  <si>
    <r>
      <rPr>
        <b/>
        <i/>
        <sz val="11"/>
        <rFont val="Times New Roman"/>
        <family val="1"/>
      </rPr>
      <t>F1</t>
    </r>
    <r>
      <rPr>
        <b/>
        <sz val="11"/>
        <rFont val="Times New Roman"/>
        <family val="1"/>
      </rPr>
      <t xml:space="preserve"> (%)</t>
    </r>
  </si>
  <si>
    <r>
      <rPr>
        <b/>
        <i/>
        <sz val="11"/>
        <rFont val="Times New Roman"/>
        <family val="1"/>
      </rPr>
      <t>F2</t>
    </r>
    <r>
      <rPr>
        <b/>
        <sz val="11"/>
        <rFont val="Times New Roman"/>
        <family val="1"/>
      </rPr>
      <t xml:space="preserve"> (%)</t>
    </r>
  </si>
  <si>
    <t>Average Result</t>
  </si>
  <si>
    <t>Combine without BG-Filtering</t>
  </si>
  <si>
    <t>Combine With BG-Filtering</t>
  </si>
  <si>
    <t>Comparative Analysis on F2 Score</t>
  </si>
  <si>
    <t>Average from All Subdataset</t>
  </si>
  <si>
    <t>FP Reduction</t>
  </si>
  <si>
    <r>
      <t>A</t>
    </r>
    <r>
      <rPr>
        <b/>
        <sz val="11"/>
        <color rgb="FF000000"/>
        <rFont val="Times New Roman"/>
        <family val="1"/>
      </rPr>
      <t xml:space="preserve"> (%)</t>
    </r>
  </si>
  <si>
    <r>
      <t>R</t>
    </r>
    <r>
      <rPr>
        <b/>
        <sz val="11"/>
        <color rgb="FF000000"/>
        <rFont val="Times New Roman"/>
        <family val="1"/>
      </rPr>
      <t xml:space="preserve"> (%)</t>
    </r>
  </si>
  <si>
    <r>
      <t>P</t>
    </r>
    <r>
      <rPr>
        <b/>
        <sz val="11"/>
        <color rgb="FF000000"/>
        <rFont val="Times New Roman"/>
        <family val="1"/>
      </rPr>
      <t xml:space="preserve"> (%)</t>
    </r>
  </si>
  <si>
    <r>
      <t>F1</t>
    </r>
    <r>
      <rPr>
        <b/>
        <sz val="11"/>
        <color rgb="FF000000"/>
        <rFont val="Times New Roman"/>
        <family val="1"/>
      </rPr>
      <t xml:space="preserve"> (%)</t>
    </r>
  </si>
  <si>
    <r>
      <t>k</t>
    </r>
    <r>
      <rPr>
        <sz val="11"/>
        <color rgb="FF000000"/>
        <rFont val="Times New Roman"/>
        <family val="1"/>
      </rPr>
      <t>-NN</t>
    </r>
  </si>
  <si>
    <r>
      <t>ERIKA (</t>
    </r>
    <r>
      <rPr>
        <b/>
        <sz val="11"/>
        <color rgb="FF000000"/>
        <rFont val="Times New Roman"/>
        <family val="1"/>
      </rPr>
      <t>proposed</t>
    </r>
    <r>
      <rPr>
        <sz val="11"/>
        <color rgb="FF00000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</si>
</sst>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3" xfId="0" applyFont="1" applyBorder="1"/>
    <xf numFmtId="0" fontId="3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2" fillId="0" borderId="3" xfId="1" applyNumberFormat="1" applyFont="1" applyFill="1" applyBorder="1"/>
    <xf numFmtId="2" fontId="2" fillId="0" borderId="3" xfId="0" applyNumberFormat="1" applyFont="1" applyBorder="1"/>
    <xf numFmtId="0" fontId="4" fillId="0" borderId="3" xfId="0" applyFont="1" applyBorder="1"/>
    <xf numFmtId="0" fontId="6" fillId="0" borderId="3" xfId="0" applyFont="1" applyBorder="1"/>
    <xf numFmtId="0" fontId="4" fillId="0" borderId="3" xfId="0" applyFont="1" applyBorder="1" applyAlignment="1">
      <alignment horizontal="center" vertical="center"/>
    </xf>
    <xf numFmtId="2" fontId="7" fillId="0" borderId="3" xfId="0" applyNumberFormat="1" applyFont="1" applyBorder="1"/>
    <xf numFmtId="0" fontId="6" fillId="0" borderId="0" xfId="0" applyFont="1"/>
    <xf numFmtId="2" fontId="6" fillId="0" borderId="3" xfId="0" applyNumberFormat="1" applyFont="1" applyBorder="1"/>
    <xf numFmtId="1" fontId="6" fillId="0" borderId="3" xfId="0" applyNumberFormat="1" applyFont="1" applyBorder="1"/>
    <xf numFmtId="164" fontId="6" fillId="0" borderId="3" xfId="1" applyNumberFormat="1" applyFont="1" applyBorder="1"/>
    <xf numFmtId="1" fontId="6" fillId="0" borderId="3" xfId="1" applyNumberFormat="1" applyFont="1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164" fontId="6" fillId="0" borderId="0" xfId="0" applyNumberFormat="1" applyFont="1"/>
    <xf numFmtId="43" fontId="0" fillId="0" borderId="0" xfId="1" applyFont="1"/>
    <xf numFmtId="0" fontId="0" fillId="0" borderId="0" xfId="0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3" fontId="0" fillId="0" borderId="3" xfId="0" applyNumberFormat="1" applyBorder="1"/>
    <xf numFmtId="0" fontId="8" fillId="0" borderId="3" xfId="0" applyFont="1" applyBorder="1" applyAlignment="1">
      <alignment horizontal="center"/>
    </xf>
    <xf numFmtId="2" fontId="6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Fill="1" applyBorder="1"/>
    <xf numFmtId="164" fontId="0" fillId="0" borderId="0" xfId="0" applyNumberFormat="1"/>
    <xf numFmtId="164" fontId="6" fillId="0" borderId="3" xfId="1" applyNumberFormat="1" applyFont="1" applyFill="1" applyBorder="1"/>
    <xf numFmtId="1" fontId="6" fillId="0" borderId="3" xfId="1" applyNumberFormat="1" applyFont="1" applyFill="1" applyBorder="1"/>
    <xf numFmtId="43" fontId="6" fillId="0" borderId="0" xfId="0" applyNumberFormat="1" applyFont="1"/>
    <xf numFmtId="43" fontId="6" fillId="0" borderId="3" xfId="0" applyNumberFormat="1" applyFont="1" applyBorder="1"/>
    <xf numFmtId="2" fontId="9" fillId="0" borderId="3" xfId="0" applyNumberFormat="1" applyFont="1" applyBorder="1"/>
    <xf numFmtId="3" fontId="7" fillId="0" borderId="3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3" fontId="6" fillId="0" borderId="3" xfId="0" applyNumberFormat="1" applyFont="1" applyBorder="1"/>
    <xf numFmtId="10" fontId="6" fillId="0" borderId="3" xfId="2" applyNumberFormat="1" applyFont="1" applyBorder="1"/>
    <xf numFmtId="9" fontId="6" fillId="0" borderId="3" xfId="2" applyFont="1" applyBorder="1"/>
    <xf numFmtId="0" fontId="3" fillId="0" borderId="0" xfId="0" applyFont="1"/>
    <xf numFmtId="164" fontId="2" fillId="0" borderId="3" xfId="0" applyNumberFormat="1" applyFont="1" applyBorder="1"/>
    <xf numFmtId="43" fontId="2" fillId="0" borderId="3" xfId="0" applyNumberFormat="1" applyFont="1" applyBorder="1"/>
    <xf numFmtId="0" fontId="12" fillId="0" borderId="3" xfId="0" applyFont="1" applyBorder="1" applyAlignment="1">
      <alignment horizontal="center"/>
    </xf>
    <xf numFmtId="0" fontId="9" fillId="0" borderId="3" xfId="0" applyFont="1" applyBorder="1"/>
    <xf numFmtId="0" fontId="12" fillId="0" borderId="3" xfId="0" applyFont="1" applyBorder="1" applyAlignment="1">
      <alignment horizontal="center" vertical="center"/>
    </xf>
    <xf numFmtId="0" fontId="12" fillId="0" borderId="0" xfId="0" applyFont="1"/>
    <xf numFmtId="0" fontId="3" fillId="0" borderId="0" xfId="0" applyFont="1" applyAlignment="1">
      <alignment horizontal="center"/>
    </xf>
    <xf numFmtId="2" fontId="9" fillId="0" borderId="0" xfId="0" applyNumberFormat="1" applyFont="1"/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0" fontId="0" fillId="0" borderId="0" xfId="0" applyFill="1" applyBorder="1"/>
    <xf numFmtId="0" fontId="3" fillId="0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2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3" fillId="0" borderId="3" xfId="0" applyFont="1" applyBorder="1" applyAlignment="1">
      <alignment horizontal="center"/>
    </xf>
    <xf numFmtId="0" fontId="9" fillId="0" borderId="0" xfId="0" applyFont="1"/>
    <xf numFmtId="0" fontId="9" fillId="2" borderId="1" xfId="0" applyFont="1" applyFill="1" applyBorder="1"/>
    <xf numFmtId="0" fontId="9" fillId="2" borderId="2" xfId="0" applyFont="1" applyFill="1" applyBorder="1"/>
    <xf numFmtId="0" fontId="9" fillId="0" borderId="1" xfId="0" applyFont="1" applyBorder="1"/>
    <xf numFmtId="0" fontId="9" fillId="0" borderId="2" xfId="0" applyFont="1" applyBorder="1"/>
    <xf numFmtId="0" fontId="6" fillId="0" borderId="0" xfId="0" applyFont="1" applyBorder="1"/>
    <xf numFmtId="0" fontId="9" fillId="2" borderId="3" xfId="0" applyFont="1" applyFill="1" applyBorder="1"/>
    <xf numFmtId="0" fontId="12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6" fillId="0" borderId="0" xfId="0" applyNumberFormat="1" applyFont="1" applyBorder="1"/>
    <xf numFmtId="2" fontId="6" fillId="0" borderId="0" xfId="0" applyNumberFormat="1" applyFont="1" applyBorder="1"/>
    <xf numFmtId="0" fontId="4" fillId="0" borderId="0" xfId="0" applyFont="1"/>
    <xf numFmtId="0" fontId="1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vertical="top"/>
    </xf>
    <xf numFmtId="2" fontId="9" fillId="0" borderId="3" xfId="0" applyNumberFormat="1" applyFont="1" applyBorder="1" applyAlignment="1">
      <alignment horizontal="right"/>
    </xf>
    <xf numFmtId="2" fontId="12" fillId="0" borderId="3" xfId="0" applyNumberFormat="1" applyFont="1" applyBorder="1"/>
    <xf numFmtId="0" fontId="9" fillId="0" borderId="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2" fontId="15" fillId="0" borderId="1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0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7" fillId="0" borderId="3" xfId="0" applyFont="1" applyBorder="1"/>
    <xf numFmtId="0" fontId="7" fillId="2" borderId="3" xfId="0" applyFont="1" applyFill="1" applyBorder="1"/>
    <xf numFmtId="3" fontId="7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12" fillId="0" borderId="3" xfId="0" applyFont="1" applyFill="1" applyBorder="1"/>
    <xf numFmtId="0" fontId="9" fillId="0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3"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corr!$F$43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-1.3153647911967978E-2"/>
                  <c:y val="-4.61400449943757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24-4BFD-906E-D1ED3060A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corr!$B$44:$B$72</c:f>
              <c:strCache>
                <c:ptCount val="29"/>
                <c:pt idx="0">
                  <c:v>CTU-13(1)</c:v>
                </c:pt>
                <c:pt idx="1">
                  <c:v>CTU-13(2)</c:v>
                </c:pt>
                <c:pt idx="2">
                  <c:v>CTU-13(3)</c:v>
                </c:pt>
                <c:pt idx="3">
                  <c:v>CTU-13(4)</c:v>
                </c:pt>
                <c:pt idx="4">
                  <c:v>CTU-13(5)</c:v>
                </c:pt>
                <c:pt idx="5">
                  <c:v>CTU-13(6)</c:v>
                </c:pt>
                <c:pt idx="6">
                  <c:v>CTU-13(7)</c:v>
                </c:pt>
                <c:pt idx="7">
                  <c:v>CTU-13(8)</c:v>
                </c:pt>
                <c:pt idx="8">
                  <c:v>CTU-13(9)</c:v>
                </c:pt>
                <c:pt idx="9">
                  <c:v>CTU-13(10)</c:v>
                </c:pt>
                <c:pt idx="10">
                  <c:v>CTU-13(11)</c:v>
                </c:pt>
                <c:pt idx="11">
                  <c:v>CTU-13(12)</c:v>
                </c:pt>
                <c:pt idx="12">
                  <c:v>CTU-13(13)</c:v>
                </c:pt>
                <c:pt idx="13">
                  <c:v>NCC(1)</c:v>
                </c:pt>
                <c:pt idx="14">
                  <c:v>NCC(2)</c:v>
                </c:pt>
                <c:pt idx="15">
                  <c:v>NCC(3)</c:v>
                </c:pt>
                <c:pt idx="16">
                  <c:v>NCC(4)</c:v>
                </c:pt>
                <c:pt idx="17">
                  <c:v>NCC(5)</c:v>
                </c:pt>
                <c:pt idx="18">
                  <c:v>NCC(6)</c:v>
                </c:pt>
                <c:pt idx="19">
                  <c:v>NCC(7)</c:v>
                </c:pt>
                <c:pt idx="20">
                  <c:v>NCC(8)</c:v>
                </c:pt>
                <c:pt idx="21">
                  <c:v>NCC(9)</c:v>
                </c:pt>
                <c:pt idx="22">
                  <c:v>NCC(10)</c:v>
                </c:pt>
                <c:pt idx="23">
                  <c:v>NCC(11)</c:v>
                </c:pt>
                <c:pt idx="24">
                  <c:v>NCC(12)</c:v>
                </c:pt>
                <c:pt idx="25">
                  <c:v>NCC(13)</c:v>
                </c:pt>
                <c:pt idx="26">
                  <c:v>NCC-2(1)</c:v>
                </c:pt>
                <c:pt idx="27">
                  <c:v>NCC-2(2)</c:v>
                </c:pt>
                <c:pt idx="28">
                  <c:v>NCC-2(3)</c:v>
                </c:pt>
              </c:strCache>
            </c:strRef>
          </c:cat>
          <c:val>
            <c:numRef>
              <c:f>corr!$F$44:$F$72</c:f>
              <c:numCache>
                <c:formatCode>0.00%</c:formatCode>
                <c:ptCount val="29"/>
                <c:pt idx="0">
                  <c:v>1.9016864011481879E-2</c:v>
                </c:pt>
                <c:pt idx="1">
                  <c:v>7.2308956450287593E-2</c:v>
                </c:pt>
                <c:pt idx="2">
                  <c:v>0.15789473684210525</c:v>
                </c:pt>
                <c:pt idx="3">
                  <c:v>1.4588859416445624E-2</c:v>
                </c:pt>
                <c:pt idx="4">
                  <c:v>0.17857142857142858</c:v>
                </c:pt>
                <c:pt idx="5">
                  <c:v>0.33333333333333331</c:v>
                </c:pt>
                <c:pt idx="6">
                  <c:v>6.7226890756302518E-2</c:v>
                </c:pt>
                <c:pt idx="7">
                  <c:v>2.1476510067114093E-2</c:v>
                </c:pt>
                <c:pt idx="8">
                  <c:v>2.0668496689811078E-2</c:v>
                </c:pt>
                <c:pt idx="9">
                  <c:v>1.0721247563352826E-2</c:v>
                </c:pt>
                <c:pt idx="10" formatCode="0%">
                  <c:v>1</c:v>
                </c:pt>
                <c:pt idx="11">
                  <c:v>0.34328358208955223</c:v>
                </c:pt>
                <c:pt idx="12">
                  <c:v>2.2942461762563728E-2</c:v>
                </c:pt>
                <c:pt idx="13">
                  <c:v>1.936912008854455E-2</c:v>
                </c:pt>
                <c:pt idx="14">
                  <c:v>4.6386192017259978E-2</c:v>
                </c:pt>
                <c:pt idx="15">
                  <c:v>0.61538461538461542</c:v>
                </c:pt>
                <c:pt idx="16">
                  <c:v>0.17073170731707318</c:v>
                </c:pt>
                <c:pt idx="17">
                  <c:v>5.7971014492753624E-2</c:v>
                </c:pt>
                <c:pt idx="18">
                  <c:v>0.46666666666666667</c:v>
                </c:pt>
                <c:pt idx="19">
                  <c:v>6.1403508771929821E-2</c:v>
                </c:pt>
                <c:pt idx="20">
                  <c:v>1.5186915887850467E-2</c:v>
                </c:pt>
                <c:pt idx="21">
                  <c:v>3.2693984306887532E-2</c:v>
                </c:pt>
                <c:pt idx="22">
                  <c:v>1.3315579227696404E-2</c:v>
                </c:pt>
                <c:pt idx="23">
                  <c:v>0</c:v>
                </c:pt>
                <c:pt idx="24">
                  <c:v>0.29729729729729731</c:v>
                </c:pt>
                <c:pt idx="25">
                  <c:v>0.1871345029239766</c:v>
                </c:pt>
                <c:pt idx="26">
                  <c:v>1.3471387218882209E-2</c:v>
                </c:pt>
                <c:pt idx="27">
                  <c:v>2.6048171275646743E-2</c:v>
                </c:pt>
                <c:pt idx="28">
                  <c:v>2.8219753827679377E-2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24-4BFD-906E-D1ED3060A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3535119"/>
        <c:axId val="483535599"/>
      </c:barChart>
      <c:catAx>
        <c:axId val="4835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3535599"/>
        <c:crosses val="autoZero"/>
        <c:auto val="1"/>
        <c:lblAlgn val="ctr"/>
        <c:lblOffset val="100"/>
        <c:noMultiLvlLbl val="0"/>
      </c:catAx>
      <c:valAx>
        <c:axId val="483535599"/>
        <c:scaling>
          <c:orientation val="minMax"/>
          <c:max val="1"/>
        </c:scaling>
        <c:delete val="0"/>
        <c:axPos val="b"/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353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32434393568101E-2"/>
          <c:y val="3.4879107813893868E-2"/>
          <c:w val="0.90045021623481902"/>
          <c:h val="0.84082942867921528"/>
        </c:manualLayout>
      </c:layout>
      <c:lineChart>
        <c:grouping val="standard"/>
        <c:varyColors val="0"/>
        <c:ser>
          <c:idx val="0"/>
          <c:order val="0"/>
          <c:tx>
            <c:strRef>
              <c:f>visual_attack_detail_summary!$C$1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visual_attack_detail_summary!$C$2:$C$31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6-4C36-B93E-542F5344AC7E}"/>
            </c:ext>
          </c:extLst>
        </c:ser>
        <c:ser>
          <c:idx val="1"/>
          <c:order val="1"/>
          <c:tx>
            <c:strRef>
              <c:f>visual_attack_detail_summary!$D$1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visual_attack_detail_summary!$D$2:$D$31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6-4C36-B93E-542F5344AC7E}"/>
            </c:ext>
          </c:extLst>
        </c:ser>
        <c:ser>
          <c:idx val="2"/>
          <c:order val="2"/>
          <c:tx>
            <c:strRef>
              <c:f>visual_attack_detail_summary!$E$1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visual_attack_detail_summary!$E$2:$E$31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6-4C36-B93E-542F5344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21808"/>
        <c:axId val="427728528"/>
      </c:lineChart>
      <c:catAx>
        <c:axId val="42772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0"/>
                  <a:t>time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728528"/>
        <c:crosses val="autoZero"/>
        <c:auto val="1"/>
        <c:lblAlgn val="ctr"/>
        <c:lblOffset val="100"/>
        <c:noMultiLvlLbl val="0"/>
      </c:catAx>
      <c:valAx>
        <c:axId val="4277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formed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7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732648347866474"/>
          <c:y val="6.1830895998589784E-2"/>
          <c:w val="0.45548048860156742"/>
          <c:h val="6.074382631053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43</xdr:row>
      <xdr:rowOff>9525</xdr:rowOff>
    </xdr:from>
    <xdr:to>
      <xdr:col>17</xdr:col>
      <xdr:colOff>466725</xdr:colOff>
      <xdr:row>68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DEEDC8-9403-7817-A680-484DEC51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33336</xdr:rowOff>
    </xdr:from>
    <xdr:to>
      <xdr:col>16</xdr:col>
      <xdr:colOff>523875</xdr:colOff>
      <xdr:row>22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C38FA-4473-A5C4-74E3-D061AE43D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2AE98CD-A211-4AAF-AEC9-199A5B1C2108}" autoFormatId="16" applyNumberFormats="0" applyBorderFormats="0" applyFontFormats="0" applyPatternFormats="0" applyAlignmentFormats="0" applyWidthHeightFormats="0">
  <queryTableRefresh nextId="16">
    <queryTableFields count="15">
      <queryTableField id="1" name="Context" tableColumnId="1"/>
      <queryTableField id="2" name="CreatedAt" tableColumnId="2"/>
      <queryTableField id="3" name="Dataset" tableColumnId="3"/>
      <queryTableField id="4" name="SubDataset" tableColumnId="4"/>
      <queryTableField id="5" name="Algorithm" tableColumnId="5"/>
      <queryTableField id="6" name="AnomalyThreshold" tableColumnId="6"/>
      <queryTableField id="7" name="TN" tableColumnId="7"/>
      <queryTableField id="8" name="FP" tableColumnId="8"/>
      <queryTableField id="9" name="FN" tableColumnId="9"/>
      <queryTableField id="10" name="TP" tableColumnId="10"/>
      <queryTableField id="11" name="Accuracy" tableColumnId="11"/>
      <queryTableField id="12" name="Precision" tableColumnId="12"/>
      <queryTableField id="13" name="Recall" tableColumnId="13"/>
      <queryTableField id="14" name="F1-score" tableColumnId="14"/>
      <queryTableField id="15" name="F2-scor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6035E0-0B69-4614-99F3-34179A403694}" autoFormatId="16" applyNumberFormats="0" applyBorderFormats="0" applyFontFormats="0" applyPatternFormats="0" applyAlignmentFormats="0" applyWidthHeightFormats="0">
  <queryTableRefresh nextId="7">
    <queryTableFields count="6">
      <queryTableField id="1" name="dataset" tableColumnId="1"/>
      <queryTableField id="2" name="sub" tableColumnId="2"/>
      <queryTableField id="3" name="timegap" tableColumnId="3"/>
      <queryTableField id="4" name="max" tableColumnId="4"/>
      <queryTableField id="5" name="len" tableColumnId="5"/>
      <queryTableField id="6" name="sequence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1909179-3E61-45F2-AE69-EF89B85627AD}" autoFormatId="16" applyNumberFormats="0" applyBorderFormats="0" applyFontFormats="0" applyPatternFormats="0" applyAlignmentFormats="0" applyWidthHeightFormats="0">
  <queryTableRefresh nextId="7">
    <queryTableFields count="6">
      <queryTableField id="1" name="dataset" tableColumnId="1"/>
      <queryTableField id="2" name="sub" tableColumnId="2"/>
      <queryTableField id="3" name="timegap" tableColumnId="3"/>
      <queryTableField id="4" name="max" tableColumnId="4"/>
      <queryTableField id="5" name="len" tableColumnId="5"/>
      <queryTableField id="6" name="sequences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9733BFA-DB8A-4807-9817-0D5FC2275E7C}" autoFormatId="16" applyNumberFormats="0" applyBorderFormats="0" applyFontFormats="0" applyPatternFormats="0" applyAlignmentFormats="0" applyWidthHeightFormats="0">
  <queryTableRefresh nextId="7">
    <queryTableFields count="6">
      <queryTableField id="1" name="dataset" tableColumnId="1"/>
      <queryTableField id="2" name="sub" tableColumnId="2"/>
      <queryTableField id="3" name="timegap" tableColumnId="3"/>
      <queryTableField id="4" name="max" tableColumnId="4"/>
      <queryTableField id="5" name="len" tableColumnId="5"/>
      <queryTableField id="6" name="sequence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E6291CF-D995-4F0C-80E2-7E68E19577FB}" autoFormatId="16" applyNumberFormats="0" applyBorderFormats="0" applyFontFormats="0" applyPatternFormats="0" applyAlignmentFormats="0" applyWidthHeightFormats="0">
  <queryTableRefresh nextId="7">
    <queryTableFields count="6">
      <queryTableField id="1" name="dataset" tableColumnId="1"/>
      <queryTableField id="2" name="sub" tableColumnId="2"/>
      <queryTableField id="3" name="timegap" tableColumnId="3"/>
      <queryTableField id="4" name="max" tableColumnId="4"/>
      <queryTableField id="5" name="len" tableColumnId="5"/>
      <queryTableField id="6" name="sequences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B7F9245-BF36-4BCE-8B2E-FC8C70167955}" autoFormatId="16" applyNumberFormats="0" applyBorderFormats="0" applyFontFormats="0" applyPatternFormats="0" applyAlignmentFormats="0" applyWidthHeightFormats="0">
  <queryTableRefresh nextId="7">
    <queryTableFields count="6">
      <queryTableField id="1" name="dataset" tableColumnId="1"/>
      <queryTableField id="2" name="sub" tableColumnId="2"/>
      <queryTableField id="3" name="ip" tableColumnId="3"/>
      <queryTableField id="4" name="total" tableColumnId="4"/>
      <queryTableField id="5" name="srcAddr" tableColumnId="5"/>
      <queryTableField id="6" name="dstAddr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AFE4DDF-982D-4703-BB4C-D3579DBDBD62}" autoFormatId="16" applyNumberFormats="0" applyBorderFormats="0" applyFontFormats="0" applyPatternFormats="0" applyAlignmentFormats="0" applyWidthHeightFormats="0">
  <queryTableRefresh nextId="12">
    <queryTableFields count="11">
      <queryTableField id="1" name="createdAt" tableColumnId="1"/>
      <queryTableField id="2" name="dataset" tableColumnId="2"/>
      <queryTableField id="3" name="sub" tableColumnId="3"/>
      <queryTableField id="4" name="train_total" tableColumnId="4"/>
      <queryTableField id="5" name="train_background" tableColumnId="5"/>
      <queryTableField id="6" name="train_normal" tableColumnId="6"/>
      <queryTableField id="7" name="train_botnet" tableColumnId="7"/>
      <queryTableField id="8" name="test_total" tableColumnId="8"/>
      <queryTableField id="9" name="test_background" tableColumnId="9"/>
      <queryTableField id="10" name="test_normal" tableColumnId="10"/>
      <queryTableField id="11" name="test_botne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9BB2E-1168-4708-964F-7717A2C57685}" name="classification_results__2" displayName="classification_results__2" ref="A1:O204" tableType="queryTable" totalsRowShown="0">
  <autoFilter ref="A1:O204" xr:uid="{0799BB2E-1168-4708-964F-7717A2C57685}">
    <filterColumn colId="0">
      <filters>
        <filter val="RF_Single_Train-Class_Conditional"/>
      </filters>
    </filterColumn>
  </autoFilter>
  <sortState xmlns:xlrd2="http://schemas.microsoft.com/office/spreadsheetml/2017/richdata2" ref="A3:O199">
    <sortCondition ref="B1:B204"/>
  </sortState>
  <tableColumns count="15">
    <tableColumn id="1" xr3:uid="{56E0F093-2914-4707-8442-C58A20E293F9}" uniqueName="1" name="Context" queryTableFieldId="1" dataDxfId="22"/>
    <tableColumn id="2" xr3:uid="{35865452-57DB-4ABD-A471-8D263C99673D}" uniqueName="2" name="CreatedAt" queryTableFieldId="2"/>
    <tableColumn id="3" xr3:uid="{BA165857-1275-4476-A8A6-7E11CCDDA34F}" uniqueName="3" name="Dataset" queryTableFieldId="3" dataDxfId="21"/>
    <tableColumn id="4" xr3:uid="{78496033-7755-46C6-B5CE-B53B18BD7A83}" uniqueName="4" name="SubDataset" queryTableFieldId="4" dataDxfId="20"/>
    <tableColumn id="5" xr3:uid="{7960E60B-D9B1-4BBD-BB92-1ED628C159E1}" uniqueName="5" name="Algorithm" queryTableFieldId="5" dataDxfId="19"/>
    <tableColumn id="6" xr3:uid="{74DC6F71-FF7E-47DA-BEF4-5F5F41CF777E}" uniqueName="6" name="AnomalyThreshold" queryTableFieldId="6"/>
    <tableColumn id="7" xr3:uid="{3ED34642-3B0E-4499-8FB3-E2CEF8663342}" uniqueName="7" name="TN" queryTableFieldId="7"/>
    <tableColumn id="8" xr3:uid="{86F3DEE2-B1D4-4D19-8D95-9CB143DC3D6B}" uniqueName="8" name="FP" queryTableFieldId="8"/>
    <tableColumn id="9" xr3:uid="{C8D469B0-2B01-4887-B7B9-74E77E1465A4}" uniqueName="9" name="FN" queryTableFieldId="9"/>
    <tableColumn id="10" xr3:uid="{2844865E-6D51-4E5F-8959-83BF1E655986}" uniqueName="10" name="TP" queryTableFieldId="10"/>
    <tableColumn id="11" xr3:uid="{95C7164E-656E-4B97-903F-5538DE25820A}" uniqueName="11" name="Accuracy" queryTableFieldId="11"/>
    <tableColumn id="12" xr3:uid="{8078D790-1FB1-43A8-BD3A-5E4C6B391E54}" uniqueName="12" name="Precision" queryTableFieldId="12"/>
    <tableColumn id="13" xr3:uid="{7D89CAB7-62A3-4DD9-A563-27AC917A980F}" uniqueName="13" name="Recall" queryTableFieldId="13"/>
    <tableColumn id="14" xr3:uid="{784DD192-A610-4E5D-8D81-BA77A1D628E1}" uniqueName="14" name="F1-score" queryTableFieldId="14"/>
    <tableColumn id="15" xr3:uid="{1735A9A7-B48C-4112-A0E6-2856825C2A1A}" uniqueName="15" name="F2-score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33F2E0-D434-4D76-8119-2526A633CB76}" name="attack_detail_summary_13" displayName="attack_detail_summary_13" ref="A1:F30" tableType="queryTable" totalsRowShown="0">
  <autoFilter ref="A1:F30" xr:uid="{3833F2E0-D434-4D76-8119-2526A633CB76}"/>
  <tableColumns count="6">
    <tableColumn id="1" xr3:uid="{6F0FB621-BD1B-4AF4-AAB4-3D15C65305A9}" uniqueName="1" name="dataset" queryTableFieldId="1" dataDxfId="18"/>
    <tableColumn id="2" xr3:uid="{819117B8-9CF3-4117-A597-2602CB735C9D}" uniqueName="2" name="sub" queryTableFieldId="2" dataDxfId="17"/>
    <tableColumn id="3" xr3:uid="{B04CD784-25DB-4806-B04B-500581957C6F}" uniqueName="3" name="timegap" queryTableFieldId="3"/>
    <tableColumn id="4" xr3:uid="{A065C373-133D-406B-843E-92A1953DA176}" uniqueName="4" name="max" queryTableFieldId="4"/>
    <tableColumn id="5" xr3:uid="{5E8DE3C5-3F5F-42DA-84C9-B92180729F32}" uniqueName="5" name="len" queryTableFieldId="5"/>
    <tableColumn id="6" xr3:uid="{18058855-5D19-4ECA-8047-10962615D100}" uniqueName="6" name="sequences" queryTableFieldId="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9E1055-1D0F-42BB-9FDE-BA34A3C64E94}" name="attack_detail_summary_ncc2_1" displayName="attack_detail_summary_ncc2_1" ref="A1:F61" tableType="queryTable" totalsRowShown="0">
  <autoFilter ref="A1:F61" xr:uid="{C19E1055-1D0F-42BB-9FDE-BA34A3C64E94}"/>
  <tableColumns count="6">
    <tableColumn id="1" xr3:uid="{87046BC5-FC0F-4D4D-8983-7BE828A76787}" uniqueName="1" name="dataset" queryTableFieldId="1" dataDxfId="15"/>
    <tableColumn id="2" xr3:uid="{6FB37F59-E5A7-414D-A387-0E2A587E54CD}" uniqueName="2" name="sub" queryTableFieldId="2" dataDxfId="14"/>
    <tableColumn id="3" xr3:uid="{49B18D4B-5488-41B0-80F5-DF687E70841F}" uniqueName="3" name="timegap" queryTableFieldId="3"/>
    <tableColumn id="4" xr3:uid="{6E4A91DE-3CA0-43AC-889E-AA2A5155B02C}" uniqueName="4" name="max" queryTableFieldId="4"/>
    <tableColumn id="5" xr3:uid="{D6D9F62C-266E-4864-9C82-B7D80A0CBB4D}" uniqueName="5" name="len" queryTableFieldId="5"/>
    <tableColumn id="6" xr3:uid="{0ACDE4BF-7BF2-4F71-B246-F8AF8E96DC5D}" uniqueName="6" name="sequences" queryTableFieldId="6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F9FAF08-E185-456E-94FD-3266226DC1E2}" name="attack_detail_summary_ncc2_3" displayName="attack_detail_summary_ncc2_3" ref="A1:F61" tableType="queryTable" totalsRowShown="0">
  <autoFilter ref="A1:F61" xr:uid="{9F9FAF08-E185-456E-94FD-3266226DC1E2}"/>
  <tableColumns count="6">
    <tableColumn id="1" xr3:uid="{F0925214-4C35-4D41-A731-8ACBA63F2947}" uniqueName="1" name="dataset" queryTableFieldId="1" dataDxfId="12"/>
    <tableColumn id="2" xr3:uid="{A5867260-469F-439D-8AC8-B21AE40B7984}" uniqueName="2" name="sub" queryTableFieldId="2" dataDxfId="11"/>
    <tableColumn id="3" xr3:uid="{3B894971-D221-442D-96A9-7811A7110E53}" uniqueName="3" name="timegap" queryTableFieldId="3"/>
    <tableColumn id="4" xr3:uid="{99879801-DD5C-4344-8872-8204935AE5C2}" uniqueName="4" name="max" queryTableFieldId="4"/>
    <tableColumn id="5" xr3:uid="{B5CA5969-6B26-4721-9FDB-1D34866E802B}" uniqueName="5" name="len" queryTableFieldId="5"/>
    <tableColumn id="6" xr3:uid="{1B553D31-B268-460C-A344-FE0AB083C5E4}" uniqueName="6" name="sequences" queryTableFieldId="6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51B96D-B47E-4374-90D6-11CFC90DDE1F}" name="attack_detail_summary_ncc2_2" displayName="attack_detail_summary_ncc2_2" ref="A1:F61" tableType="queryTable" totalsRowShown="0">
  <autoFilter ref="A1:F61" xr:uid="{3651B96D-B47E-4374-90D6-11CFC90DDE1F}"/>
  <tableColumns count="6">
    <tableColumn id="1" xr3:uid="{0E49CB76-B71D-40AB-8B21-E9CE9299F33E}" uniqueName="1" name="dataset" queryTableFieldId="1" dataDxfId="9"/>
    <tableColumn id="2" xr3:uid="{33775697-90A8-4771-B5A3-08223A18CC5C}" uniqueName="2" name="sub" queryTableFieldId="2" dataDxfId="8"/>
    <tableColumn id="3" xr3:uid="{99C91417-3BD1-4005-AD1B-C6445DE0E065}" uniqueName="3" name="timegap" queryTableFieldId="3"/>
    <tableColumn id="4" xr3:uid="{D6B8647E-7792-4A1C-9B53-B000E6F11EF5}" uniqueName="4" name="max" queryTableFieldId="4"/>
    <tableColumn id="5" xr3:uid="{88863408-7B98-41D3-959D-BAA9F51018F0}" uniqueName="5" name="len" queryTableFieldId="5"/>
    <tableColumn id="6" xr3:uid="{0EF2396E-EABE-494E-B108-1551766A58FD}" uniqueName="6" name="sequences" queryTableFieldId="6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DD9554-D496-4A8D-87FD-93F7BD7736DE}" name="attack_detail_top_center" displayName="attack_detail_top_center" ref="A1:F31" tableType="queryTable" totalsRowShown="0">
  <autoFilter ref="A1:F31" xr:uid="{1EDD9554-D496-4A8D-87FD-93F7BD7736DE}"/>
  <tableColumns count="6">
    <tableColumn id="1" xr3:uid="{B0590835-A3DA-405D-AEF9-F74D788ADE9A}" uniqueName="1" name="dataset" queryTableFieldId="1" dataDxfId="6"/>
    <tableColumn id="2" xr3:uid="{64A5EAD8-9257-48FF-B499-68501BCF02A2}" uniqueName="2" name="sub" queryTableFieldId="2" dataDxfId="5"/>
    <tableColumn id="3" xr3:uid="{CDEB54A3-89D3-493A-91C2-7708F0AB0ECB}" uniqueName="3" name="ip" queryTableFieldId="3" dataDxfId="4"/>
    <tableColumn id="4" xr3:uid="{6CFDD82B-F93B-47CF-81F4-023913B3C734}" uniqueName="4" name="total" queryTableFieldId="4" dataCellStyle="Comma"/>
    <tableColumn id="5" xr3:uid="{C24181CE-DBD3-4FF7-856E-1E1F004390AB}" uniqueName="5" name="srcAddr" queryTableFieldId="5" dataDxfId="3"/>
    <tableColumn id="6" xr3:uid="{0EEB5B7D-A6E1-46A2-92BA-571FAF3A4C5D}" uniqueName="6" name="dstAddr" queryTableFieldId="6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AE615A-7F86-4773-B9F8-869161332E77}" name="splitting_result" displayName="splitting_result" ref="A1:K30" tableType="queryTable" totalsRowShown="0">
  <autoFilter ref="A1:K30" xr:uid="{3CAE615A-7F86-4773-B9F8-869161332E77}"/>
  <tableColumns count="11">
    <tableColumn id="1" xr3:uid="{8788FD5B-5D27-4F2A-A6E6-EAC88BD6C763}" uniqueName="1" name="createdAt" queryTableFieldId="1"/>
    <tableColumn id="2" xr3:uid="{8ACD9F20-0FCA-4E7B-9F22-FD906396473B}" uniqueName="2" name="dataset" queryTableFieldId="2" dataDxfId="1"/>
    <tableColumn id="3" xr3:uid="{04466B24-3226-4748-9880-F281440B81A8}" uniqueName="3" name="sub" queryTableFieldId="3" dataDxfId="0"/>
    <tableColumn id="4" xr3:uid="{A51D8C5D-CA29-44E5-81DE-63466FAE43F6}" uniqueName="4" name="train_total" queryTableFieldId="4"/>
    <tableColumn id="5" xr3:uid="{F163F8DE-1ED3-4580-9AEC-B68103CE2C64}" uniqueName="5" name="train_background" queryTableFieldId="5"/>
    <tableColumn id="6" xr3:uid="{EE8F5839-39C2-48CB-8570-50E03DCADC0B}" uniqueName="6" name="train_normal" queryTableFieldId="6"/>
    <tableColumn id="7" xr3:uid="{47E1C8DF-C3ED-48EE-ABFA-8E5D12D290DF}" uniqueName="7" name="train_botnet" queryTableFieldId="7"/>
    <tableColumn id="8" xr3:uid="{0235CBC3-6039-4A1B-B4D7-C758D37E1438}" uniqueName="8" name="test_total" queryTableFieldId="8"/>
    <tableColumn id="9" xr3:uid="{E51A1E5D-ECE0-4DFB-95E2-DB9FD38D9E5E}" uniqueName="9" name="test_background" queryTableFieldId="9"/>
    <tableColumn id="10" xr3:uid="{4A564594-81E1-480F-A321-F4AD419DB262}" uniqueName="10" name="test_normal" queryTableFieldId="10"/>
    <tableColumn id="11" xr3:uid="{30B641A2-5789-466D-9DA6-6C254481E775}" uniqueName="11" name="test_botne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3CFF-EE0B-4300-A4C2-22FB8B3EDD48}">
  <dimension ref="A1:O204"/>
  <sheetViews>
    <sheetView tabSelected="1" workbookViewId="0">
      <selection activeCell="S192" sqref="S192"/>
    </sheetView>
  </sheetViews>
  <sheetFormatPr defaultRowHeight="15" x14ac:dyDescent="0.25"/>
  <cols>
    <col min="1" max="1" width="36.28515625" bestFit="1" customWidth="1"/>
    <col min="2" max="2" width="12.42578125" bestFit="1" customWidth="1"/>
    <col min="3" max="3" width="10.28515625" bestFit="1" customWidth="1"/>
    <col min="4" max="4" width="13.7109375" bestFit="1" customWidth="1"/>
    <col min="5" max="5" width="12.140625" bestFit="1" customWidth="1"/>
    <col min="6" max="6" width="20.28515625" bestFit="1" customWidth="1"/>
    <col min="7" max="7" width="8" bestFit="1" customWidth="1"/>
    <col min="8" max="9" width="6" bestFit="1" customWidth="1"/>
    <col min="10" max="10" width="8" bestFit="1" customWidth="1"/>
    <col min="11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t="s">
        <v>38</v>
      </c>
      <c r="B2">
        <v>1748362298.9190044</v>
      </c>
      <c r="C2" t="s">
        <v>16</v>
      </c>
      <c r="D2" t="s">
        <v>17</v>
      </c>
      <c r="E2" t="s">
        <v>18</v>
      </c>
      <c r="F2">
        <v>0.1</v>
      </c>
      <c r="G2">
        <v>7927</v>
      </c>
      <c r="H2">
        <v>1613</v>
      </c>
      <c r="I2">
        <v>705</v>
      </c>
      <c r="J2">
        <v>412200</v>
      </c>
      <c r="K2">
        <v>0.99451289516978547</v>
      </c>
      <c r="L2">
        <v>0.99610210409049493</v>
      </c>
      <c r="M2">
        <v>0.99829258546154687</v>
      </c>
      <c r="N2">
        <v>0.99719614185248173</v>
      </c>
      <c r="O2">
        <v>0.99785371880859852</v>
      </c>
    </row>
    <row r="3" spans="1:15" x14ac:dyDescent="0.25">
      <c r="A3" t="s">
        <v>15</v>
      </c>
      <c r="B3">
        <v>1748362318.9681816</v>
      </c>
      <c r="C3" t="s">
        <v>16</v>
      </c>
      <c r="D3" t="s">
        <v>17</v>
      </c>
      <c r="E3" t="s">
        <v>18</v>
      </c>
      <c r="F3">
        <v>0.1</v>
      </c>
      <c r="G3">
        <v>416038</v>
      </c>
      <c r="H3">
        <v>1807</v>
      </c>
      <c r="I3">
        <v>1648</v>
      </c>
      <c r="J3">
        <v>2952</v>
      </c>
      <c r="K3">
        <v>0.99182142053995193</v>
      </c>
      <c r="L3">
        <v>0.62029838201302789</v>
      </c>
      <c r="M3">
        <v>0.64173913043478259</v>
      </c>
      <c r="N3">
        <v>0.63083662784485517</v>
      </c>
      <c r="O3">
        <v>0.63733321818731381</v>
      </c>
    </row>
    <row r="4" spans="1:15" hidden="1" x14ac:dyDescent="0.25">
      <c r="A4" t="s">
        <v>19</v>
      </c>
      <c r="B4">
        <v>1748362319.0821798</v>
      </c>
      <c r="C4" t="s">
        <v>16</v>
      </c>
      <c r="D4" t="s">
        <v>17</v>
      </c>
      <c r="E4" t="s">
        <v>18</v>
      </c>
      <c r="F4">
        <v>0.1</v>
      </c>
      <c r="G4">
        <v>417842</v>
      </c>
      <c r="H4">
        <v>3</v>
      </c>
      <c r="I4">
        <v>4327</v>
      </c>
      <c r="J4">
        <v>273</v>
      </c>
      <c r="K4">
        <v>0.98975014498928859</v>
      </c>
      <c r="L4">
        <v>0.98913043478260865</v>
      </c>
      <c r="M4">
        <v>5.9347826086956525E-2</v>
      </c>
      <c r="N4">
        <v>0.11197703035274816</v>
      </c>
      <c r="O4">
        <v>7.3088455772113939E-2</v>
      </c>
    </row>
    <row r="5" spans="1:15" hidden="1" x14ac:dyDescent="0.25">
      <c r="A5" t="s">
        <v>20</v>
      </c>
      <c r="B5">
        <v>1748362319.2223654</v>
      </c>
      <c r="C5" t="s">
        <v>16</v>
      </c>
      <c r="D5" t="s">
        <v>17</v>
      </c>
      <c r="E5" t="s">
        <v>18</v>
      </c>
      <c r="F5">
        <v>0.1</v>
      </c>
      <c r="G5">
        <v>417450</v>
      </c>
      <c r="H5">
        <v>395</v>
      </c>
      <c r="I5">
        <v>4599</v>
      </c>
      <c r="J5">
        <v>1</v>
      </c>
      <c r="K5">
        <v>0.98817834274284222</v>
      </c>
      <c r="L5">
        <v>2.5252525252525255E-3</v>
      </c>
      <c r="M5">
        <v>2.173913043478261E-4</v>
      </c>
      <c r="N5">
        <v>4.0032025620496394E-4</v>
      </c>
      <c r="O5">
        <v>2.6601404554160458E-4</v>
      </c>
    </row>
    <row r="6" spans="1:15" hidden="1" x14ac:dyDescent="0.25">
      <c r="A6" t="s">
        <v>21</v>
      </c>
      <c r="B6">
        <v>1748362324.841265</v>
      </c>
      <c r="C6" t="s">
        <v>16</v>
      </c>
      <c r="D6" t="s">
        <v>17</v>
      </c>
      <c r="E6" t="s">
        <v>18</v>
      </c>
      <c r="F6">
        <v>0.1</v>
      </c>
      <c r="G6">
        <v>416073</v>
      </c>
      <c r="H6">
        <v>1772</v>
      </c>
      <c r="I6">
        <v>1648</v>
      </c>
      <c r="J6">
        <v>2952</v>
      </c>
      <c r="K6">
        <v>0.99190427156197847</v>
      </c>
      <c r="L6">
        <v>0.6248941574936494</v>
      </c>
      <c r="M6">
        <v>0.64173913043478259</v>
      </c>
      <c r="N6">
        <v>0.63320463320463316</v>
      </c>
      <c r="O6">
        <v>0.63829787234042556</v>
      </c>
    </row>
    <row r="7" spans="1:15" hidden="1" x14ac:dyDescent="0.25">
      <c r="A7" t="s">
        <v>22</v>
      </c>
      <c r="B7">
        <v>1748362325.0692923</v>
      </c>
      <c r="C7" t="s">
        <v>16</v>
      </c>
      <c r="D7" t="s">
        <v>17</v>
      </c>
      <c r="E7" t="s">
        <v>18</v>
      </c>
      <c r="F7">
        <v>0.1</v>
      </c>
      <c r="G7">
        <v>416036</v>
      </c>
      <c r="H7">
        <v>1809</v>
      </c>
      <c r="I7">
        <v>0</v>
      </c>
      <c r="J7">
        <v>4600</v>
      </c>
      <c r="K7">
        <v>0.995717785747257</v>
      </c>
      <c r="L7">
        <v>0.71774067717272583</v>
      </c>
      <c r="M7">
        <v>1</v>
      </c>
      <c r="N7">
        <v>0.83567989826505584</v>
      </c>
      <c r="O7">
        <v>0.92708291345882543</v>
      </c>
    </row>
    <row r="8" spans="1:15" hidden="1" x14ac:dyDescent="0.25">
      <c r="A8" t="s">
        <v>23</v>
      </c>
      <c r="B8">
        <v>1748362325.2952893</v>
      </c>
      <c r="C8" t="s">
        <v>16</v>
      </c>
      <c r="D8" t="s">
        <v>17</v>
      </c>
      <c r="E8" t="s">
        <v>18</v>
      </c>
      <c r="F8">
        <v>0.1</v>
      </c>
      <c r="G8">
        <v>416071</v>
      </c>
      <c r="H8">
        <v>1774</v>
      </c>
      <c r="I8">
        <v>0</v>
      </c>
      <c r="J8">
        <v>4600</v>
      </c>
      <c r="K8">
        <v>0.99580063676928354</v>
      </c>
      <c r="L8">
        <v>0.72168183244430495</v>
      </c>
      <c r="M8">
        <v>1</v>
      </c>
      <c r="N8">
        <v>0.83834517951521781</v>
      </c>
      <c r="O8">
        <v>0.92839266973439893</v>
      </c>
    </row>
    <row r="9" spans="1:15" hidden="1" x14ac:dyDescent="0.25">
      <c r="A9" t="s">
        <v>38</v>
      </c>
      <c r="B9">
        <v>1748362464.7072668</v>
      </c>
      <c r="C9" t="s">
        <v>16</v>
      </c>
      <c r="D9" t="s">
        <v>24</v>
      </c>
      <c r="E9" t="s">
        <v>18</v>
      </c>
      <c r="F9">
        <v>0.1</v>
      </c>
      <c r="G9">
        <v>5952</v>
      </c>
      <c r="H9">
        <v>409</v>
      </c>
      <c r="I9">
        <v>259</v>
      </c>
      <c r="J9">
        <v>286417</v>
      </c>
      <c r="K9">
        <v>0.99772042438326902</v>
      </c>
      <c r="L9">
        <v>0.99857404837776209</v>
      </c>
      <c r="M9">
        <v>0.99909654104284973</v>
      </c>
      <c r="N9">
        <v>0.99883522638107625</v>
      </c>
      <c r="O9">
        <v>0.99899199877226152</v>
      </c>
    </row>
    <row r="10" spans="1:15" x14ac:dyDescent="0.25">
      <c r="A10" t="s">
        <v>15</v>
      </c>
      <c r="B10">
        <v>1748362482.036597</v>
      </c>
      <c r="C10" t="s">
        <v>16</v>
      </c>
      <c r="D10" t="s">
        <v>24</v>
      </c>
      <c r="E10" t="s">
        <v>18</v>
      </c>
      <c r="F10">
        <v>0.1</v>
      </c>
      <c r="G10">
        <v>287310</v>
      </c>
      <c r="H10">
        <v>927</v>
      </c>
      <c r="I10">
        <v>182</v>
      </c>
      <c r="J10">
        <v>4618</v>
      </c>
      <c r="K10">
        <v>0.99621549497162476</v>
      </c>
      <c r="L10">
        <v>0.83282236248872854</v>
      </c>
      <c r="M10">
        <v>0.96208333333333329</v>
      </c>
      <c r="N10">
        <v>0.89279845335911068</v>
      </c>
      <c r="O10">
        <v>0.93311780157607593</v>
      </c>
    </row>
    <row r="11" spans="1:15" hidden="1" x14ac:dyDescent="0.25">
      <c r="A11" t="s">
        <v>19</v>
      </c>
      <c r="B11">
        <v>1748362482.1159601</v>
      </c>
      <c r="C11" t="s">
        <v>16</v>
      </c>
      <c r="D11" t="s">
        <v>24</v>
      </c>
      <c r="E11" t="s">
        <v>18</v>
      </c>
      <c r="F11">
        <v>0.1</v>
      </c>
      <c r="G11">
        <v>288236</v>
      </c>
      <c r="H11">
        <v>1</v>
      </c>
      <c r="I11">
        <v>4491</v>
      </c>
      <c r="J11">
        <v>309</v>
      </c>
      <c r="K11">
        <v>0.98467087773898854</v>
      </c>
      <c r="L11">
        <v>0.99677419354838714</v>
      </c>
      <c r="M11">
        <v>6.4375000000000002E-2</v>
      </c>
      <c r="N11">
        <v>0.12093933463796477</v>
      </c>
      <c r="O11">
        <v>7.9190158892875451E-2</v>
      </c>
    </row>
    <row r="12" spans="1:15" hidden="1" x14ac:dyDescent="0.25">
      <c r="A12" t="s">
        <v>20</v>
      </c>
      <c r="B12">
        <v>1748362482.194931</v>
      </c>
      <c r="C12" t="s">
        <v>16</v>
      </c>
      <c r="D12" t="s">
        <v>24</v>
      </c>
      <c r="E12" t="s">
        <v>18</v>
      </c>
      <c r="F12">
        <v>0.1</v>
      </c>
      <c r="G12">
        <v>288030</v>
      </c>
      <c r="H12">
        <v>207</v>
      </c>
      <c r="I12">
        <v>4800</v>
      </c>
      <c r="J12">
        <v>0</v>
      </c>
      <c r="K12">
        <v>0.98291342048956276</v>
      </c>
      <c r="L12">
        <v>0</v>
      </c>
      <c r="M12">
        <v>0</v>
      </c>
      <c r="N12">
        <v>0</v>
      </c>
      <c r="O12">
        <v>0</v>
      </c>
    </row>
    <row r="13" spans="1:15" hidden="1" x14ac:dyDescent="0.25">
      <c r="A13" t="s">
        <v>21</v>
      </c>
      <c r="B13">
        <v>1748362486.1960721</v>
      </c>
      <c r="C13" t="s">
        <v>16</v>
      </c>
      <c r="D13" t="s">
        <v>24</v>
      </c>
      <c r="E13" t="s">
        <v>18</v>
      </c>
      <c r="F13">
        <v>0.1</v>
      </c>
      <c r="G13">
        <v>287353</v>
      </c>
      <c r="H13">
        <v>884</v>
      </c>
      <c r="I13">
        <v>182</v>
      </c>
      <c r="J13">
        <v>4618</v>
      </c>
      <c r="K13">
        <v>0.99636223412060598</v>
      </c>
      <c r="L13">
        <v>0.8393311523082515</v>
      </c>
      <c r="M13">
        <v>0.96208333333333329</v>
      </c>
      <c r="N13">
        <v>0.8965249466123083</v>
      </c>
      <c r="O13">
        <v>0.93474212614363206</v>
      </c>
    </row>
    <row r="14" spans="1:15" hidden="1" x14ac:dyDescent="0.25">
      <c r="A14" t="s">
        <v>22</v>
      </c>
      <c r="B14">
        <v>1748362486.3520882</v>
      </c>
      <c r="C14" t="s">
        <v>16</v>
      </c>
      <c r="D14" t="s">
        <v>24</v>
      </c>
      <c r="E14" t="s">
        <v>18</v>
      </c>
      <c r="F14">
        <v>0.1</v>
      </c>
      <c r="G14">
        <v>287310</v>
      </c>
      <c r="H14">
        <v>927</v>
      </c>
      <c r="I14">
        <v>0</v>
      </c>
      <c r="J14">
        <v>4800</v>
      </c>
      <c r="K14">
        <v>0.99683657695103345</v>
      </c>
      <c r="L14">
        <v>0.83813514929282351</v>
      </c>
      <c r="M14">
        <v>1</v>
      </c>
      <c r="N14">
        <v>0.91194072385294955</v>
      </c>
      <c r="O14">
        <v>0.96281140931520037</v>
      </c>
    </row>
    <row r="15" spans="1:15" hidden="1" x14ac:dyDescent="0.25">
      <c r="A15" t="s">
        <v>23</v>
      </c>
      <c r="B15">
        <v>1748362486.5267909</v>
      </c>
      <c r="C15" t="s">
        <v>16</v>
      </c>
      <c r="D15" t="s">
        <v>24</v>
      </c>
      <c r="E15" t="s">
        <v>18</v>
      </c>
      <c r="F15">
        <v>0.1</v>
      </c>
      <c r="G15">
        <v>287353</v>
      </c>
      <c r="H15">
        <v>884</v>
      </c>
      <c r="I15">
        <v>0</v>
      </c>
      <c r="J15">
        <v>4800</v>
      </c>
      <c r="K15">
        <v>0.99698331610001467</v>
      </c>
      <c r="L15">
        <v>0.84447572132301196</v>
      </c>
      <c r="M15">
        <v>1</v>
      </c>
      <c r="N15">
        <v>0.91568103777184284</v>
      </c>
      <c r="O15">
        <v>0.96447516476450734</v>
      </c>
    </row>
    <row r="16" spans="1:15" hidden="1" x14ac:dyDescent="0.25">
      <c r="A16" t="s">
        <v>38</v>
      </c>
      <c r="B16">
        <v>1748362782.1285086</v>
      </c>
      <c r="C16" t="s">
        <v>16</v>
      </c>
      <c r="D16" t="s">
        <v>25</v>
      </c>
      <c r="E16" t="s">
        <v>18</v>
      </c>
      <c r="F16">
        <v>0.1</v>
      </c>
      <c r="G16">
        <v>13091</v>
      </c>
      <c r="H16">
        <v>662</v>
      </c>
      <c r="I16">
        <v>478</v>
      </c>
      <c r="J16">
        <v>566892</v>
      </c>
      <c r="K16">
        <v>0.99803828105237613</v>
      </c>
      <c r="L16">
        <v>0.99883359116489356</v>
      </c>
      <c r="M16">
        <v>0.99915751625923122</v>
      </c>
      <c r="N16">
        <v>0.9989955274538207</v>
      </c>
      <c r="O16">
        <v>0.99909271443345404</v>
      </c>
    </row>
    <row r="17" spans="1:15" x14ac:dyDescent="0.25">
      <c r="A17" t="s">
        <v>15</v>
      </c>
      <c r="B17">
        <v>1748362797.1743195</v>
      </c>
      <c r="C17" t="s">
        <v>16</v>
      </c>
      <c r="D17" t="s">
        <v>25</v>
      </c>
      <c r="E17" t="s">
        <v>18</v>
      </c>
      <c r="F17">
        <v>0.1</v>
      </c>
      <c r="G17">
        <v>580710</v>
      </c>
      <c r="H17">
        <v>13</v>
      </c>
      <c r="I17">
        <v>0</v>
      </c>
      <c r="J17">
        <v>400</v>
      </c>
      <c r="K17">
        <v>0.99997762952077274</v>
      </c>
      <c r="L17">
        <v>0.96852300242130751</v>
      </c>
      <c r="M17">
        <v>1</v>
      </c>
      <c r="N17">
        <v>0.98400984009840098</v>
      </c>
      <c r="O17">
        <v>0.99354197714853454</v>
      </c>
    </row>
    <row r="18" spans="1:15" hidden="1" x14ac:dyDescent="0.25">
      <c r="A18" t="s">
        <v>19</v>
      </c>
      <c r="B18">
        <v>1748362797.3175039</v>
      </c>
      <c r="C18" t="s">
        <v>16</v>
      </c>
      <c r="D18" t="s">
        <v>25</v>
      </c>
      <c r="E18" t="s">
        <v>18</v>
      </c>
      <c r="F18">
        <v>0.1</v>
      </c>
      <c r="G18">
        <v>580428</v>
      </c>
      <c r="H18">
        <v>295</v>
      </c>
      <c r="I18">
        <v>38</v>
      </c>
      <c r="J18">
        <v>362</v>
      </c>
      <c r="K18">
        <v>0.99942697157056248</v>
      </c>
      <c r="L18">
        <v>0.55098934550989342</v>
      </c>
      <c r="M18">
        <v>0.90500000000000003</v>
      </c>
      <c r="N18">
        <v>0.68495742667928095</v>
      </c>
      <c r="O18">
        <v>0.8019494904740806</v>
      </c>
    </row>
    <row r="19" spans="1:15" hidden="1" x14ac:dyDescent="0.25">
      <c r="A19" t="s">
        <v>20</v>
      </c>
      <c r="B19">
        <v>1748362797.4634435</v>
      </c>
      <c r="C19" t="s">
        <v>16</v>
      </c>
      <c r="D19" t="s">
        <v>25</v>
      </c>
      <c r="E19" t="s">
        <v>18</v>
      </c>
      <c r="F19">
        <v>0.1</v>
      </c>
      <c r="G19">
        <v>580671</v>
      </c>
      <c r="H19">
        <v>52</v>
      </c>
      <c r="I19">
        <v>400</v>
      </c>
      <c r="J19">
        <v>0</v>
      </c>
      <c r="K19">
        <v>0.9992221956453281</v>
      </c>
      <c r="L19">
        <v>0</v>
      </c>
      <c r="M19">
        <v>0</v>
      </c>
      <c r="N19">
        <v>0</v>
      </c>
      <c r="O19">
        <v>0</v>
      </c>
    </row>
    <row r="20" spans="1:15" hidden="1" x14ac:dyDescent="0.25">
      <c r="A20" t="s">
        <v>21</v>
      </c>
      <c r="B20">
        <v>1748362802.9998558</v>
      </c>
      <c r="C20" t="s">
        <v>16</v>
      </c>
      <c r="D20" t="s">
        <v>25</v>
      </c>
      <c r="E20" t="s">
        <v>18</v>
      </c>
      <c r="F20">
        <v>0.1</v>
      </c>
      <c r="G20">
        <v>580718</v>
      </c>
      <c r="H20">
        <v>5</v>
      </c>
      <c r="I20">
        <v>0</v>
      </c>
      <c r="J20">
        <v>400</v>
      </c>
      <c r="K20">
        <v>0.99999139596952802</v>
      </c>
      <c r="L20">
        <v>0.98765432098765427</v>
      </c>
      <c r="M20">
        <v>1</v>
      </c>
      <c r="N20">
        <v>0.99378881987577639</v>
      </c>
      <c r="O20">
        <v>0.99750623441396513</v>
      </c>
    </row>
    <row r="21" spans="1:15" hidden="1" x14ac:dyDescent="0.25">
      <c r="A21" t="s">
        <v>22</v>
      </c>
      <c r="B21">
        <v>1748362803.2528303</v>
      </c>
      <c r="C21" t="s">
        <v>16</v>
      </c>
      <c r="D21" t="s">
        <v>25</v>
      </c>
      <c r="E21" t="s">
        <v>18</v>
      </c>
      <c r="F21">
        <v>0.1</v>
      </c>
      <c r="G21">
        <v>580710</v>
      </c>
      <c r="H21">
        <v>13</v>
      </c>
      <c r="I21">
        <v>0</v>
      </c>
      <c r="J21">
        <v>400</v>
      </c>
      <c r="K21">
        <v>0.99997762952077274</v>
      </c>
      <c r="L21">
        <v>0.96852300242130751</v>
      </c>
      <c r="M21">
        <v>1</v>
      </c>
      <c r="N21">
        <v>0.98400984009840098</v>
      </c>
      <c r="O21">
        <v>0.99354197714853454</v>
      </c>
    </row>
    <row r="22" spans="1:15" hidden="1" x14ac:dyDescent="0.25">
      <c r="A22" t="s">
        <v>23</v>
      </c>
      <c r="B22">
        <v>1748362803.5062485</v>
      </c>
      <c r="C22" t="s">
        <v>16</v>
      </c>
      <c r="D22" t="s">
        <v>25</v>
      </c>
      <c r="E22" t="s">
        <v>18</v>
      </c>
      <c r="F22">
        <v>0.1</v>
      </c>
      <c r="G22">
        <v>580718</v>
      </c>
      <c r="H22">
        <v>5</v>
      </c>
      <c r="I22">
        <v>0</v>
      </c>
      <c r="J22">
        <v>400</v>
      </c>
      <c r="K22">
        <v>0.99999139596952802</v>
      </c>
      <c r="L22">
        <v>0.98765432098765427</v>
      </c>
      <c r="M22">
        <v>1</v>
      </c>
      <c r="N22">
        <v>0.99378881987577639</v>
      </c>
      <c r="O22">
        <v>0.99750623441396513</v>
      </c>
    </row>
    <row r="23" spans="1:15" hidden="1" x14ac:dyDescent="0.25">
      <c r="A23" t="s">
        <v>38</v>
      </c>
      <c r="B23">
        <v>1748362878.9399137</v>
      </c>
      <c r="C23" t="s">
        <v>16</v>
      </c>
      <c r="D23" t="s">
        <v>26</v>
      </c>
      <c r="E23" t="s">
        <v>18</v>
      </c>
      <c r="F23">
        <v>0.1</v>
      </c>
      <c r="G23">
        <v>4776</v>
      </c>
      <c r="H23">
        <v>978</v>
      </c>
      <c r="I23">
        <v>438</v>
      </c>
      <c r="J23">
        <v>138687</v>
      </c>
      <c r="K23">
        <v>0.9902263267968443</v>
      </c>
      <c r="L23">
        <v>0.99299752980345823</v>
      </c>
      <c r="M23">
        <v>0.9968517520215634</v>
      </c>
      <c r="N23">
        <v>0.99492090821048096</v>
      </c>
      <c r="O23">
        <v>0.9960785158690828</v>
      </c>
    </row>
    <row r="24" spans="1:15" x14ac:dyDescent="0.25">
      <c r="A24" t="s">
        <v>15</v>
      </c>
      <c r="B24">
        <v>1748362894.9854012</v>
      </c>
      <c r="C24" t="s">
        <v>16</v>
      </c>
      <c r="D24" t="s">
        <v>26</v>
      </c>
      <c r="E24" t="s">
        <v>18</v>
      </c>
      <c r="F24">
        <v>0.1</v>
      </c>
      <c r="G24">
        <v>142638</v>
      </c>
      <c r="H24">
        <v>41</v>
      </c>
      <c r="I24">
        <v>284</v>
      </c>
      <c r="J24">
        <v>1916</v>
      </c>
      <c r="K24">
        <v>0.99775674873515141</v>
      </c>
      <c r="L24">
        <v>0.97904956566172718</v>
      </c>
      <c r="M24">
        <v>0.87090909090909085</v>
      </c>
      <c r="N24">
        <v>0.92181861919653596</v>
      </c>
      <c r="O24">
        <v>0.89058287626661714</v>
      </c>
    </row>
    <row r="25" spans="1:15" hidden="1" x14ac:dyDescent="0.25">
      <c r="A25" t="s">
        <v>19</v>
      </c>
      <c r="B25">
        <v>1748362895.0486891</v>
      </c>
      <c r="C25" t="s">
        <v>16</v>
      </c>
      <c r="D25" t="s">
        <v>26</v>
      </c>
      <c r="E25" t="s">
        <v>18</v>
      </c>
      <c r="F25">
        <v>0.1</v>
      </c>
      <c r="G25">
        <v>142676</v>
      </c>
      <c r="H25">
        <v>3</v>
      </c>
      <c r="I25">
        <v>1983</v>
      </c>
      <c r="J25">
        <v>217</v>
      </c>
      <c r="K25">
        <v>0.98629200919387905</v>
      </c>
      <c r="L25">
        <v>0.98636363636363633</v>
      </c>
      <c r="M25">
        <v>9.8636363636363633E-2</v>
      </c>
      <c r="N25">
        <v>0.17933884297520661</v>
      </c>
      <c r="O25">
        <v>0.12028824833702882</v>
      </c>
    </row>
    <row r="26" spans="1:15" hidden="1" x14ac:dyDescent="0.25">
      <c r="A26" t="s">
        <v>20</v>
      </c>
      <c r="B26">
        <v>1748362895.0961981</v>
      </c>
      <c r="C26" t="s">
        <v>16</v>
      </c>
      <c r="D26" t="s">
        <v>26</v>
      </c>
      <c r="E26" t="s">
        <v>18</v>
      </c>
      <c r="F26">
        <v>0.1</v>
      </c>
      <c r="G26">
        <v>142418</v>
      </c>
      <c r="H26">
        <v>261</v>
      </c>
      <c r="I26">
        <v>2200</v>
      </c>
      <c r="J26">
        <v>0</v>
      </c>
      <c r="K26">
        <v>0.98301341119140795</v>
      </c>
      <c r="L26">
        <v>0</v>
      </c>
      <c r="M26">
        <v>0</v>
      </c>
      <c r="N26">
        <v>0</v>
      </c>
      <c r="O26">
        <v>0</v>
      </c>
    </row>
    <row r="27" spans="1:15" hidden="1" x14ac:dyDescent="0.25">
      <c r="A27" t="s">
        <v>21</v>
      </c>
      <c r="B27">
        <v>1748362896.2031136</v>
      </c>
      <c r="C27" t="s">
        <v>16</v>
      </c>
      <c r="D27" t="s">
        <v>26</v>
      </c>
      <c r="E27" t="s">
        <v>18</v>
      </c>
      <c r="F27">
        <v>0.1</v>
      </c>
      <c r="G27">
        <v>142645</v>
      </c>
      <c r="H27">
        <v>34</v>
      </c>
      <c r="I27">
        <v>284</v>
      </c>
      <c r="J27">
        <v>1916</v>
      </c>
      <c r="K27">
        <v>0.99780506491624044</v>
      </c>
      <c r="L27">
        <v>0.98256410256410254</v>
      </c>
      <c r="M27">
        <v>0.87090909090909085</v>
      </c>
      <c r="N27">
        <v>0.92337349397590363</v>
      </c>
      <c r="O27">
        <v>0.89116279069767446</v>
      </c>
    </row>
    <row r="28" spans="1:15" hidden="1" x14ac:dyDescent="0.25">
      <c r="A28" t="s">
        <v>22</v>
      </c>
      <c r="B28">
        <v>1748362896.2664461</v>
      </c>
      <c r="C28" t="s">
        <v>16</v>
      </c>
      <c r="D28" t="s">
        <v>26</v>
      </c>
      <c r="E28" t="s">
        <v>18</v>
      </c>
      <c r="F28">
        <v>0.1</v>
      </c>
      <c r="G28">
        <v>142638</v>
      </c>
      <c r="H28">
        <v>41</v>
      </c>
      <c r="I28">
        <v>0</v>
      </c>
      <c r="J28">
        <v>2200</v>
      </c>
      <c r="K28">
        <v>0.99971700522504992</v>
      </c>
      <c r="L28">
        <v>0.98170459616242745</v>
      </c>
      <c r="M28">
        <v>1</v>
      </c>
      <c r="N28">
        <v>0.99076784507993698</v>
      </c>
      <c r="O28">
        <v>0.99628656824562989</v>
      </c>
    </row>
    <row r="29" spans="1:15" hidden="1" x14ac:dyDescent="0.25">
      <c r="A29" t="s">
        <v>23</v>
      </c>
      <c r="B29">
        <v>1748362896.3297741</v>
      </c>
      <c r="C29" t="s">
        <v>16</v>
      </c>
      <c r="D29" t="s">
        <v>26</v>
      </c>
      <c r="E29" t="s">
        <v>18</v>
      </c>
      <c r="F29">
        <v>0.1</v>
      </c>
      <c r="G29">
        <v>142645</v>
      </c>
      <c r="H29">
        <v>34</v>
      </c>
      <c r="I29">
        <v>0</v>
      </c>
      <c r="J29">
        <v>2200</v>
      </c>
      <c r="K29">
        <v>0.99976532140613894</v>
      </c>
      <c r="L29">
        <v>0.98478066248880936</v>
      </c>
      <c r="M29">
        <v>1</v>
      </c>
      <c r="N29">
        <v>0.99233198015336044</v>
      </c>
      <c r="O29">
        <v>0.99691861518941449</v>
      </c>
    </row>
    <row r="30" spans="1:15" hidden="1" x14ac:dyDescent="0.25">
      <c r="A30" t="s">
        <v>38</v>
      </c>
      <c r="B30">
        <v>1748362903.9001203</v>
      </c>
      <c r="C30" t="s">
        <v>16</v>
      </c>
      <c r="D30" t="s">
        <v>27</v>
      </c>
      <c r="E30" t="s">
        <v>18</v>
      </c>
      <c r="F30">
        <v>0.1</v>
      </c>
      <c r="G30">
        <v>4146</v>
      </c>
      <c r="H30">
        <v>165</v>
      </c>
      <c r="I30">
        <v>67</v>
      </c>
      <c r="J30">
        <v>14206</v>
      </c>
      <c r="K30">
        <v>0.98751614291863965</v>
      </c>
      <c r="L30">
        <v>0.98851854429058517</v>
      </c>
      <c r="M30">
        <v>0.99530582218174179</v>
      </c>
      <c r="N30">
        <v>0.99190057254573383</v>
      </c>
      <c r="O30">
        <v>0.99394092047633043</v>
      </c>
    </row>
    <row r="31" spans="1:15" x14ac:dyDescent="0.25">
      <c r="A31" t="s">
        <v>15</v>
      </c>
      <c r="B31">
        <v>1748362910.729831</v>
      </c>
      <c r="C31" t="s">
        <v>16</v>
      </c>
      <c r="D31" t="s">
        <v>27</v>
      </c>
      <c r="E31" t="s">
        <v>18</v>
      </c>
      <c r="F31">
        <v>0.1</v>
      </c>
      <c r="G31">
        <v>14715</v>
      </c>
      <c r="H31">
        <v>69</v>
      </c>
      <c r="I31">
        <v>214</v>
      </c>
      <c r="J31">
        <v>3586</v>
      </c>
      <c r="K31">
        <v>0.98477184674989238</v>
      </c>
      <c r="L31">
        <v>0.98112175102599175</v>
      </c>
      <c r="M31">
        <v>0.94368421052631579</v>
      </c>
      <c r="N31">
        <v>0.96203890006706905</v>
      </c>
      <c r="O31">
        <v>0.95094139485547602</v>
      </c>
    </row>
    <row r="32" spans="1:15" hidden="1" x14ac:dyDescent="0.25">
      <c r="A32" t="s">
        <v>19</v>
      </c>
      <c r="B32">
        <v>1748362910.7435868</v>
      </c>
      <c r="C32" t="s">
        <v>16</v>
      </c>
      <c r="D32" t="s">
        <v>27</v>
      </c>
      <c r="E32" t="s">
        <v>18</v>
      </c>
      <c r="F32">
        <v>0.1</v>
      </c>
      <c r="G32">
        <v>14784</v>
      </c>
      <c r="H32">
        <v>0</v>
      </c>
      <c r="I32">
        <v>3590</v>
      </c>
      <c r="J32">
        <v>210</v>
      </c>
      <c r="K32">
        <v>0.80682307361170902</v>
      </c>
      <c r="L32">
        <v>1</v>
      </c>
      <c r="M32">
        <v>5.526315789473684E-2</v>
      </c>
      <c r="N32">
        <v>0.10473815461346633</v>
      </c>
      <c r="O32">
        <v>6.8137573004542498E-2</v>
      </c>
    </row>
    <row r="33" spans="1:15" hidden="1" x14ac:dyDescent="0.25">
      <c r="A33" t="s">
        <v>20</v>
      </c>
      <c r="B33">
        <v>1748362910.7572951</v>
      </c>
      <c r="C33" t="s">
        <v>16</v>
      </c>
      <c r="D33" t="s">
        <v>27</v>
      </c>
      <c r="E33" t="s">
        <v>18</v>
      </c>
      <c r="F33">
        <v>0.1</v>
      </c>
      <c r="G33">
        <v>14579</v>
      </c>
      <c r="H33">
        <v>205</v>
      </c>
      <c r="I33">
        <v>3794</v>
      </c>
      <c r="J33">
        <v>6</v>
      </c>
      <c r="K33">
        <v>0.78481489453293152</v>
      </c>
      <c r="L33">
        <v>2.843601895734597E-2</v>
      </c>
      <c r="M33">
        <v>1.5789473684210526E-3</v>
      </c>
      <c r="N33">
        <v>2.9917726252804786E-3</v>
      </c>
      <c r="O33">
        <v>1.9466614755693985E-3</v>
      </c>
    </row>
    <row r="34" spans="1:15" hidden="1" x14ac:dyDescent="0.25">
      <c r="A34" t="s">
        <v>21</v>
      </c>
      <c r="B34">
        <v>1748362910.9567859</v>
      </c>
      <c r="C34" t="s">
        <v>16</v>
      </c>
      <c r="D34" t="s">
        <v>27</v>
      </c>
      <c r="E34" t="s">
        <v>18</v>
      </c>
      <c r="F34">
        <v>0.1</v>
      </c>
      <c r="G34">
        <v>14719</v>
      </c>
      <c r="H34">
        <v>65</v>
      </c>
      <c r="I34">
        <v>214</v>
      </c>
      <c r="J34">
        <v>3586</v>
      </c>
      <c r="K34">
        <v>0.9849870856650883</v>
      </c>
      <c r="L34">
        <v>0.9821966584497398</v>
      </c>
      <c r="M34">
        <v>0.94368421052631579</v>
      </c>
      <c r="N34">
        <v>0.96255536169641653</v>
      </c>
      <c r="O34">
        <v>0.95114317542835924</v>
      </c>
    </row>
    <row r="35" spans="1:15" hidden="1" x14ac:dyDescent="0.25">
      <c r="A35" t="s">
        <v>22</v>
      </c>
      <c r="B35">
        <v>1748362910.9890862</v>
      </c>
      <c r="C35" t="s">
        <v>16</v>
      </c>
      <c r="D35" t="s">
        <v>27</v>
      </c>
      <c r="E35" t="s">
        <v>18</v>
      </c>
      <c r="F35">
        <v>0.1</v>
      </c>
      <c r="G35">
        <v>14715</v>
      </c>
      <c r="H35">
        <v>69</v>
      </c>
      <c r="I35">
        <v>0</v>
      </c>
      <c r="J35">
        <v>3800</v>
      </c>
      <c r="K35">
        <v>0.99628712871287128</v>
      </c>
      <c r="L35">
        <v>0.98216593434996124</v>
      </c>
      <c r="M35">
        <v>1</v>
      </c>
      <c r="N35">
        <v>0.99100273829704</v>
      </c>
      <c r="O35">
        <v>0.9963815616969951</v>
      </c>
    </row>
    <row r="36" spans="1:15" hidden="1" x14ac:dyDescent="0.25">
      <c r="A36" t="s">
        <v>23</v>
      </c>
      <c r="B36">
        <v>1748362911.0048013</v>
      </c>
      <c r="C36" t="s">
        <v>16</v>
      </c>
      <c r="D36" t="s">
        <v>27</v>
      </c>
      <c r="E36" t="s">
        <v>18</v>
      </c>
      <c r="F36">
        <v>0.1</v>
      </c>
      <c r="G36">
        <v>14719</v>
      </c>
      <c r="H36">
        <v>65</v>
      </c>
      <c r="I36">
        <v>0</v>
      </c>
      <c r="J36">
        <v>3800</v>
      </c>
      <c r="K36">
        <v>0.99650236762806721</v>
      </c>
      <c r="L36">
        <v>0.98318240620957309</v>
      </c>
      <c r="M36">
        <v>1</v>
      </c>
      <c r="N36">
        <v>0.99151989562948462</v>
      </c>
      <c r="O36">
        <v>0.99659061106740099</v>
      </c>
    </row>
    <row r="37" spans="1:15" hidden="1" x14ac:dyDescent="0.25">
      <c r="A37" t="s">
        <v>38</v>
      </c>
      <c r="B37">
        <v>1748362957.8568535</v>
      </c>
      <c r="C37" t="s">
        <v>16</v>
      </c>
      <c r="D37" t="s">
        <v>28</v>
      </c>
      <c r="E37" t="s">
        <v>18</v>
      </c>
      <c r="F37">
        <v>0.1</v>
      </c>
      <c r="G37">
        <v>2195</v>
      </c>
      <c r="H37">
        <v>419</v>
      </c>
      <c r="I37">
        <v>214</v>
      </c>
      <c r="J37">
        <v>99577</v>
      </c>
      <c r="K37">
        <v>0.99381866119818363</v>
      </c>
      <c r="L37">
        <v>0.99580983239329568</v>
      </c>
      <c r="M37">
        <v>0.99785551803268835</v>
      </c>
      <c r="N37">
        <v>0.99683162568135064</v>
      </c>
      <c r="O37">
        <v>0.99744570879076844</v>
      </c>
    </row>
    <row r="38" spans="1:15" x14ac:dyDescent="0.25">
      <c r="A38" t="s">
        <v>15</v>
      </c>
      <c r="B38">
        <v>1748362961.427155</v>
      </c>
      <c r="C38" t="s">
        <v>16</v>
      </c>
      <c r="D38" t="s">
        <v>28</v>
      </c>
      <c r="E38" t="s">
        <v>18</v>
      </c>
      <c r="F38">
        <v>0.1</v>
      </c>
      <c r="G38">
        <v>101190</v>
      </c>
      <c r="H38">
        <v>15</v>
      </c>
      <c r="I38">
        <v>200</v>
      </c>
      <c r="J38">
        <v>1000</v>
      </c>
      <c r="K38">
        <v>0.99790049313998341</v>
      </c>
      <c r="L38">
        <v>0.98522167487684731</v>
      </c>
      <c r="M38">
        <v>0.83333333333333337</v>
      </c>
      <c r="N38">
        <v>0.90293453724604966</v>
      </c>
      <c r="O38">
        <v>0.85984522785898543</v>
      </c>
    </row>
    <row r="39" spans="1:15" hidden="1" x14ac:dyDescent="0.25">
      <c r="A39" t="s">
        <v>19</v>
      </c>
      <c r="B39">
        <v>1748362961.4524009</v>
      </c>
      <c r="C39" t="s">
        <v>16</v>
      </c>
      <c r="D39" t="s">
        <v>28</v>
      </c>
      <c r="E39" t="s">
        <v>18</v>
      </c>
      <c r="F39">
        <v>0.1</v>
      </c>
      <c r="G39">
        <v>101198</v>
      </c>
      <c r="H39">
        <v>7</v>
      </c>
      <c r="I39">
        <v>1200</v>
      </c>
      <c r="J39">
        <v>0</v>
      </c>
      <c r="K39">
        <v>0.98821346613934868</v>
      </c>
      <c r="L39">
        <v>0</v>
      </c>
      <c r="M39">
        <v>0</v>
      </c>
      <c r="N39">
        <v>0</v>
      </c>
      <c r="O39">
        <v>0</v>
      </c>
    </row>
    <row r="40" spans="1:15" hidden="1" x14ac:dyDescent="0.25">
      <c r="A40" t="s">
        <v>20</v>
      </c>
      <c r="B40">
        <v>1748362961.473382</v>
      </c>
      <c r="C40" t="s">
        <v>16</v>
      </c>
      <c r="D40" t="s">
        <v>28</v>
      </c>
      <c r="E40" t="s">
        <v>18</v>
      </c>
      <c r="F40">
        <v>0.1</v>
      </c>
      <c r="G40">
        <v>101086</v>
      </c>
      <c r="H40">
        <v>119</v>
      </c>
      <c r="I40">
        <v>1200</v>
      </c>
      <c r="J40">
        <v>0</v>
      </c>
      <c r="K40">
        <v>0.9871197695425028</v>
      </c>
      <c r="L40">
        <v>0</v>
      </c>
      <c r="M40">
        <v>0</v>
      </c>
      <c r="N40">
        <v>0</v>
      </c>
      <c r="O40">
        <v>0</v>
      </c>
    </row>
    <row r="41" spans="1:15" hidden="1" x14ac:dyDescent="0.25">
      <c r="A41" t="s">
        <v>21</v>
      </c>
      <c r="B41">
        <v>1748362962.3760269</v>
      </c>
      <c r="C41" t="s">
        <v>16</v>
      </c>
      <c r="D41" t="s">
        <v>28</v>
      </c>
      <c r="E41" t="s">
        <v>18</v>
      </c>
      <c r="F41">
        <v>0.1</v>
      </c>
      <c r="G41">
        <v>101197</v>
      </c>
      <c r="H41">
        <v>8</v>
      </c>
      <c r="I41">
        <v>200</v>
      </c>
      <c r="J41">
        <v>1000</v>
      </c>
      <c r="K41">
        <v>0.99796884917728623</v>
      </c>
      <c r="L41">
        <v>0.99206349206349209</v>
      </c>
      <c r="M41">
        <v>0.83333333333333337</v>
      </c>
      <c r="N41">
        <v>0.90579710144927539</v>
      </c>
      <c r="O41">
        <v>0.8608815426997245</v>
      </c>
    </row>
    <row r="42" spans="1:15" hidden="1" x14ac:dyDescent="0.25">
      <c r="A42" t="s">
        <v>22</v>
      </c>
      <c r="B42">
        <v>1748362962.4237454</v>
      </c>
      <c r="C42" t="s">
        <v>16</v>
      </c>
      <c r="D42" t="s">
        <v>28</v>
      </c>
      <c r="E42" t="s">
        <v>18</v>
      </c>
      <c r="F42">
        <v>0.1</v>
      </c>
      <c r="G42">
        <v>101187</v>
      </c>
      <c r="H42">
        <v>18</v>
      </c>
      <c r="I42">
        <v>0</v>
      </c>
      <c r="J42">
        <v>1200</v>
      </c>
      <c r="K42">
        <v>0.99982422733264975</v>
      </c>
      <c r="L42">
        <v>0.98522167487684731</v>
      </c>
      <c r="M42">
        <v>1</v>
      </c>
      <c r="N42">
        <v>0.99255583126550873</v>
      </c>
      <c r="O42">
        <v>0.99700897308075775</v>
      </c>
    </row>
    <row r="43" spans="1:15" hidden="1" x14ac:dyDescent="0.25">
      <c r="A43" t="s">
        <v>23</v>
      </c>
      <c r="B43">
        <v>1748362962.4559247</v>
      </c>
      <c r="C43" t="s">
        <v>16</v>
      </c>
      <c r="D43" t="s">
        <v>28</v>
      </c>
      <c r="E43" t="s">
        <v>18</v>
      </c>
      <c r="F43">
        <v>0.1</v>
      </c>
      <c r="G43">
        <v>101194</v>
      </c>
      <c r="H43">
        <v>11</v>
      </c>
      <c r="I43">
        <v>0</v>
      </c>
      <c r="J43">
        <v>1200</v>
      </c>
      <c r="K43">
        <v>0.99989258336995268</v>
      </c>
      <c r="L43">
        <v>0.990916597853014</v>
      </c>
      <c r="M43">
        <v>1</v>
      </c>
      <c r="N43">
        <v>0.99543757776856079</v>
      </c>
      <c r="O43">
        <v>0.99817002162701718</v>
      </c>
    </row>
    <row r="44" spans="1:15" hidden="1" x14ac:dyDescent="0.25">
      <c r="A44" t="s">
        <v>38</v>
      </c>
      <c r="B44">
        <v>1748362968.6705256</v>
      </c>
      <c r="C44" t="s">
        <v>16</v>
      </c>
      <c r="D44" t="s">
        <v>29</v>
      </c>
      <c r="E44" t="s">
        <v>18</v>
      </c>
      <c r="F44">
        <v>0.1</v>
      </c>
      <c r="G44">
        <v>1981</v>
      </c>
      <c r="H44">
        <v>76</v>
      </c>
      <c r="I44">
        <v>29</v>
      </c>
      <c r="J44">
        <v>14610</v>
      </c>
      <c r="K44">
        <v>0.99371106851940583</v>
      </c>
      <c r="L44">
        <v>0.994825003404603</v>
      </c>
      <c r="M44">
        <v>0.99801899036819453</v>
      </c>
      <c r="N44">
        <v>0.99641943734015348</v>
      </c>
      <c r="O44">
        <v>0.99737855328909641</v>
      </c>
    </row>
    <row r="45" spans="1:15" x14ac:dyDescent="0.25">
      <c r="A45" t="s">
        <v>15</v>
      </c>
      <c r="B45">
        <v>1748362971.9922252</v>
      </c>
      <c r="C45" t="s">
        <v>16</v>
      </c>
      <c r="D45" t="s">
        <v>29</v>
      </c>
      <c r="E45" t="s">
        <v>18</v>
      </c>
      <c r="F45">
        <v>0.1</v>
      </c>
      <c r="G45">
        <v>14782</v>
      </c>
      <c r="H45">
        <v>114</v>
      </c>
      <c r="I45">
        <v>31</v>
      </c>
      <c r="J45">
        <v>1769</v>
      </c>
      <c r="K45">
        <v>0.99131528509822708</v>
      </c>
      <c r="L45">
        <v>0.93945831120552314</v>
      </c>
      <c r="M45">
        <v>0.98277777777777775</v>
      </c>
      <c r="N45">
        <v>0.96062992125984248</v>
      </c>
      <c r="O45">
        <v>0.97379720356710342</v>
      </c>
    </row>
    <row r="46" spans="1:15" hidden="1" x14ac:dyDescent="0.25">
      <c r="A46" t="s">
        <v>19</v>
      </c>
      <c r="B46">
        <v>1748362972.0039775</v>
      </c>
      <c r="C46" t="s">
        <v>16</v>
      </c>
      <c r="D46" t="s">
        <v>29</v>
      </c>
      <c r="E46" t="s">
        <v>18</v>
      </c>
      <c r="F46">
        <v>0.1</v>
      </c>
      <c r="G46">
        <v>14896</v>
      </c>
      <c r="H46">
        <v>0</v>
      </c>
      <c r="I46">
        <v>1800</v>
      </c>
      <c r="J46">
        <v>0</v>
      </c>
      <c r="K46">
        <v>0.89218974604695733</v>
      </c>
      <c r="L46">
        <v>0</v>
      </c>
      <c r="M46">
        <v>0</v>
      </c>
      <c r="N46">
        <v>0</v>
      </c>
      <c r="O46">
        <v>0</v>
      </c>
    </row>
    <row r="47" spans="1:15" hidden="1" x14ac:dyDescent="0.25">
      <c r="A47" t="s">
        <v>20</v>
      </c>
      <c r="B47">
        <v>1748362972.0157287</v>
      </c>
      <c r="C47" t="s">
        <v>16</v>
      </c>
      <c r="D47" t="s">
        <v>29</v>
      </c>
      <c r="E47" t="s">
        <v>18</v>
      </c>
      <c r="F47">
        <v>0.1</v>
      </c>
      <c r="G47">
        <v>14797</v>
      </c>
      <c r="H47">
        <v>99</v>
      </c>
      <c r="I47">
        <v>1800</v>
      </c>
      <c r="J47">
        <v>0</v>
      </c>
      <c r="K47">
        <v>0.88626018207954005</v>
      </c>
      <c r="L47">
        <v>0</v>
      </c>
      <c r="M47">
        <v>0</v>
      </c>
      <c r="N47">
        <v>0</v>
      </c>
      <c r="O47">
        <v>0</v>
      </c>
    </row>
    <row r="48" spans="1:15" hidden="1" x14ac:dyDescent="0.25">
      <c r="A48" t="s">
        <v>21</v>
      </c>
      <c r="B48">
        <v>1748362972.2645402</v>
      </c>
      <c r="C48" t="s">
        <v>16</v>
      </c>
      <c r="D48" t="s">
        <v>29</v>
      </c>
      <c r="E48" t="s">
        <v>18</v>
      </c>
      <c r="F48">
        <v>0.1</v>
      </c>
      <c r="G48">
        <v>14789</v>
      </c>
      <c r="H48">
        <v>107</v>
      </c>
      <c r="I48">
        <v>31</v>
      </c>
      <c r="J48">
        <v>1769</v>
      </c>
      <c r="K48">
        <v>0.99173454719693344</v>
      </c>
      <c r="L48">
        <v>0.94296375266524524</v>
      </c>
      <c r="M48">
        <v>0.98277777777777775</v>
      </c>
      <c r="N48">
        <v>0.96245919477693143</v>
      </c>
      <c r="O48">
        <v>0.97454825914499776</v>
      </c>
    </row>
    <row r="49" spans="1:15" hidden="1" x14ac:dyDescent="0.25">
      <c r="A49" t="s">
        <v>22</v>
      </c>
      <c r="B49">
        <v>1748362972.2804892</v>
      </c>
      <c r="C49" t="s">
        <v>16</v>
      </c>
      <c r="D49" t="s">
        <v>29</v>
      </c>
      <c r="E49" t="s">
        <v>18</v>
      </c>
      <c r="F49">
        <v>0.1</v>
      </c>
      <c r="G49">
        <v>14782</v>
      </c>
      <c r="H49">
        <v>114</v>
      </c>
      <c r="I49">
        <v>0</v>
      </c>
      <c r="J49">
        <v>1800</v>
      </c>
      <c r="K49">
        <v>0.99317201724964066</v>
      </c>
      <c r="L49">
        <v>0.94043887147335425</v>
      </c>
      <c r="M49">
        <v>1</v>
      </c>
      <c r="N49">
        <v>0.96930533117932149</v>
      </c>
      <c r="O49">
        <v>0.9874917709019092</v>
      </c>
    </row>
    <row r="50" spans="1:15" hidden="1" x14ac:dyDescent="0.25">
      <c r="A50" t="s">
        <v>23</v>
      </c>
      <c r="B50">
        <v>1748362972.2965124</v>
      </c>
      <c r="C50" t="s">
        <v>16</v>
      </c>
      <c r="D50" t="s">
        <v>29</v>
      </c>
      <c r="E50" t="s">
        <v>18</v>
      </c>
      <c r="F50">
        <v>0.1</v>
      </c>
      <c r="G50">
        <v>14789</v>
      </c>
      <c r="H50">
        <v>107</v>
      </c>
      <c r="I50">
        <v>0</v>
      </c>
      <c r="J50">
        <v>1800</v>
      </c>
      <c r="K50">
        <v>0.9935912793483469</v>
      </c>
      <c r="L50">
        <v>0.94389092815941267</v>
      </c>
      <c r="M50">
        <v>1</v>
      </c>
      <c r="N50">
        <v>0.97113568923657945</v>
      </c>
      <c r="O50">
        <v>0.98825079609091904</v>
      </c>
    </row>
    <row r="51" spans="1:15" hidden="1" x14ac:dyDescent="0.25">
      <c r="A51" t="s">
        <v>38</v>
      </c>
      <c r="B51">
        <v>1748363328.0803173</v>
      </c>
      <c r="C51" t="s">
        <v>16</v>
      </c>
      <c r="D51" t="s">
        <v>30</v>
      </c>
      <c r="E51" t="s">
        <v>18</v>
      </c>
      <c r="F51">
        <v>0.1</v>
      </c>
      <c r="G51">
        <v>14352</v>
      </c>
      <c r="H51">
        <v>2704</v>
      </c>
      <c r="I51">
        <v>1709</v>
      </c>
      <c r="J51">
        <v>555479</v>
      </c>
      <c r="K51">
        <v>0.99231511343610035</v>
      </c>
      <c r="L51">
        <v>0.99515571058237173</v>
      </c>
      <c r="M51">
        <v>0.9969328126233874</v>
      </c>
      <c r="N51">
        <v>0.99604346894441398</v>
      </c>
      <c r="O51">
        <v>0.99657688464208893</v>
      </c>
    </row>
    <row r="52" spans="1:15" x14ac:dyDescent="0.25">
      <c r="A52" t="s">
        <v>15</v>
      </c>
      <c r="B52">
        <v>1748363357.2633836</v>
      </c>
      <c r="C52" t="s">
        <v>16</v>
      </c>
      <c r="D52" t="s">
        <v>30</v>
      </c>
      <c r="E52" t="s">
        <v>18</v>
      </c>
      <c r="F52">
        <v>0.1</v>
      </c>
      <c r="G52">
        <v>570588</v>
      </c>
      <c r="H52">
        <v>856</v>
      </c>
      <c r="I52">
        <v>661</v>
      </c>
      <c r="J52">
        <v>2139</v>
      </c>
      <c r="K52">
        <v>0.99735826582428377</v>
      </c>
      <c r="L52">
        <v>0.71419031719532555</v>
      </c>
      <c r="M52">
        <v>0.7639285714285714</v>
      </c>
      <c r="N52">
        <v>0.73822260569456433</v>
      </c>
      <c r="O52">
        <v>0.75343430785487853</v>
      </c>
    </row>
    <row r="53" spans="1:15" hidden="1" x14ac:dyDescent="0.25">
      <c r="A53" t="s">
        <v>19</v>
      </c>
      <c r="B53">
        <v>1748363357.4062278</v>
      </c>
      <c r="C53" t="s">
        <v>16</v>
      </c>
      <c r="D53" t="s">
        <v>30</v>
      </c>
      <c r="E53" t="s">
        <v>18</v>
      </c>
      <c r="F53">
        <v>0.1</v>
      </c>
      <c r="G53">
        <v>571318</v>
      </c>
      <c r="H53">
        <v>126</v>
      </c>
      <c r="I53">
        <v>2231</v>
      </c>
      <c r="J53">
        <v>569</v>
      </c>
      <c r="K53">
        <v>0.99589547300450676</v>
      </c>
      <c r="L53">
        <v>0.81870503597122302</v>
      </c>
      <c r="M53">
        <v>0.20321428571428571</v>
      </c>
      <c r="N53">
        <v>0.3256080114449213</v>
      </c>
      <c r="O53">
        <v>0.23917612442202607</v>
      </c>
    </row>
    <row r="54" spans="1:15" hidden="1" x14ac:dyDescent="0.25">
      <c r="A54" t="s">
        <v>20</v>
      </c>
      <c r="B54">
        <v>1748363357.5486188</v>
      </c>
      <c r="C54" t="s">
        <v>16</v>
      </c>
      <c r="D54" t="s">
        <v>30</v>
      </c>
      <c r="E54" t="s">
        <v>18</v>
      </c>
      <c r="F54">
        <v>0.1</v>
      </c>
      <c r="G54">
        <v>570784</v>
      </c>
      <c r="H54">
        <v>660</v>
      </c>
      <c r="I54">
        <v>2800</v>
      </c>
      <c r="J54">
        <v>0</v>
      </c>
      <c r="K54">
        <v>0.99397468671853773</v>
      </c>
      <c r="L54">
        <v>0</v>
      </c>
      <c r="M54">
        <v>0</v>
      </c>
      <c r="N54">
        <v>0</v>
      </c>
      <c r="O54">
        <v>0</v>
      </c>
    </row>
    <row r="55" spans="1:15" hidden="1" x14ac:dyDescent="0.25">
      <c r="A55" t="s">
        <v>21</v>
      </c>
      <c r="B55">
        <v>1748363362.5257499</v>
      </c>
      <c r="C55" t="s">
        <v>16</v>
      </c>
      <c r="D55" t="s">
        <v>30</v>
      </c>
      <c r="E55" t="s">
        <v>18</v>
      </c>
      <c r="F55">
        <v>0.1</v>
      </c>
      <c r="G55">
        <v>570601</v>
      </c>
      <c r="H55">
        <v>843</v>
      </c>
      <c r="I55">
        <v>661</v>
      </c>
      <c r="J55">
        <v>2139</v>
      </c>
      <c r="K55">
        <v>0.99738090428458981</v>
      </c>
      <c r="L55">
        <v>0.71730382293762573</v>
      </c>
      <c r="M55">
        <v>0.7639285714285714</v>
      </c>
      <c r="N55">
        <v>0.7398823936354203</v>
      </c>
      <c r="O55">
        <v>0.75412494711606259</v>
      </c>
    </row>
    <row r="56" spans="1:15" hidden="1" x14ac:dyDescent="0.25">
      <c r="A56" t="s">
        <v>22</v>
      </c>
      <c r="B56">
        <v>1748363362.7803056</v>
      </c>
      <c r="C56" t="s">
        <v>16</v>
      </c>
      <c r="D56" t="s">
        <v>30</v>
      </c>
      <c r="E56" t="s">
        <v>18</v>
      </c>
      <c r="F56">
        <v>0.1</v>
      </c>
      <c r="G56">
        <v>570588</v>
      </c>
      <c r="H56">
        <v>856</v>
      </c>
      <c r="I56">
        <v>0</v>
      </c>
      <c r="J56">
        <v>2800</v>
      </c>
      <c r="K56">
        <v>0.99850934445984629</v>
      </c>
      <c r="L56">
        <v>0.76586433260393871</v>
      </c>
      <c r="M56">
        <v>1</v>
      </c>
      <c r="N56">
        <v>0.86741016109045854</v>
      </c>
      <c r="O56">
        <v>0.94238018309100702</v>
      </c>
    </row>
    <row r="57" spans="1:15" hidden="1" x14ac:dyDescent="0.25">
      <c r="A57" t="s">
        <v>23</v>
      </c>
      <c r="B57">
        <v>1748363363.0421505</v>
      </c>
      <c r="C57" t="s">
        <v>16</v>
      </c>
      <c r="D57" t="s">
        <v>30</v>
      </c>
      <c r="E57" t="s">
        <v>18</v>
      </c>
      <c r="F57">
        <v>0.1</v>
      </c>
      <c r="G57">
        <v>570601</v>
      </c>
      <c r="H57">
        <v>843</v>
      </c>
      <c r="I57">
        <v>0</v>
      </c>
      <c r="J57">
        <v>2800</v>
      </c>
      <c r="K57">
        <v>0.99853198292015244</v>
      </c>
      <c r="L57">
        <v>0.76859730990941533</v>
      </c>
      <c r="M57">
        <v>1</v>
      </c>
      <c r="N57">
        <v>0.86916032903926743</v>
      </c>
      <c r="O57">
        <v>0.94320555143838847</v>
      </c>
    </row>
    <row r="58" spans="1:15" hidden="1" x14ac:dyDescent="0.25">
      <c r="A58" t="s">
        <v>38</v>
      </c>
      <c r="B58">
        <v>1748363536.9300787</v>
      </c>
      <c r="C58" t="s">
        <v>16</v>
      </c>
      <c r="D58" t="s">
        <v>31</v>
      </c>
      <c r="E58" t="s">
        <v>18</v>
      </c>
      <c r="F58">
        <v>0.1</v>
      </c>
      <c r="G58">
        <v>45844</v>
      </c>
      <c r="H58">
        <v>1848</v>
      </c>
      <c r="I58">
        <v>1294</v>
      </c>
      <c r="J58">
        <v>265676</v>
      </c>
      <c r="K58">
        <v>0.99001468242113755</v>
      </c>
      <c r="L58">
        <v>0.9930922085495133</v>
      </c>
      <c r="M58">
        <v>0.99515301344720386</v>
      </c>
      <c r="N58">
        <v>0.99412154299206357</v>
      </c>
      <c r="O58">
        <v>0.99474016851829106</v>
      </c>
    </row>
    <row r="59" spans="1:15" x14ac:dyDescent="0.25">
      <c r="A59" t="s">
        <v>15</v>
      </c>
      <c r="B59">
        <v>1748363602.7629197</v>
      </c>
      <c r="C59" t="s">
        <v>16</v>
      </c>
      <c r="D59" t="s">
        <v>31</v>
      </c>
      <c r="E59" t="s">
        <v>18</v>
      </c>
      <c r="F59">
        <v>0.1</v>
      </c>
      <c r="G59">
        <v>268368</v>
      </c>
      <c r="H59">
        <v>2294</v>
      </c>
      <c r="I59">
        <v>1716</v>
      </c>
      <c r="J59">
        <v>42284</v>
      </c>
      <c r="K59">
        <v>0.9872561669346791</v>
      </c>
      <c r="L59">
        <v>0.94853963838664812</v>
      </c>
      <c r="M59">
        <v>0.96099999999999997</v>
      </c>
      <c r="N59">
        <v>0.95472916525548102</v>
      </c>
      <c r="O59">
        <v>0.95848180688917295</v>
      </c>
    </row>
    <row r="60" spans="1:15" hidden="1" x14ac:dyDescent="0.25">
      <c r="A60" t="s">
        <v>19</v>
      </c>
      <c r="B60">
        <v>1748363602.8572123</v>
      </c>
      <c r="C60" t="s">
        <v>16</v>
      </c>
      <c r="D60" t="s">
        <v>31</v>
      </c>
      <c r="E60" t="s">
        <v>18</v>
      </c>
      <c r="F60">
        <v>0.1</v>
      </c>
      <c r="G60">
        <v>270619</v>
      </c>
      <c r="H60">
        <v>43</v>
      </c>
      <c r="I60">
        <v>41802</v>
      </c>
      <c r="J60">
        <v>2198</v>
      </c>
      <c r="K60">
        <v>0.86701603625477497</v>
      </c>
      <c r="L60">
        <v>0.98081213743864348</v>
      </c>
      <c r="M60">
        <v>4.9954545454545453E-2</v>
      </c>
      <c r="N60">
        <v>9.5067148201812238E-2</v>
      </c>
      <c r="O60">
        <v>6.1658092133684173E-2</v>
      </c>
    </row>
    <row r="61" spans="1:15" hidden="1" x14ac:dyDescent="0.25">
      <c r="A61" t="s">
        <v>20</v>
      </c>
      <c r="B61">
        <v>1748363602.9369688</v>
      </c>
      <c r="C61" t="s">
        <v>16</v>
      </c>
      <c r="D61" t="s">
        <v>31</v>
      </c>
      <c r="E61" t="s">
        <v>18</v>
      </c>
      <c r="F61">
        <v>0.1</v>
      </c>
      <c r="G61">
        <v>269390</v>
      </c>
      <c r="H61">
        <v>1272</v>
      </c>
      <c r="I61">
        <v>42984</v>
      </c>
      <c r="J61">
        <v>1016</v>
      </c>
      <c r="K61">
        <v>0.85935384634941625</v>
      </c>
      <c r="L61">
        <v>0.44405594405594406</v>
      </c>
      <c r="M61">
        <v>2.3090909090909092E-2</v>
      </c>
      <c r="N61">
        <v>4.3899066712754925E-2</v>
      </c>
      <c r="O61">
        <v>2.8493224445840439E-2</v>
      </c>
    </row>
    <row r="62" spans="1:15" hidden="1" x14ac:dyDescent="0.25">
      <c r="A62" t="s">
        <v>21</v>
      </c>
      <c r="B62">
        <v>1748363606.8792667</v>
      </c>
      <c r="C62" t="s">
        <v>16</v>
      </c>
      <c r="D62" t="s">
        <v>31</v>
      </c>
      <c r="E62" t="s">
        <v>18</v>
      </c>
      <c r="F62">
        <v>0.1</v>
      </c>
      <c r="G62">
        <v>268443</v>
      </c>
      <c r="H62">
        <v>2219</v>
      </c>
      <c r="I62">
        <v>1716</v>
      </c>
      <c r="J62">
        <v>42284</v>
      </c>
      <c r="K62">
        <v>0.98749451792717269</v>
      </c>
      <c r="L62">
        <v>0.9501381929308137</v>
      </c>
      <c r="M62">
        <v>0.96099999999999997</v>
      </c>
      <c r="N62">
        <v>0.95553823034247432</v>
      </c>
      <c r="O62">
        <v>0.95880781667369608</v>
      </c>
    </row>
    <row r="63" spans="1:15" hidden="1" x14ac:dyDescent="0.25">
      <c r="A63" t="s">
        <v>22</v>
      </c>
      <c r="B63">
        <v>1748363607.0428779</v>
      </c>
      <c r="C63" t="s">
        <v>16</v>
      </c>
      <c r="D63" t="s">
        <v>31</v>
      </c>
      <c r="E63" t="s">
        <v>18</v>
      </c>
      <c r="F63">
        <v>0.1</v>
      </c>
      <c r="G63">
        <v>268229</v>
      </c>
      <c r="H63">
        <v>2433</v>
      </c>
      <c r="I63">
        <v>0</v>
      </c>
      <c r="J63">
        <v>44000</v>
      </c>
      <c r="K63">
        <v>0.99226789380350977</v>
      </c>
      <c r="L63">
        <v>0.94760192104753083</v>
      </c>
      <c r="M63">
        <v>1</v>
      </c>
      <c r="N63">
        <v>0.9730961042982097</v>
      </c>
      <c r="O63">
        <v>0.98906187481174102</v>
      </c>
    </row>
    <row r="64" spans="1:15" hidden="1" x14ac:dyDescent="0.25">
      <c r="A64" t="s">
        <v>23</v>
      </c>
      <c r="B64">
        <v>1748363607.1986146</v>
      </c>
      <c r="C64" t="s">
        <v>16</v>
      </c>
      <c r="D64" t="s">
        <v>31</v>
      </c>
      <c r="E64" t="s">
        <v>18</v>
      </c>
      <c r="F64">
        <v>0.1</v>
      </c>
      <c r="G64">
        <v>268304</v>
      </c>
      <c r="H64">
        <v>2358</v>
      </c>
      <c r="I64">
        <v>0</v>
      </c>
      <c r="J64">
        <v>44000</v>
      </c>
      <c r="K64">
        <v>0.99250624479600336</v>
      </c>
      <c r="L64">
        <v>0.9491349928814875</v>
      </c>
      <c r="M64">
        <v>1</v>
      </c>
      <c r="N64">
        <v>0.9739038048650922</v>
      </c>
      <c r="O64">
        <v>0.9893954793621097</v>
      </c>
    </row>
    <row r="65" spans="1:15" hidden="1" x14ac:dyDescent="0.25">
      <c r="A65" t="s">
        <v>38</v>
      </c>
      <c r="B65">
        <v>1748363713.4016876</v>
      </c>
      <c r="C65" t="s">
        <v>16</v>
      </c>
      <c r="D65" t="s">
        <v>32</v>
      </c>
      <c r="E65" t="s">
        <v>18</v>
      </c>
      <c r="F65">
        <v>0.1</v>
      </c>
      <c r="G65">
        <v>13979</v>
      </c>
      <c r="H65">
        <v>640</v>
      </c>
      <c r="I65">
        <v>373</v>
      </c>
      <c r="J65">
        <v>181883</v>
      </c>
      <c r="K65">
        <v>0.99485460317460317</v>
      </c>
      <c r="L65">
        <v>0.99649359258833137</v>
      </c>
      <c r="M65">
        <v>0.99795342814502674</v>
      </c>
      <c r="N65">
        <v>0.99722297610333932</v>
      </c>
      <c r="O65">
        <v>0.99766111895491949</v>
      </c>
    </row>
    <row r="66" spans="1:15" x14ac:dyDescent="0.25">
      <c r="A66" t="s">
        <v>15</v>
      </c>
      <c r="B66">
        <v>1748363740.5318618</v>
      </c>
      <c r="C66" t="s">
        <v>16</v>
      </c>
      <c r="D66" t="s">
        <v>32</v>
      </c>
      <c r="E66" t="s">
        <v>18</v>
      </c>
      <c r="F66">
        <v>0.1</v>
      </c>
      <c r="G66">
        <v>184124</v>
      </c>
      <c r="H66">
        <v>751</v>
      </c>
      <c r="I66">
        <v>0</v>
      </c>
      <c r="J66">
        <v>12000</v>
      </c>
      <c r="K66">
        <v>0.99618539682539686</v>
      </c>
      <c r="L66">
        <v>0.94110265861501063</v>
      </c>
      <c r="M66">
        <v>1</v>
      </c>
      <c r="N66">
        <v>0.96965779160437959</v>
      </c>
      <c r="O66">
        <v>0.98763806357097006</v>
      </c>
    </row>
    <row r="67" spans="1:15" hidden="1" x14ac:dyDescent="0.25">
      <c r="A67" t="s">
        <v>19</v>
      </c>
      <c r="B67">
        <v>1748363740.5992339</v>
      </c>
      <c r="C67" t="s">
        <v>16</v>
      </c>
      <c r="D67" t="s">
        <v>32</v>
      </c>
      <c r="E67" t="s">
        <v>18</v>
      </c>
      <c r="F67">
        <v>0.1</v>
      </c>
      <c r="G67">
        <v>184875</v>
      </c>
      <c r="H67">
        <v>0</v>
      </c>
      <c r="I67">
        <v>11971</v>
      </c>
      <c r="J67">
        <v>29</v>
      </c>
      <c r="K67">
        <v>0.9391949206349206</v>
      </c>
      <c r="L67">
        <v>1</v>
      </c>
      <c r="M67">
        <v>2.4166666666666668E-3</v>
      </c>
      <c r="N67">
        <v>4.8216809377338099E-3</v>
      </c>
      <c r="O67">
        <v>3.0190093485186033E-3</v>
      </c>
    </row>
    <row r="68" spans="1:15" hidden="1" x14ac:dyDescent="0.25">
      <c r="A68" t="s">
        <v>20</v>
      </c>
      <c r="B68">
        <v>1748363740.6467259</v>
      </c>
      <c r="C68" t="s">
        <v>16</v>
      </c>
      <c r="D68" t="s">
        <v>32</v>
      </c>
      <c r="E68" t="s">
        <v>18</v>
      </c>
      <c r="F68">
        <v>0.1</v>
      </c>
      <c r="G68">
        <v>184165</v>
      </c>
      <c r="H68">
        <v>710</v>
      </c>
      <c r="I68">
        <v>12000</v>
      </c>
      <c r="J68">
        <v>0</v>
      </c>
      <c r="K68">
        <v>0.93544126984126985</v>
      </c>
      <c r="L68">
        <v>0</v>
      </c>
      <c r="M68">
        <v>0</v>
      </c>
      <c r="N68">
        <v>0</v>
      </c>
      <c r="O68">
        <v>0</v>
      </c>
    </row>
    <row r="69" spans="1:15" hidden="1" x14ac:dyDescent="0.25">
      <c r="A69" t="s">
        <v>21</v>
      </c>
      <c r="B69">
        <v>1748363742.4258881</v>
      </c>
      <c r="C69" t="s">
        <v>16</v>
      </c>
      <c r="D69" t="s">
        <v>32</v>
      </c>
      <c r="E69" t="s">
        <v>18</v>
      </c>
      <c r="F69">
        <v>0.1</v>
      </c>
      <c r="G69">
        <v>184134</v>
      </c>
      <c r="H69">
        <v>741</v>
      </c>
      <c r="I69">
        <v>0</v>
      </c>
      <c r="J69">
        <v>12000</v>
      </c>
      <c r="K69">
        <v>0.9962361904761905</v>
      </c>
      <c r="L69">
        <v>0.94184129974099362</v>
      </c>
      <c r="M69">
        <v>1</v>
      </c>
      <c r="N69">
        <v>0.97004971504789617</v>
      </c>
      <c r="O69">
        <v>0.98780066182644344</v>
      </c>
    </row>
    <row r="70" spans="1:15" hidden="1" x14ac:dyDescent="0.25">
      <c r="A70" t="s">
        <v>22</v>
      </c>
      <c r="B70">
        <v>1748363742.5050757</v>
      </c>
      <c r="C70" t="s">
        <v>16</v>
      </c>
      <c r="D70" t="s">
        <v>32</v>
      </c>
      <c r="E70" t="s">
        <v>18</v>
      </c>
      <c r="F70">
        <v>0.1</v>
      </c>
      <c r="G70">
        <v>184121</v>
      </c>
      <c r="H70">
        <v>754</v>
      </c>
      <c r="I70">
        <v>0</v>
      </c>
      <c r="J70">
        <v>12000</v>
      </c>
      <c r="K70">
        <v>0.99617015873015868</v>
      </c>
      <c r="L70">
        <v>0.94088129214364125</v>
      </c>
      <c r="M70">
        <v>1</v>
      </c>
      <c r="N70">
        <v>0.96954027631897877</v>
      </c>
      <c r="O70">
        <v>0.98758929453204725</v>
      </c>
    </row>
    <row r="71" spans="1:15" hidden="1" x14ac:dyDescent="0.25">
      <c r="A71" t="s">
        <v>23</v>
      </c>
      <c r="B71">
        <v>1748363742.5998693</v>
      </c>
      <c r="C71" t="s">
        <v>16</v>
      </c>
      <c r="D71" t="s">
        <v>32</v>
      </c>
      <c r="E71" t="s">
        <v>18</v>
      </c>
      <c r="F71">
        <v>0.1</v>
      </c>
      <c r="G71">
        <v>184131</v>
      </c>
      <c r="H71">
        <v>744</v>
      </c>
      <c r="I71">
        <v>0</v>
      </c>
      <c r="J71">
        <v>12000</v>
      </c>
      <c r="K71">
        <v>0.99622095238095243</v>
      </c>
      <c r="L71">
        <v>0.94161958568738224</v>
      </c>
      <c r="M71">
        <v>1</v>
      </c>
      <c r="N71">
        <v>0.96993210475266733</v>
      </c>
      <c r="O71">
        <v>0.98775187672856579</v>
      </c>
    </row>
    <row r="72" spans="1:15" hidden="1" x14ac:dyDescent="0.25">
      <c r="A72" t="s">
        <v>38</v>
      </c>
      <c r="B72">
        <v>1748363744.9111557</v>
      </c>
      <c r="C72" t="s">
        <v>16</v>
      </c>
      <c r="D72" t="s">
        <v>33</v>
      </c>
      <c r="E72" t="s">
        <v>18</v>
      </c>
      <c r="F72">
        <v>0.1</v>
      </c>
      <c r="G72">
        <v>2626</v>
      </c>
      <c r="H72">
        <v>9</v>
      </c>
      <c r="I72">
        <v>2</v>
      </c>
      <c r="J72">
        <v>3556</v>
      </c>
      <c r="K72">
        <v>0.9982238010657194</v>
      </c>
      <c r="L72">
        <v>0.99747545582047681</v>
      </c>
      <c r="M72">
        <v>0.99943788645306353</v>
      </c>
      <c r="N72">
        <v>0.99845570686508489</v>
      </c>
      <c r="O72">
        <v>0.99904478282856657</v>
      </c>
    </row>
    <row r="73" spans="1:15" x14ac:dyDescent="0.25">
      <c r="A73" t="s">
        <v>15</v>
      </c>
      <c r="B73">
        <v>1748363750.9219024</v>
      </c>
      <c r="C73" t="s">
        <v>16</v>
      </c>
      <c r="D73" t="s">
        <v>33</v>
      </c>
      <c r="E73" t="s">
        <v>18</v>
      </c>
      <c r="F73">
        <v>0.1</v>
      </c>
      <c r="G73">
        <v>3793</v>
      </c>
      <c r="H73">
        <v>0</v>
      </c>
      <c r="I73">
        <v>413</v>
      </c>
      <c r="J73">
        <v>1987</v>
      </c>
      <c r="K73">
        <v>0.93331180364928146</v>
      </c>
      <c r="L73">
        <v>1</v>
      </c>
      <c r="M73">
        <v>0.82791666666666663</v>
      </c>
      <c r="N73">
        <v>0.90585821746067929</v>
      </c>
      <c r="O73">
        <v>0.85742642616725639</v>
      </c>
    </row>
    <row r="74" spans="1:15" hidden="1" x14ac:dyDescent="0.25">
      <c r="A74" t="s">
        <v>19</v>
      </c>
      <c r="B74">
        <v>1748363750.9356856</v>
      </c>
      <c r="C74" t="s">
        <v>16</v>
      </c>
      <c r="D74" t="s">
        <v>33</v>
      </c>
      <c r="E74" t="s">
        <v>18</v>
      </c>
      <c r="F74">
        <v>0.1</v>
      </c>
      <c r="G74">
        <v>3793</v>
      </c>
      <c r="H74">
        <v>0</v>
      </c>
      <c r="I74">
        <v>2283</v>
      </c>
      <c r="J74">
        <v>117</v>
      </c>
      <c r="K74">
        <v>0.63135798482157279</v>
      </c>
      <c r="L74">
        <v>1</v>
      </c>
      <c r="M74">
        <v>4.8750000000000002E-2</v>
      </c>
      <c r="N74">
        <v>9.2967818831942786E-2</v>
      </c>
      <c r="O74">
        <v>6.0203766594627971E-2</v>
      </c>
    </row>
    <row r="75" spans="1:15" hidden="1" x14ac:dyDescent="0.25">
      <c r="A75" t="s">
        <v>20</v>
      </c>
      <c r="B75">
        <v>1748363750.9457066</v>
      </c>
      <c r="C75" t="s">
        <v>16</v>
      </c>
      <c r="D75" t="s">
        <v>33</v>
      </c>
      <c r="E75" t="s">
        <v>18</v>
      </c>
      <c r="F75">
        <v>0.1</v>
      </c>
      <c r="G75">
        <v>3694</v>
      </c>
      <c r="H75">
        <v>99</v>
      </c>
      <c r="I75">
        <v>2400</v>
      </c>
      <c r="J75">
        <v>0</v>
      </c>
      <c r="K75">
        <v>0.59647989665751655</v>
      </c>
      <c r="L75">
        <v>0</v>
      </c>
      <c r="M75">
        <v>0</v>
      </c>
      <c r="N75">
        <v>0</v>
      </c>
      <c r="O75">
        <v>0</v>
      </c>
    </row>
    <row r="76" spans="1:15" hidden="1" x14ac:dyDescent="0.25">
      <c r="A76" t="s">
        <v>21</v>
      </c>
      <c r="B76">
        <v>1748363751.0598989</v>
      </c>
      <c r="C76" t="s">
        <v>16</v>
      </c>
      <c r="D76" t="s">
        <v>33</v>
      </c>
      <c r="E76" t="s">
        <v>18</v>
      </c>
      <c r="F76">
        <v>0.1</v>
      </c>
      <c r="G76">
        <v>3793</v>
      </c>
      <c r="H76">
        <v>0</v>
      </c>
      <c r="I76">
        <v>413</v>
      </c>
      <c r="J76">
        <v>1987</v>
      </c>
      <c r="K76">
        <v>0.93331180364928146</v>
      </c>
      <c r="L76">
        <v>1</v>
      </c>
      <c r="M76">
        <v>0.82791666666666663</v>
      </c>
      <c r="N76">
        <v>0.90585821746067929</v>
      </c>
      <c r="O76">
        <v>0.85742642616725639</v>
      </c>
    </row>
    <row r="77" spans="1:15" hidden="1" x14ac:dyDescent="0.25">
      <c r="A77" t="s">
        <v>22</v>
      </c>
      <c r="B77">
        <v>1748363751.0796998</v>
      </c>
      <c r="C77" t="s">
        <v>16</v>
      </c>
      <c r="D77" t="s">
        <v>33</v>
      </c>
      <c r="E77" t="s">
        <v>18</v>
      </c>
      <c r="F77">
        <v>0.1</v>
      </c>
      <c r="G77">
        <v>3793</v>
      </c>
      <c r="H77">
        <v>0</v>
      </c>
      <c r="I77">
        <v>0</v>
      </c>
      <c r="J77">
        <v>2400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hidden="1" x14ac:dyDescent="0.25">
      <c r="A78" t="s">
        <v>23</v>
      </c>
      <c r="B78">
        <v>1748363751.089731</v>
      </c>
      <c r="C78" t="s">
        <v>16</v>
      </c>
      <c r="D78" t="s">
        <v>33</v>
      </c>
      <c r="E78" t="s">
        <v>18</v>
      </c>
      <c r="F78">
        <v>0.1</v>
      </c>
      <c r="G78">
        <v>3793</v>
      </c>
      <c r="H78">
        <v>0</v>
      </c>
      <c r="I78">
        <v>0</v>
      </c>
      <c r="J78">
        <v>2400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hidden="1" x14ac:dyDescent="0.25">
      <c r="A79" t="s">
        <v>38</v>
      </c>
      <c r="B79">
        <v>1748363776.4962122</v>
      </c>
      <c r="C79" t="s">
        <v>16</v>
      </c>
      <c r="D79" t="s">
        <v>34</v>
      </c>
      <c r="E79" t="s">
        <v>18</v>
      </c>
      <c r="F79">
        <v>0.1</v>
      </c>
      <c r="G79">
        <v>2609</v>
      </c>
      <c r="H79">
        <v>324</v>
      </c>
      <c r="I79">
        <v>144</v>
      </c>
      <c r="J79">
        <v>51761</v>
      </c>
      <c r="K79">
        <v>0.99146577190998941</v>
      </c>
      <c r="L79">
        <v>0.99377939905923007</v>
      </c>
      <c r="M79">
        <v>0.99722570079953765</v>
      </c>
      <c r="N79">
        <v>0.99549956726608324</v>
      </c>
      <c r="O79">
        <v>0.99653452956238808</v>
      </c>
    </row>
    <row r="80" spans="1:15" x14ac:dyDescent="0.25">
      <c r="A80" t="s">
        <v>15</v>
      </c>
      <c r="B80">
        <v>1748363786.027144</v>
      </c>
      <c r="C80" t="s">
        <v>16</v>
      </c>
      <c r="D80" t="s">
        <v>34</v>
      </c>
      <c r="E80" t="s">
        <v>18</v>
      </c>
      <c r="F80">
        <v>0.1</v>
      </c>
      <c r="G80">
        <v>53001</v>
      </c>
      <c r="H80">
        <v>37</v>
      </c>
      <c r="I80">
        <v>215</v>
      </c>
      <c r="J80">
        <v>1585</v>
      </c>
      <c r="K80">
        <v>0.99540464641307125</v>
      </c>
      <c r="L80">
        <v>0.97718865598027127</v>
      </c>
      <c r="M80">
        <v>0.88055555555555554</v>
      </c>
      <c r="N80">
        <v>0.92635885447106958</v>
      </c>
      <c r="O80">
        <v>0.89832237587848562</v>
      </c>
    </row>
    <row r="81" spans="1:15" hidden="1" x14ac:dyDescent="0.25">
      <c r="A81" t="s">
        <v>19</v>
      </c>
      <c r="B81">
        <v>1748363786.0586345</v>
      </c>
      <c r="C81" t="s">
        <v>16</v>
      </c>
      <c r="D81" t="s">
        <v>34</v>
      </c>
      <c r="E81" t="s">
        <v>18</v>
      </c>
      <c r="F81">
        <v>0.1</v>
      </c>
      <c r="G81">
        <v>53035</v>
      </c>
      <c r="H81">
        <v>3</v>
      </c>
      <c r="I81">
        <v>1690</v>
      </c>
      <c r="J81">
        <v>110</v>
      </c>
      <c r="K81">
        <v>0.96912724752908563</v>
      </c>
      <c r="L81">
        <v>0.97345132743362828</v>
      </c>
      <c r="M81">
        <v>6.1111111111111109E-2</v>
      </c>
      <c r="N81">
        <v>0.11500261369576581</v>
      </c>
      <c r="O81">
        <v>7.5208532749897444E-2</v>
      </c>
    </row>
    <row r="82" spans="1:15" hidden="1" x14ac:dyDescent="0.25">
      <c r="A82" t="s">
        <v>20</v>
      </c>
      <c r="B82">
        <v>1748363786.0746541</v>
      </c>
      <c r="C82" t="s">
        <v>16</v>
      </c>
      <c r="D82" t="s">
        <v>34</v>
      </c>
      <c r="E82" t="s">
        <v>18</v>
      </c>
      <c r="F82">
        <v>0.1</v>
      </c>
      <c r="G82">
        <v>52963</v>
      </c>
      <c r="H82">
        <v>75</v>
      </c>
      <c r="I82">
        <v>1800</v>
      </c>
      <c r="J82">
        <v>0</v>
      </c>
      <c r="K82">
        <v>0.96580838104963707</v>
      </c>
      <c r="L82">
        <v>0</v>
      </c>
      <c r="M82">
        <v>0</v>
      </c>
      <c r="N82">
        <v>0</v>
      </c>
      <c r="O82">
        <v>0</v>
      </c>
    </row>
    <row r="83" spans="1:15" hidden="1" x14ac:dyDescent="0.25">
      <c r="A83" t="s">
        <v>21</v>
      </c>
      <c r="B83">
        <v>1748363786.5960658</v>
      </c>
      <c r="C83" t="s">
        <v>16</v>
      </c>
      <c r="D83" t="s">
        <v>34</v>
      </c>
      <c r="E83" t="s">
        <v>18</v>
      </c>
      <c r="F83">
        <v>0.1</v>
      </c>
      <c r="G83">
        <v>53012</v>
      </c>
      <c r="H83">
        <v>26</v>
      </c>
      <c r="I83">
        <v>215</v>
      </c>
      <c r="J83">
        <v>1585</v>
      </c>
      <c r="K83">
        <v>0.99560523724424665</v>
      </c>
      <c r="L83">
        <v>0.98386095592799505</v>
      </c>
      <c r="M83">
        <v>0.88055555555555554</v>
      </c>
      <c r="N83">
        <v>0.9293462327763119</v>
      </c>
      <c r="O83">
        <v>0.89944387697196682</v>
      </c>
    </row>
    <row r="84" spans="1:15" hidden="1" x14ac:dyDescent="0.25">
      <c r="A84" t="s">
        <v>22</v>
      </c>
      <c r="B84">
        <v>1748363786.6329052</v>
      </c>
      <c r="C84" t="s">
        <v>16</v>
      </c>
      <c r="D84" t="s">
        <v>34</v>
      </c>
      <c r="E84" t="s">
        <v>18</v>
      </c>
      <c r="F84">
        <v>0.1</v>
      </c>
      <c r="G84">
        <v>53001</v>
      </c>
      <c r="H84">
        <v>37</v>
      </c>
      <c r="I84">
        <v>104</v>
      </c>
      <c r="J84">
        <v>1696</v>
      </c>
      <c r="K84">
        <v>0.9974287902549327</v>
      </c>
      <c r="L84">
        <v>0.97864974033467977</v>
      </c>
      <c r="M84">
        <v>0.94222222222222218</v>
      </c>
      <c r="N84">
        <v>0.96009057458250779</v>
      </c>
      <c r="O84">
        <v>0.94928915258032021</v>
      </c>
    </row>
    <row r="85" spans="1:15" hidden="1" x14ac:dyDescent="0.25">
      <c r="A85" t="s">
        <v>23</v>
      </c>
      <c r="B85">
        <v>1748363786.6583207</v>
      </c>
      <c r="C85" t="s">
        <v>16</v>
      </c>
      <c r="D85" t="s">
        <v>34</v>
      </c>
      <c r="E85" t="s">
        <v>18</v>
      </c>
      <c r="F85">
        <v>0.1</v>
      </c>
      <c r="G85">
        <v>53012</v>
      </c>
      <c r="H85">
        <v>26</v>
      </c>
      <c r="I85">
        <v>104</v>
      </c>
      <c r="J85">
        <v>1696</v>
      </c>
      <c r="K85">
        <v>0.99762938108610821</v>
      </c>
      <c r="L85">
        <v>0.98490127758420443</v>
      </c>
      <c r="M85">
        <v>0.94222222222222218</v>
      </c>
      <c r="N85">
        <v>0.96308915388983529</v>
      </c>
      <c r="O85">
        <v>0.95045953822012996</v>
      </c>
    </row>
    <row r="86" spans="1:15" hidden="1" x14ac:dyDescent="0.25">
      <c r="A86" t="s">
        <v>38</v>
      </c>
      <c r="B86">
        <v>1748363965.3811042</v>
      </c>
      <c r="C86" t="s">
        <v>16</v>
      </c>
      <c r="D86" t="s">
        <v>35</v>
      </c>
      <c r="E86" t="s">
        <v>18</v>
      </c>
      <c r="F86">
        <v>0.1</v>
      </c>
      <c r="G86">
        <v>9530</v>
      </c>
      <c r="H86">
        <v>618</v>
      </c>
      <c r="I86">
        <v>511</v>
      </c>
      <c r="J86">
        <v>364639</v>
      </c>
      <c r="K86">
        <v>0.99699172391006619</v>
      </c>
      <c r="L86">
        <v>0.99830804063987821</v>
      </c>
      <c r="M86">
        <v>0.99860057510612077</v>
      </c>
      <c r="N86">
        <v>0.99845428644577616</v>
      </c>
      <c r="O86">
        <v>0.99854205449824385</v>
      </c>
    </row>
    <row r="87" spans="1:15" x14ac:dyDescent="0.25">
      <c r="A87" t="s">
        <v>15</v>
      </c>
      <c r="B87">
        <v>1748363993.1197062</v>
      </c>
      <c r="C87" t="s">
        <v>16</v>
      </c>
      <c r="D87" t="s">
        <v>35</v>
      </c>
      <c r="E87" t="s">
        <v>18</v>
      </c>
      <c r="F87">
        <v>0.1</v>
      </c>
      <c r="G87">
        <v>371327</v>
      </c>
      <c r="H87">
        <v>171</v>
      </c>
      <c r="I87">
        <v>1734</v>
      </c>
      <c r="J87">
        <v>2066</v>
      </c>
      <c r="K87">
        <v>0.99492403370121874</v>
      </c>
      <c r="L87">
        <v>0.92355833705856061</v>
      </c>
      <c r="M87">
        <v>0.54368421052631577</v>
      </c>
      <c r="N87">
        <v>0.68444591684611567</v>
      </c>
      <c r="O87">
        <v>0.59241842059987382</v>
      </c>
    </row>
    <row r="88" spans="1:15" hidden="1" x14ac:dyDescent="0.25">
      <c r="A88" t="s">
        <v>19</v>
      </c>
      <c r="B88">
        <v>1748363993.2152412</v>
      </c>
      <c r="C88" t="s">
        <v>16</v>
      </c>
      <c r="D88" t="s">
        <v>35</v>
      </c>
      <c r="E88" t="s">
        <v>18</v>
      </c>
      <c r="F88">
        <v>0.1</v>
      </c>
      <c r="G88">
        <v>371467</v>
      </c>
      <c r="H88">
        <v>31</v>
      </c>
      <c r="I88">
        <v>3329</v>
      </c>
      <c r="J88">
        <v>471</v>
      </c>
      <c r="K88">
        <v>0.9910471145596299</v>
      </c>
      <c r="L88">
        <v>0.93824701195219129</v>
      </c>
      <c r="M88">
        <v>0.12394736842105263</v>
      </c>
      <c r="N88">
        <v>0.21896792189679218</v>
      </c>
      <c r="O88">
        <v>0.14998089415361102</v>
      </c>
    </row>
    <row r="89" spans="1:15" hidden="1" x14ac:dyDescent="0.25">
      <c r="A89" t="s">
        <v>20</v>
      </c>
      <c r="B89">
        <v>1748363993.325706</v>
      </c>
      <c r="C89" t="s">
        <v>16</v>
      </c>
      <c r="D89" t="s">
        <v>35</v>
      </c>
      <c r="E89" t="s">
        <v>18</v>
      </c>
      <c r="F89">
        <v>0.1</v>
      </c>
      <c r="G89">
        <v>371013</v>
      </c>
      <c r="H89">
        <v>485</v>
      </c>
      <c r="I89">
        <v>3795</v>
      </c>
      <c r="J89">
        <v>5</v>
      </c>
      <c r="K89">
        <v>0.988595729260481</v>
      </c>
      <c r="L89">
        <v>1.020408163265306E-2</v>
      </c>
      <c r="M89">
        <v>1.3157894736842105E-3</v>
      </c>
      <c r="N89">
        <v>2.331002331002331E-3</v>
      </c>
      <c r="O89">
        <v>1.5933715742511153E-3</v>
      </c>
    </row>
    <row r="90" spans="1:15" hidden="1" x14ac:dyDescent="0.25">
      <c r="A90" t="s">
        <v>21</v>
      </c>
      <c r="B90">
        <v>1748363997.5142882</v>
      </c>
      <c r="C90" t="s">
        <v>16</v>
      </c>
      <c r="D90" t="s">
        <v>35</v>
      </c>
      <c r="E90" t="s">
        <v>18</v>
      </c>
      <c r="F90">
        <v>0.1</v>
      </c>
      <c r="G90">
        <v>371359</v>
      </c>
      <c r="H90">
        <v>139</v>
      </c>
      <c r="I90">
        <v>1734</v>
      </c>
      <c r="J90">
        <v>2066</v>
      </c>
      <c r="K90">
        <v>0.99500929927684134</v>
      </c>
      <c r="L90">
        <v>0.93696145124716557</v>
      </c>
      <c r="M90">
        <v>0.54368421052631577</v>
      </c>
      <c r="N90">
        <v>0.68809325562031642</v>
      </c>
      <c r="O90">
        <v>0.59350761275495545</v>
      </c>
    </row>
    <row r="91" spans="1:15" hidden="1" x14ac:dyDescent="0.25">
      <c r="A91" t="s">
        <v>22</v>
      </c>
      <c r="B91">
        <v>1748363997.6998479</v>
      </c>
      <c r="C91" t="s">
        <v>16</v>
      </c>
      <c r="D91" t="s">
        <v>35</v>
      </c>
      <c r="E91" t="s">
        <v>18</v>
      </c>
      <c r="F91">
        <v>0.1</v>
      </c>
      <c r="G91">
        <v>371327</v>
      </c>
      <c r="H91">
        <v>171</v>
      </c>
      <c r="I91">
        <v>0</v>
      </c>
      <c r="J91">
        <v>3800</v>
      </c>
      <c r="K91">
        <v>0.99954436208026687</v>
      </c>
      <c r="L91">
        <v>0.9569377990430622</v>
      </c>
      <c r="M91">
        <v>1</v>
      </c>
      <c r="N91">
        <v>0.97799511002444983</v>
      </c>
      <c r="O91">
        <v>0.99108027750247774</v>
      </c>
    </row>
    <row r="92" spans="1:15" hidden="1" x14ac:dyDescent="0.25">
      <c r="A92" t="s">
        <v>23</v>
      </c>
      <c r="B92">
        <v>1748363997.8793759</v>
      </c>
      <c r="C92" t="s">
        <v>16</v>
      </c>
      <c r="D92" t="s">
        <v>35</v>
      </c>
      <c r="E92" t="s">
        <v>18</v>
      </c>
      <c r="F92">
        <v>0.1</v>
      </c>
      <c r="G92">
        <v>371359</v>
      </c>
      <c r="H92">
        <v>139</v>
      </c>
      <c r="I92">
        <v>0</v>
      </c>
      <c r="J92">
        <v>3800</v>
      </c>
      <c r="K92">
        <v>0.99962962765588947</v>
      </c>
      <c r="L92">
        <v>0.96471185580096475</v>
      </c>
      <c r="M92">
        <v>1</v>
      </c>
      <c r="N92">
        <v>0.98203902312960334</v>
      </c>
      <c r="O92">
        <v>0.99273734259888191</v>
      </c>
    </row>
    <row r="93" spans="1:15" hidden="1" x14ac:dyDescent="0.25">
      <c r="A93" t="s">
        <v>38</v>
      </c>
      <c r="B93">
        <v>1748364719.9029908</v>
      </c>
      <c r="C93" t="s">
        <v>36</v>
      </c>
      <c r="D93" t="s">
        <v>17</v>
      </c>
      <c r="E93" t="s">
        <v>18</v>
      </c>
      <c r="F93">
        <v>0.1</v>
      </c>
      <c r="G93">
        <v>37658</v>
      </c>
      <c r="H93">
        <v>4612</v>
      </c>
      <c r="I93">
        <v>2908</v>
      </c>
      <c r="J93">
        <v>933854</v>
      </c>
      <c r="K93">
        <v>0.99231894360960626</v>
      </c>
      <c r="L93">
        <v>0.99508559713404643</v>
      </c>
      <c r="M93">
        <v>0.99689568962020236</v>
      </c>
      <c r="N93">
        <v>0.99598982097110322</v>
      </c>
      <c r="O93">
        <v>0.99653314449599339</v>
      </c>
    </row>
    <row r="94" spans="1:15" x14ac:dyDescent="0.25">
      <c r="A94" t="s">
        <v>15</v>
      </c>
      <c r="B94">
        <v>1748364853.3041885</v>
      </c>
      <c r="C94" t="s">
        <v>36</v>
      </c>
      <c r="D94" t="s">
        <v>17</v>
      </c>
      <c r="E94" t="s">
        <v>18</v>
      </c>
      <c r="F94">
        <v>0.1</v>
      </c>
      <c r="G94">
        <v>940850</v>
      </c>
      <c r="H94">
        <v>8982</v>
      </c>
      <c r="I94">
        <v>415</v>
      </c>
      <c r="J94">
        <v>28785</v>
      </c>
      <c r="K94">
        <v>0.99040174376322732</v>
      </c>
      <c r="L94">
        <v>0.76217332591945353</v>
      </c>
      <c r="M94">
        <v>0.98578767123287669</v>
      </c>
      <c r="N94">
        <v>0.85967715441934089</v>
      </c>
      <c r="O94">
        <v>0.93114959855596602</v>
      </c>
    </row>
    <row r="95" spans="1:15" hidden="1" x14ac:dyDescent="0.25">
      <c r="A95" t="s">
        <v>19</v>
      </c>
      <c r="B95">
        <v>1748364853.5414424</v>
      </c>
      <c r="C95" t="s">
        <v>36</v>
      </c>
      <c r="D95" t="s">
        <v>17</v>
      </c>
      <c r="E95" t="s">
        <v>18</v>
      </c>
      <c r="F95">
        <v>0.1</v>
      </c>
      <c r="G95">
        <v>949823</v>
      </c>
      <c r="H95">
        <v>9</v>
      </c>
      <c r="I95">
        <v>27185</v>
      </c>
      <c r="J95">
        <v>2015</v>
      </c>
      <c r="K95">
        <v>0.97222358411165311</v>
      </c>
      <c r="L95">
        <v>0.99555335968379444</v>
      </c>
      <c r="M95">
        <v>6.9006849315068494E-2</v>
      </c>
      <c r="N95">
        <v>0.12906738406354087</v>
      </c>
      <c r="O95">
        <v>8.4789268161314213E-2</v>
      </c>
    </row>
    <row r="96" spans="1:15" hidden="1" x14ac:dyDescent="0.25">
      <c r="A96" t="s">
        <v>20</v>
      </c>
      <c r="B96">
        <v>1748364853.8046486</v>
      </c>
      <c r="C96" t="s">
        <v>36</v>
      </c>
      <c r="D96" t="s">
        <v>17</v>
      </c>
      <c r="E96" t="s">
        <v>18</v>
      </c>
      <c r="F96">
        <v>0.1</v>
      </c>
      <c r="G96">
        <v>947920</v>
      </c>
      <c r="H96">
        <v>1912</v>
      </c>
      <c r="I96">
        <v>29083</v>
      </c>
      <c r="J96">
        <v>117</v>
      </c>
      <c r="K96">
        <v>0.96834117781645546</v>
      </c>
      <c r="L96">
        <v>5.7663873829472648E-2</v>
      </c>
      <c r="M96">
        <v>4.0068493150684928E-3</v>
      </c>
      <c r="N96">
        <v>7.4930353197348622E-3</v>
      </c>
      <c r="O96">
        <v>4.9230406718898589E-3</v>
      </c>
    </row>
    <row r="97" spans="1:15" hidden="1" x14ac:dyDescent="0.25">
      <c r="A97" t="s">
        <v>21</v>
      </c>
      <c r="B97">
        <v>1748364866.5545321</v>
      </c>
      <c r="C97" t="s">
        <v>36</v>
      </c>
      <c r="D97" t="s">
        <v>17</v>
      </c>
      <c r="E97" t="s">
        <v>18</v>
      </c>
      <c r="F97">
        <v>0.1</v>
      </c>
      <c r="G97">
        <v>940971</v>
      </c>
      <c r="H97">
        <v>8861</v>
      </c>
      <c r="I97">
        <v>415</v>
      </c>
      <c r="J97">
        <v>28785</v>
      </c>
      <c r="K97">
        <v>0.99052533522908337</v>
      </c>
      <c r="L97">
        <v>0.76462306752377407</v>
      </c>
      <c r="M97">
        <v>0.98578767123287669</v>
      </c>
      <c r="N97">
        <v>0.86123328247015529</v>
      </c>
      <c r="O97">
        <v>0.93187910337593727</v>
      </c>
    </row>
    <row r="98" spans="1:15" hidden="1" x14ac:dyDescent="0.25">
      <c r="A98" t="s">
        <v>22</v>
      </c>
      <c r="B98">
        <v>1748364867.093339</v>
      </c>
      <c r="C98" t="s">
        <v>36</v>
      </c>
      <c r="D98" t="s">
        <v>17</v>
      </c>
      <c r="E98" t="s">
        <v>18</v>
      </c>
      <c r="F98">
        <v>0.1</v>
      </c>
      <c r="G98">
        <v>936090</v>
      </c>
      <c r="H98">
        <v>13742</v>
      </c>
      <c r="I98">
        <v>0</v>
      </c>
      <c r="J98">
        <v>29200</v>
      </c>
      <c r="K98">
        <v>0.98596368658021394</v>
      </c>
      <c r="L98">
        <v>0.67998695915420804</v>
      </c>
      <c r="M98">
        <v>1</v>
      </c>
      <c r="N98">
        <v>0.80951456848992265</v>
      </c>
      <c r="O98">
        <v>0.91397378272464347</v>
      </c>
    </row>
    <row r="99" spans="1:15" hidden="1" x14ac:dyDescent="0.25">
      <c r="A99" t="s">
        <v>23</v>
      </c>
      <c r="B99">
        <v>1748364867.6206679</v>
      </c>
      <c r="C99" t="s">
        <v>36</v>
      </c>
      <c r="D99" t="s">
        <v>17</v>
      </c>
      <c r="E99" t="s">
        <v>18</v>
      </c>
      <c r="F99">
        <v>0.1</v>
      </c>
      <c r="G99">
        <v>936211</v>
      </c>
      <c r="H99">
        <v>13621</v>
      </c>
      <c r="I99">
        <v>0</v>
      </c>
      <c r="J99">
        <v>29200</v>
      </c>
      <c r="K99">
        <v>0.98608727804606999</v>
      </c>
      <c r="L99">
        <v>0.68190840942528197</v>
      </c>
      <c r="M99">
        <v>1</v>
      </c>
      <c r="N99">
        <v>0.81087460601768924</v>
      </c>
      <c r="O99">
        <v>0.9146666165479479</v>
      </c>
    </row>
    <row r="100" spans="1:15" hidden="1" x14ac:dyDescent="0.25">
      <c r="A100" t="s">
        <v>38</v>
      </c>
      <c r="B100">
        <v>1748365714.9312325</v>
      </c>
      <c r="C100" t="s">
        <v>36</v>
      </c>
      <c r="D100" t="s">
        <v>24</v>
      </c>
      <c r="E100" t="s">
        <v>18</v>
      </c>
      <c r="F100">
        <v>0.1</v>
      </c>
      <c r="G100">
        <v>78228</v>
      </c>
      <c r="H100">
        <v>6004</v>
      </c>
      <c r="I100">
        <v>3016</v>
      </c>
      <c r="J100">
        <v>1112379</v>
      </c>
      <c r="K100">
        <v>0.99248099617631147</v>
      </c>
      <c r="L100">
        <v>0.99463153499293178</v>
      </c>
      <c r="M100">
        <v>0.99729602517493798</v>
      </c>
      <c r="N100">
        <v>0.99596199801412677</v>
      </c>
      <c r="O100">
        <v>0.99676198569775465</v>
      </c>
    </row>
    <row r="101" spans="1:15" x14ac:dyDescent="0.25">
      <c r="A101" t="s">
        <v>15</v>
      </c>
      <c r="B101">
        <v>1748365942.9429064</v>
      </c>
      <c r="C101" t="s">
        <v>36</v>
      </c>
      <c r="D101" t="s">
        <v>24</v>
      </c>
      <c r="E101" t="s">
        <v>18</v>
      </c>
      <c r="F101">
        <v>0.1</v>
      </c>
      <c r="G101">
        <v>1121222</v>
      </c>
      <c r="H101">
        <v>5605</v>
      </c>
      <c r="I101">
        <v>1901</v>
      </c>
      <c r="J101">
        <v>70899</v>
      </c>
      <c r="K101">
        <v>0.99374305513297045</v>
      </c>
      <c r="L101">
        <v>0.92673585694865623</v>
      </c>
      <c r="M101">
        <v>0.97388736263736264</v>
      </c>
      <c r="N101">
        <v>0.94972673203665003</v>
      </c>
      <c r="O101">
        <v>0.9640770837412701</v>
      </c>
    </row>
    <row r="102" spans="1:15" hidden="1" x14ac:dyDescent="0.25">
      <c r="A102" t="s">
        <v>19</v>
      </c>
      <c r="B102">
        <v>1748365943.2921472</v>
      </c>
      <c r="C102" t="s">
        <v>36</v>
      </c>
      <c r="D102" t="s">
        <v>24</v>
      </c>
      <c r="E102" t="s">
        <v>18</v>
      </c>
      <c r="F102">
        <v>0.1</v>
      </c>
      <c r="G102">
        <v>1126824</v>
      </c>
      <c r="H102">
        <v>3</v>
      </c>
      <c r="I102">
        <v>68742</v>
      </c>
      <c r="J102">
        <v>4058</v>
      </c>
      <c r="K102">
        <v>0.94269468759872865</v>
      </c>
      <c r="L102">
        <v>0.99926126569810392</v>
      </c>
      <c r="M102">
        <v>5.5741758241758241E-2</v>
      </c>
      <c r="N102">
        <v>0.10559321372347484</v>
      </c>
      <c r="O102">
        <v>6.8718862294715521E-2</v>
      </c>
    </row>
    <row r="103" spans="1:15" hidden="1" x14ac:dyDescent="0.25">
      <c r="A103" t="s">
        <v>20</v>
      </c>
      <c r="B103">
        <v>1748365943.6251767</v>
      </c>
      <c r="C103" t="s">
        <v>36</v>
      </c>
      <c r="D103" t="s">
        <v>24</v>
      </c>
      <c r="E103" t="s">
        <v>18</v>
      </c>
      <c r="F103">
        <v>0.1</v>
      </c>
      <c r="G103">
        <v>1123044</v>
      </c>
      <c r="H103">
        <v>3783</v>
      </c>
      <c r="I103">
        <v>72542</v>
      </c>
      <c r="J103">
        <v>258</v>
      </c>
      <c r="K103">
        <v>0.93637605689101699</v>
      </c>
      <c r="L103">
        <v>6.3845582776540455E-2</v>
      </c>
      <c r="M103">
        <v>3.5439560439560441E-3</v>
      </c>
      <c r="N103">
        <v>6.7151650811415782E-3</v>
      </c>
      <c r="O103">
        <v>4.3693118503188924E-3</v>
      </c>
    </row>
    <row r="104" spans="1:15" hidden="1" x14ac:dyDescent="0.25">
      <c r="A104" t="s">
        <v>21</v>
      </c>
      <c r="B104">
        <v>1748365959.0102906</v>
      </c>
      <c r="C104" t="s">
        <v>36</v>
      </c>
      <c r="D104" t="s">
        <v>24</v>
      </c>
      <c r="E104" t="s">
        <v>18</v>
      </c>
      <c r="F104">
        <v>0.1</v>
      </c>
      <c r="G104">
        <v>1121368</v>
      </c>
      <c r="H104">
        <v>5459</v>
      </c>
      <c r="I104">
        <v>1901</v>
      </c>
      <c r="J104">
        <v>70899</v>
      </c>
      <c r="K104">
        <v>0.99386475962945153</v>
      </c>
      <c r="L104">
        <v>0.92850781843421781</v>
      </c>
      <c r="M104">
        <v>0.97388736263736264</v>
      </c>
      <c r="N104">
        <v>0.95065635098352086</v>
      </c>
      <c r="O104">
        <v>0.96446003079786047</v>
      </c>
    </row>
    <row r="105" spans="1:15" hidden="1" x14ac:dyDescent="0.25">
      <c r="A105" t="s">
        <v>22</v>
      </c>
      <c r="B105">
        <v>1748365959.6859741</v>
      </c>
      <c r="C105" t="s">
        <v>36</v>
      </c>
      <c r="D105" t="s">
        <v>24</v>
      </c>
      <c r="E105" t="s">
        <v>18</v>
      </c>
      <c r="F105">
        <v>0.1</v>
      </c>
      <c r="G105">
        <v>1121201</v>
      </c>
      <c r="H105">
        <v>5626</v>
      </c>
      <c r="I105">
        <v>0</v>
      </c>
      <c r="J105">
        <v>72800</v>
      </c>
      <c r="K105">
        <v>0.9953102089232736</v>
      </c>
      <c r="L105">
        <v>0.92826358605564485</v>
      </c>
      <c r="M105">
        <v>1</v>
      </c>
      <c r="N105">
        <v>0.96279740256305135</v>
      </c>
      <c r="O105">
        <v>0.98477920925476026</v>
      </c>
    </row>
    <row r="106" spans="1:15" hidden="1" x14ac:dyDescent="0.25">
      <c r="A106" t="s">
        <v>23</v>
      </c>
      <c r="B106">
        <v>1748365960.3456478</v>
      </c>
      <c r="C106" t="s">
        <v>36</v>
      </c>
      <c r="D106" t="s">
        <v>24</v>
      </c>
      <c r="E106" t="s">
        <v>18</v>
      </c>
      <c r="F106">
        <v>0.1</v>
      </c>
      <c r="G106">
        <v>1121347</v>
      </c>
      <c r="H106">
        <v>5480</v>
      </c>
      <c r="I106">
        <v>0</v>
      </c>
      <c r="J106">
        <v>72800</v>
      </c>
      <c r="K106">
        <v>0.99543191341975468</v>
      </c>
      <c r="L106">
        <v>0.92999489013796632</v>
      </c>
      <c r="M106">
        <v>1</v>
      </c>
      <c r="N106">
        <v>0.9637278263171829</v>
      </c>
      <c r="O106">
        <v>0.98516834470066039</v>
      </c>
    </row>
    <row r="107" spans="1:15" hidden="1" x14ac:dyDescent="0.25">
      <c r="A107" t="s">
        <v>38</v>
      </c>
      <c r="B107">
        <v>1748366531.4554536</v>
      </c>
      <c r="C107" t="s">
        <v>36</v>
      </c>
      <c r="D107" t="s">
        <v>25</v>
      </c>
      <c r="E107" t="s">
        <v>18</v>
      </c>
      <c r="F107">
        <v>0.1</v>
      </c>
      <c r="G107">
        <v>65345</v>
      </c>
      <c r="H107">
        <v>7704</v>
      </c>
      <c r="I107">
        <v>3804</v>
      </c>
      <c r="J107">
        <v>700306</v>
      </c>
      <c r="K107">
        <v>0.98519221935279655</v>
      </c>
      <c r="L107">
        <v>0.98911879775709388</v>
      </c>
      <c r="M107">
        <v>0.99459743505986276</v>
      </c>
      <c r="N107">
        <v>0.99185055094467889</v>
      </c>
      <c r="O107">
        <v>0.99349685766573503</v>
      </c>
    </row>
    <row r="108" spans="1:15" x14ac:dyDescent="0.25">
      <c r="A108" t="s">
        <v>15</v>
      </c>
      <c r="B108">
        <v>1748366715.8622155</v>
      </c>
      <c r="C108" t="s">
        <v>36</v>
      </c>
      <c r="D108" t="s">
        <v>25</v>
      </c>
      <c r="E108" t="s">
        <v>18</v>
      </c>
      <c r="F108">
        <v>0.1</v>
      </c>
      <c r="G108">
        <v>711697</v>
      </c>
      <c r="H108">
        <v>6662</v>
      </c>
      <c r="I108">
        <v>2867</v>
      </c>
      <c r="J108">
        <v>55933</v>
      </c>
      <c r="K108">
        <v>0.98773867381063596</v>
      </c>
      <c r="L108">
        <v>0.89356977394360571</v>
      </c>
      <c r="M108">
        <v>0.95124149659863944</v>
      </c>
      <c r="N108">
        <v>0.92150418056756866</v>
      </c>
      <c r="O108">
        <v>0.93911919273325606</v>
      </c>
    </row>
    <row r="109" spans="1:15" hidden="1" x14ac:dyDescent="0.25">
      <c r="A109" t="s">
        <v>19</v>
      </c>
      <c r="B109">
        <v>1748366716.083786</v>
      </c>
      <c r="C109" t="s">
        <v>36</v>
      </c>
      <c r="D109" t="s">
        <v>25</v>
      </c>
      <c r="E109" t="s">
        <v>18</v>
      </c>
      <c r="F109">
        <v>0.1</v>
      </c>
      <c r="G109">
        <v>718333</v>
      </c>
      <c r="H109">
        <v>26</v>
      </c>
      <c r="I109">
        <v>55368</v>
      </c>
      <c r="J109">
        <v>3432</v>
      </c>
      <c r="K109">
        <v>0.92872243646409547</v>
      </c>
      <c r="L109">
        <v>0.99248120300751874</v>
      </c>
      <c r="M109">
        <v>5.8367346938775509E-2</v>
      </c>
      <c r="N109">
        <v>0.11025089145170099</v>
      </c>
      <c r="O109">
        <v>7.1902052309162065E-2</v>
      </c>
    </row>
    <row r="110" spans="1:15" hidden="1" x14ac:dyDescent="0.25">
      <c r="A110" t="s">
        <v>20</v>
      </c>
      <c r="B110">
        <v>1748366716.2736502</v>
      </c>
      <c r="C110" t="s">
        <v>36</v>
      </c>
      <c r="D110" t="s">
        <v>25</v>
      </c>
      <c r="E110" t="s">
        <v>18</v>
      </c>
      <c r="F110">
        <v>0.1</v>
      </c>
      <c r="G110">
        <v>716693</v>
      </c>
      <c r="H110">
        <v>1666</v>
      </c>
      <c r="I110">
        <v>58794</v>
      </c>
      <c r="J110">
        <v>6</v>
      </c>
      <c r="K110">
        <v>0.92220382186914129</v>
      </c>
      <c r="L110">
        <v>3.5885167464114833E-3</v>
      </c>
      <c r="M110">
        <v>1.0204081632653062E-4</v>
      </c>
      <c r="N110">
        <v>1.9843894695065485E-4</v>
      </c>
      <c r="O110">
        <v>1.2665068053632341E-4</v>
      </c>
    </row>
    <row r="111" spans="1:15" hidden="1" x14ac:dyDescent="0.25">
      <c r="A111" t="s">
        <v>21</v>
      </c>
      <c r="B111">
        <v>1748366725.3449001</v>
      </c>
      <c r="C111" t="s">
        <v>36</v>
      </c>
      <c r="D111" t="s">
        <v>25</v>
      </c>
      <c r="E111" t="s">
        <v>18</v>
      </c>
      <c r="F111">
        <v>0.1</v>
      </c>
      <c r="G111">
        <v>711885</v>
      </c>
      <c r="H111">
        <v>6474</v>
      </c>
      <c r="I111">
        <v>2867</v>
      </c>
      <c r="J111">
        <v>55933</v>
      </c>
      <c r="K111">
        <v>0.9879805805504408</v>
      </c>
      <c r="L111">
        <v>0.89626163731632669</v>
      </c>
      <c r="M111">
        <v>0.95124149659863944</v>
      </c>
      <c r="N111">
        <v>0.92293349394011892</v>
      </c>
      <c r="O111">
        <v>0.93971243955955341</v>
      </c>
    </row>
    <row r="112" spans="1:15" hidden="1" x14ac:dyDescent="0.25">
      <c r="A112" t="s">
        <v>22</v>
      </c>
      <c r="B112">
        <v>1748366725.7001715</v>
      </c>
      <c r="C112" t="s">
        <v>36</v>
      </c>
      <c r="D112" t="s">
        <v>25</v>
      </c>
      <c r="E112" t="s">
        <v>18</v>
      </c>
      <c r="F112">
        <v>0.1</v>
      </c>
      <c r="G112">
        <v>711671</v>
      </c>
      <c r="H112">
        <v>6688</v>
      </c>
      <c r="I112">
        <v>0</v>
      </c>
      <c r="J112">
        <v>58800</v>
      </c>
      <c r="K112">
        <v>0.99139429640524013</v>
      </c>
      <c r="L112">
        <v>0.89787441974102122</v>
      </c>
      <c r="M112">
        <v>1</v>
      </c>
      <c r="N112">
        <v>0.94618949536560248</v>
      </c>
      <c r="O112">
        <v>0.97775767573032513</v>
      </c>
    </row>
    <row r="113" spans="1:15" hidden="1" x14ac:dyDescent="0.25">
      <c r="A113" t="s">
        <v>23</v>
      </c>
      <c r="B113">
        <v>1748366726.0752673</v>
      </c>
      <c r="C113" t="s">
        <v>36</v>
      </c>
      <c r="D113" t="s">
        <v>25</v>
      </c>
      <c r="E113" t="s">
        <v>18</v>
      </c>
      <c r="F113">
        <v>0.1</v>
      </c>
      <c r="G113">
        <v>711859</v>
      </c>
      <c r="H113">
        <v>6500</v>
      </c>
      <c r="I113">
        <v>0</v>
      </c>
      <c r="J113">
        <v>58800</v>
      </c>
      <c r="K113">
        <v>0.99163620314504497</v>
      </c>
      <c r="L113">
        <v>0.90045941807044405</v>
      </c>
      <c r="M113">
        <v>1</v>
      </c>
      <c r="N113">
        <v>0.94762288477034651</v>
      </c>
      <c r="O113">
        <v>0.97836938435940102</v>
      </c>
    </row>
    <row r="114" spans="1:15" hidden="1" x14ac:dyDescent="0.25">
      <c r="A114" t="s">
        <v>38</v>
      </c>
      <c r="B114">
        <v>1748367024.2142444</v>
      </c>
      <c r="C114" t="s">
        <v>37</v>
      </c>
      <c r="D114" t="s">
        <v>17</v>
      </c>
      <c r="E114" t="s">
        <v>18</v>
      </c>
      <c r="F114">
        <v>0.1</v>
      </c>
      <c r="G114">
        <v>9808</v>
      </c>
      <c r="H114">
        <v>4463</v>
      </c>
      <c r="I114">
        <v>2374</v>
      </c>
      <c r="J114">
        <v>548284</v>
      </c>
      <c r="K114">
        <v>0.98789759421095391</v>
      </c>
      <c r="L114">
        <v>0.99192578159628186</v>
      </c>
      <c r="M114">
        <v>0.99568879413356381</v>
      </c>
      <c r="N114">
        <v>0.99380372573986886</v>
      </c>
      <c r="O114">
        <v>0.99493390927346115</v>
      </c>
    </row>
    <row r="115" spans="1:15" x14ac:dyDescent="0.25">
      <c r="A115" t="s">
        <v>15</v>
      </c>
      <c r="B115">
        <v>1748367046.6687331</v>
      </c>
      <c r="C115" t="s">
        <v>37</v>
      </c>
      <c r="D115" t="s">
        <v>17</v>
      </c>
      <c r="E115" t="s">
        <v>18</v>
      </c>
      <c r="F115">
        <v>0.1</v>
      </c>
      <c r="G115">
        <v>553949</v>
      </c>
      <c r="H115">
        <v>2787</v>
      </c>
      <c r="I115">
        <v>1240</v>
      </c>
      <c r="J115">
        <v>6953</v>
      </c>
      <c r="K115">
        <v>0.99287167059931425</v>
      </c>
      <c r="L115">
        <v>0.71386036960985622</v>
      </c>
      <c r="M115">
        <v>0.84865128768460885</v>
      </c>
      <c r="N115">
        <v>0.77544192271231804</v>
      </c>
      <c r="O115">
        <v>0.81776910048927365</v>
      </c>
    </row>
    <row r="116" spans="1:15" hidden="1" x14ac:dyDescent="0.25">
      <c r="A116" t="s">
        <v>19</v>
      </c>
      <c r="B116">
        <v>1748367046.80707</v>
      </c>
      <c r="C116" t="s">
        <v>37</v>
      </c>
      <c r="D116" t="s">
        <v>17</v>
      </c>
      <c r="E116" t="s">
        <v>18</v>
      </c>
      <c r="F116">
        <v>0.1</v>
      </c>
      <c r="G116">
        <v>556562</v>
      </c>
      <c r="H116">
        <v>174</v>
      </c>
      <c r="I116">
        <v>8075</v>
      </c>
      <c r="J116">
        <v>118</v>
      </c>
      <c r="K116">
        <v>0.98539816507915157</v>
      </c>
      <c r="L116">
        <v>0.4041095890410959</v>
      </c>
      <c r="M116">
        <v>1.4402538752593678E-2</v>
      </c>
      <c r="N116">
        <v>2.7813789039481437E-2</v>
      </c>
      <c r="O116">
        <v>1.7844180982337286E-2</v>
      </c>
    </row>
    <row r="117" spans="1:15" hidden="1" x14ac:dyDescent="0.25">
      <c r="A117" t="s">
        <v>20</v>
      </c>
      <c r="B117">
        <v>1748367046.9657667</v>
      </c>
      <c r="C117" t="s">
        <v>37</v>
      </c>
      <c r="D117" t="s">
        <v>17</v>
      </c>
      <c r="E117" t="s">
        <v>18</v>
      </c>
      <c r="F117">
        <v>0.1</v>
      </c>
      <c r="G117">
        <v>556209</v>
      </c>
      <c r="H117">
        <v>527</v>
      </c>
      <c r="I117">
        <v>8190</v>
      </c>
      <c r="J117">
        <v>3</v>
      </c>
      <c r="K117">
        <v>0.9845697423924068</v>
      </c>
      <c r="L117">
        <v>5.6603773584905656E-3</v>
      </c>
      <c r="M117">
        <v>3.6616623947272059E-4</v>
      </c>
      <c r="N117">
        <v>6.878367534105239E-4</v>
      </c>
      <c r="O117">
        <v>4.5042339799411448E-4</v>
      </c>
    </row>
    <row r="118" spans="1:15" hidden="1" x14ac:dyDescent="0.25">
      <c r="A118" t="s">
        <v>21</v>
      </c>
      <c r="B118">
        <v>1748367054.9555173</v>
      </c>
      <c r="C118" t="s">
        <v>37</v>
      </c>
      <c r="D118" t="s">
        <v>17</v>
      </c>
      <c r="E118" t="s">
        <v>18</v>
      </c>
      <c r="F118">
        <v>0.1</v>
      </c>
      <c r="G118">
        <v>554002</v>
      </c>
      <c r="H118">
        <v>2734</v>
      </c>
      <c r="I118">
        <v>1240</v>
      </c>
      <c r="J118">
        <v>6953</v>
      </c>
      <c r="K118">
        <v>0.99296548769845416</v>
      </c>
      <c r="L118">
        <v>0.71776607824919991</v>
      </c>
      <c r="M118">
        <v>0.84865128768460885</v>
      </c>
      <c r="N118">
        <v>0.77774049217002239</v>
      </c>
      <c r="O118">
        <v>0.81878989142466851</v>
      </c>
    </row>
    <row r="119" spans="1:15" hidden="1" x14ac:dyDescent="0.25">
      <c r="A119" t="s">
        <v>22</v>
      </c>
      <c r="B119">
        <v>1748367055.2876468</v>
      </c>
      <c r="C119" t="s">
        <v>37</v>
      </c>
      <c r="D119" t="s">
        <v>17</v>
      </c>
      <c r="E119" t="s">
        <v>18</v>
      </c>
      <c r="F119">
        <v>0.1</v>
      </c>
      <c r="G119">
        <v>553944</v>
      </c>
      <c r="H119">
        <v>2792</v>
      </c>
      <c r="I119">
        <v>0</v>
      </c>
      <c r="J119">
        <v>8193</v>
      </c>
      <c r="K119">
        <v>0.99505778602266837</v>
      </c>
      <c r="L119">
        <v>0.7458352298588985</v>
      </c>
      <c r="M119">
        <v>1</v>
      </c>
      <c r="N119">
        <v>0.85441651892793824</v>
      </c>
      <c r="O119">
        <v>0.93619306625225673</v>
      </c>
    </row>
    <row r="120" spans="1:15" hidden="1" x14ac:dyDescent="0.25">
      <c r="A120" t="s">
        <v>23</v>
      </c>
      <c r="B120">
        <v>1748367055.6668854</v>
      </c>
      <c r="C120" t="s">
        <v>37</v>
      </c>
      <c r="D120" t="s">
        <v>17</v>
      </c>
      <c r="E120" t="s">
        <v>18</v>
      </c>
      <c r="F120">
        <v>0.1</v>
      </c>
      <c r="G120">
        <v>553997</v>
      </c>
      <c r="H120">
        <v>2739</v>
      </c>
      <c r="I120">
        <v>0</v>
      </c>
      <c r="J120">
        <v>8193</v>
      </c>
      <c r="K120">
        <v>0.99515160312180828</v>
      </c>
      <c r="L120">
        <v>0.74945115257958284</v>
      </c>
      <c r="M120">
        <v>1</v>
      </c>
      <c r="N120">
        <v>0.85678431372549024</v>
      </c>
      <c r="O120">
        <v>0.93732839099395937</v>
      </c>
    </row>
    <row r="121" spans="1:15" hidden="1" x14ac:dyDescent="0.25">
      <c r="A121" t="s">
        <v>38</v>
      </c>
      <c r="B121">
        <v>1748367221.8460648</v>
      </c>
      <c r="C121" t="s">
        <v>37</v>
      </c>
      <c r="D121" t="s">
        <v>24</v>
      </c>
      <c r="E121" t="s">
        <v>18</v>
      </c>
      <c r="F121">
        <v>0.1</v>
      </c>
      <c r="G121">
        <v>5206</v>
      </c>
      <c r="H121">
        <v>807</v>
      </c>
      <c r="I121">
        <v>1116</v>
      </c>
      <c r="J121">
        <v>354497</v>
      </c>
      <c r="K121">
        <v>0.99468235137960215</v>
      </c>
      <c r="L121">
        <v>0.99772870555918314</v>
      </c>
      <c r="M121">
        <v>0.99686175702238111</v>
      </c>
      <c r="N121">
        <v>0.99729504288123649</v>
      </c>
      <c r="O121">
        <v>0.99703502617907069</v>
      </c>
    </row>
    <row r="122" spans="1:15" x14ac:dyDescent="0.25">
      <c r="A122" t="s">
        <v>15</v>
      </c>
      <c r="B122">
        <v>1748367236.6090157</v>
      </c>
      <c r="C122" t="s">
        <v>37</v>
      </c>
      <c r="D122" t="s">
        <v>24</v>
      </c>
      <c r="E122" t="s">
        <v>18</v>
      </c>
      <c r="F122">
        <v>0.1</v>
      </c>
      <c r="G122">
        <v>356220</v>
      </c>
      <c r="H122">
        <v>1217</v>
      </c>
      <c r="I122">
        <v>911</v>
      </c>
      <c r="J122">
        <v>3278</v>
      </c>
      <c r="K122">
        <v>0.99411546736130696</v>
      </c>
      <c r="L122">
        <v>0.72925472747497222</v>
      </c>
      <c r="M122">
        <v>0.78252566244927191</v>
      </c>
      <c r="N122">
        <v>0.75495163519115616</v>
      </c>
      <c r="O122">
        <v>0.77125782316126301</v>
      </c>
    </row>
    <row r="123" spans="1:15" hidden="1" x14ac:dyDescent="0.25">
      <c r="A123" t="s">
        <v>19</v>
      </c>
      <c r="B123">
        <v>1748367236.7208247</v>
      </c>
      <c r="C123" t="s">
        <v>37</v>
      </c>
      <c r="D123" t="s">
        <v>24</v>
      </c>
      <c r="E123" t="s">
        <v>18</v>
      </c>
      <c r="F123">
        <v>0.1</v>
      </c>
      <c r="G123">
        <v>357375</v>
      </c>
      <c r="H123">
        <v>62</v>
      </c>
      <c r="I123">
        <v>3935</v>
      </c>
      <c r="J123">
        <v>254</v>
      </c>
      <c r="K123">
        <v>0.98894714428719177</v>
      </c>
      <c r="L123">
        <v>0.80379746835443033</v>
      </c>
      <c r="M123">
        <v>6.0634996419193128E-2</v>
      </c>
      <c r="N123">
        <v>0.11276359600443951</v>
      </c>
      <c r="O123">
        <v>7.4390815370196817E-2</v>
      </c>
    </row>
    <row r="124" spans="1:15" hidden="1" x14ac:dyDescent="0.25">
      <c r="A124" t="s">
        <v>20</v>
      </c>
      <c r="B124">
        <v>1748367236.8145618</v>
      </c>
      <c r="C124" t="s">
        <v>37</v>
      </c>
      <c r="D124" t="s">
        <v>24</v>
      </c>
      <c r="E124" t="s">
        <v>18</v>
      </c>
      <c r="F124">
        <v>0.1</v>
      </c>
      <c r="G124">
        <v>357409</v>
      </c>
      <c r="H124">
        <v>28</v>
      </c>
      <c r="I124">
        <v>4189</v>
      </c>
      <c r="J124">
        <v>0</v>
      </c>
      <c r="K124">
        <v>0.98833878095048477</v>
      </c>
      <c r="L124">
        <v>0</v>
      </c>
      <c r="M124">
        <v>0</v>
      </c>
      <c r="N124">
        <v>0</v>
      </c>
      <c r="O124">
        <v>0</v>
      </c>
    </row>
    <row r="125" spans="1:15" hidden="1" x14ac:dyDescent="0.25">
      <c r="A125" t="s">
        <v>21</v>
      </c>
      <c r="B125">
        <v>1748367241.4234021</v>
      </c>
      <c r="C125" t="s">
        <v>37</v>
      </c>
      <c r="D125" t="s">
        <v>24</v>
      </c>
      <c r="E125" t="s">
        <v>18</v>
      </c>
      <c r="F125">
        <v>0.1</v>
      </c>
      <c r="G125">
        <v>356308</v>
      </c>
      <c r="H125">
        <v>1129</v>
      </c>
      <c r="I125">
        <v>911</v>
      </c>
      <c r="J125">
        <v>3278</v>
      </c>
      <c r="K125">
        <v>0.9943588126959898</v>
      </c>
      <c r="L125">
        <v>0.7438166553210801</v>
      </c>
      <c r="M125">
        <v>0.78252566244927191</v>
      </c>
      <c r="N125">
        <v>0.76268031642624479</v>
      </c>
      <c r="O125">
        <v>0.77446486792987757</v>
      </c>
    </row>
    <row r="126" spans="1:15" hidden="1" x14ac:dyDescent="0.25">
      <c r="A126" t="s">
        <v>22</v>
      </c>
      <c r="B126">
        <v>1748367241.6288202</v>
      </c>
      <c r="C126" t="s">
        <v>37</v>
      </c>
      <c r="D126" t="s">
        <v>24</v>
      </c>
      <c r="E126" t="s">
        <v>18</v>
      </c>
      <c r="F126">
        <v>0.1</v>
      </c>
      <c r="G126">
        <v>356146</v>
      </c>
      <c r="H126">
        <v>1291</v>
      </c>
      <c r="I126">
        <v>0</v>
      </c>
      <c r="J126">
        <v>4189</v>
      </c>
      <c r="K126">
        <v>0.99643001332868764</v>
      </c>
      <c r="L126">
        <v>0.7644160583941606</v>
      </c>
      <c r="M126">
        <v>1</v>
      </c>
      <c r="N126">
        <v>0.86648050470576066</v>
      </c>
      <c r="O126">
        <v>0.94194099658211905</v>
      </c>
    </row>
    <row r="127" spans="1:15" hidden="1" x14ac:dyDescent="0.25">
      <c r="A127" t="s">
        <v>23</v>
      </c>
      <c r="B127">
        <v>1748367241.8191185</v>
      </c>
      <c r="C127" t="s">
        <v>37</v>
      </c>
      <c r="D127" t="s">
        <v>24</v>
      </c>
      <c r="E127" t="s">
        <v>18</v>
      </c>
      <c r="F127">
        <v>0.1</v>
      </c>
      <c r="G127">
        <v>356234</v>
      </c>
      <c r="H127">
        <v>1203</v>
      </c>
      <c r="I127">
        <v>0</v>
      </c>
      <c r="J127">
        <v>4189</v>
      </c>
      <c r="K127">
        <v>0.99667335866337048</v>
      </c>
      <c r="L127">
        <v>0.77689169139465875</v>
      </c>
      <c r="M127">
        <v>1</v>
      </c>
      <c r="N127">
        <v>0.87443899384197887</v>
      </c>
      <c r="O127">
        <v>0.94568358316778034</v>
      </c>
    </row>
    <row r="128" spans="1:15" hidden="1" x14ac:dyDescent="0.25">
      <c r="A128" t="s">
        <v>38</v>
      </c>
      <c r="B128">
        <v>1748367702.9102709</v>
      </c>
      <c r="C128" t="s">
        <v>37</v>
      </c>
      <c r="D128" t="s">
        <v>25</v>
      </c>
      <c r="E128" t="s">
        <v>18</v>
      </c>
      <c r="F128">
        <v>0.1</v>
      </c>
      <c r="G128">
        <v>21127</v>
      </c>
      <c r="H128">
        <v>7616</v>
      </c>
      <c r="I128">
        <v>1106</v>
      </c>
      <c r="J128">
        <v>912280</v>
      </c>
      <c r="K128">
        <v>0.99074224442724934</v>
      </c>
      <c r="L128">
        <v>0.99172080322123368</v>
      </c>
      <c r="M128">
        <v>0.99878912091930461</v>
      </c>
      <c r="N128">
        <v>0.9952424122420882</v>
      </c>
      <c r="O128">
        <v>0.99736740834033022</v>
      </c>
    </row>
    <row r="129" spans="1:15" x14ac:dyDescent="0.25">
      <c r="A129" t="s">
        <v>15</v>
      </c>
      <c r="B129">
        <v>1748367739.4496868</v>
      </c>
      <c r="C129" t="s">
        <v>37</v>
      </c>
      <c r="D129" t="s">
        <v>25</v>
      </c>
      <c r="E129" t="s">
        <v>18</v>
      </c>
      <c r="F129">
        <v>0.1</v>
      </c>
      <c r="G129">
        <v>936669</v>
      </c>
      <c r="H129">
        <v>95</v>
      </c>
      <c r="I129">
        <v>124</v>
      </c>
      <c r="J129">
        <v>5241</v>
      </c>
      <c r="K129">
        <v>0.99976754775619903</v>
      </c>
      <c r="L129">
        <v>0.9821964017991005</v>
      </c>
      <c r="M129">
        <v>0.97688723205964589</v>
      </c>
      <c r="N129">
        <v>0.97953462293243621</v>
      </c>
      <c r="O129">
        <v>0.97794446932377965</v>
      </c>
    </row>
    <row r="130" spans="1:15" hidden="1" x14ac:dyDescent="0.25">
      <c r="A130" t="s">
        <v>19</v>
      </c>
      <c r="B130">
        <v>1748367739.7027402</v>
      </c>
      <c r="C130" t="s">
        <v>37</v>
      </c>
      <c r="D130" t="s">
        <v>25</v>
      </c>
      <c r="E130" t="s">
        <v>18</v>
      </c>
      <c r="F130">
        <v>0.1</v>
      </c>
      <c r="G130">
        <v>935828</v>
      </c>
      <c r="H130">
        <v>936</v>
      </c>
      <c r="I130">
        <v>5291</v>
      </c>
      <c r="J130">
        <v>74</v>
      </c>
      <c r="K130">
        <v>0.9933905017253476</v>
      </c>
      <c r="L130">
        <v>7.3267326732673263E-2</v>
      </c>
      <c r="M130">
        <v>1.3793103448275862E-2</v>
      </c>
      <c r="N130">
        <v>2.3215686274509803E-2</v>
      </c>
      <c r="O130">
        <v>1.6466399643969738E-2</v>
      </c>
    </row>
    <row r="131" spans="1:15" hidden="1" x14ac:dyDescent="0.25">
      <c r="A131" t="s">
        <v>20</v>
      </c>
      <c r="B131">
        <v>1748367739.9392478</v>
      </c>
      <c r="C131" t="s">
        <v>37</v>
      </c>
      <c r="D131" t="s">
        <v>25</v>
      </c>
      <c r="E131" t="s">
        <v>18</v>
      </c>
      <c r="F131">
        <v>0.1</v>
      </c>
      <c r="G131">
        <v>935782</v>
      </c>
      <c r="H131">
        <v>982</v>
      </c>
      <c r="I131">
        <v>5365</v>
      </c>
      <c r="J131">
        <v>0</v>
      </c>
      <c r="K131">
        <v>0.99326313063285387</v>
      </c>
      <c r="L131">
        <v>0</v>
      </c>
      <c r="M131">
        <v>0</v>
      </c>
      <c r="N131">
        <v>0</v>
      </c>
      <c r="O131">
        <v>0</v>
      </c>
    </row>
    <row r="132" spans="1:15" hidden="1" x14ac:dyDescent="0.25">
      <c r="A132" t="s">
        <v>21</v>
      </c>
      <c r="B132">
        <v>1748367745.7903152</v>
      </c>
      <c r="C132" t="s">
        <v>37</v>
      </c>
      <c r="D132" t="s">
        <v>25</v>
      </c>
      <c r="E132" t="s">
        <v>18</v>
      </c>
      <c r="F132">
        <v>0.1</v>
      </c>
      <c r="G132">
        <v>936684</v>
      </c>
      <c r="H132">
        <v>80</v>
      </c>
      <c r="I132">
        <v>124</v>
      </c>
      <c r="J132">
        <v>5241</v>
      </c>
      <c r="K132">
        <v>0.99978346914276073</v>
      </c>
      <c r="L132">
        <v>0.98496523209922948</v>
      </c>
      <c r="M132">
        <v>0.97688723205964589</v>
      </c>
      <c r="N132">
        <v>0.98090960134755756</v>
      </c>
      <c r="O132">
        <v>0.97849221462977487</v>
      </c>
    </row>
    <row r="133" spans="1:15" hidden="1" x14ac:dyDescent="0.25">
      <c r="A133" t="s">
        <v>22</v>
      </c>
      <c r="B133">
        <v>1748367746.2012637</v>
      </c>
      <c r="C133" t="s">
        <v>37</v>
      </c>
      <c r="D133" t="s">
        <v>25</v>
      </c>
      <c r="E133" t="s">
        <v>18</v>
      </c>
      <c r="F133">
        <v>0.1</v>
      </c>
      <c r="G133">
        <v>936659</v>
      </c>
      <c r="H133">
        <v>105</v>
      </c>
      <c r="I133">
        <v>0</v>
      </c>
      <c r="J133">
        <v>5365</v>
      </c>
      <c r="K133">
        <v>0.99988855029406798</v>
      </c>
      <c r="L133">
        <v>0.98080438756855581</v>
      </c>
      <c r="M133">
        <v>1</v>
      </c>
      <c r="N133">
        <v>0.99030918320258421</v>
      </c>
      <c r="O133">
        <v>0.99610100259933165</v>
      </c>
    </row>
    <row r="134" spans="1:15" hidden="1" x14ac:dyDescent="0.25">
      <c r="A134" t="s">
        <v>23</v>
      </c>
      <c r="B134">
        <v>1748367746.61201</v>
      </c>
      <c r="C134" t="s">
        <v>37</v>
      </c>
      <c r="D134" t="s">
        <v>25</v>
      </c>
      <c r="E134" t="s">
        <v>18</v>
      </c>
      <c r="F134">
        <v>0.1</v>
      </c>
      <c r="G134">
        <v>936674</v>
      </c>
      <c r="H134">
        <v>90</v>
      </c>
      <c r="I134">
        <v>0</v>
      </c>
      <c r="J134">
        <v>5365</v>
      </c>
      <c r="K134">
        <v>0.99990447168062968</v>
      </c>
      <c r="L134">
        <v>0.98350137488542622</v>
      </c>
      <c r="M134">
        <v>1</v>
      </c>
      <c r="N134">
        <v>0.99168207024029575</v>
      </c>
      <c r="O134">
        <v>0.99665613969905253</v>
      </c>
    </row>
    <row r="135" spans="1:15" hidden="1" x14ac:dyDescent="0.25">
      <c r="A135" t="s">
        <v>38</v>
      </c>
      <c r="B135">
        <v>1748367872.8456516</v>
      </c>
      <c r="C135" t="s">
        <v>37</v>
      </c>
      <c r="D135" t="s">
        <v>26</v>
      </c>
      <c r="E135" t="s">
        <v>18</v>
      </c>
      <c r="F135">
        <v>0.1</v>
      </c>
      <c r="G135">
        <v>2478</v>
      </c>
      <c r="H135">
        <v>3092</v>
      </c>
      <c r="I135">
        <v>1309</v>
      </c>
      <c r="J135">
        <v>217337</v>
      </c>
      <c r="K135">
        <v>0.98037160595140405</v>
      </c>
      <c r="L135">
        <v>0.98597280757069172</v>
      </c>
      <c r="M135">
        <v>0.99401315368220777</v>
      </c>
      <c r="N135">
        <v>0.98997665546888347</v>
      </c>
      <c r="O135">
        <v>0.99239461084023661</v>
      </c>
    </row>
    <row r="136" spans="1:15" x14ac:dyDescent="0.25">
      <c r="A136" t="s">
        <v>15</v>
      </c>
      <c r="B136">
        <v>1748367881.6414006</v>
      </c>
      <c r="C136" t="s">
        <v>37</v>
      </c>
      <c r="D136" t="s">
        <v>26</v>
      </c>
      <c r="E136" t="s">
        <v>18</v>
      </c>
      <c r="F136">
        <v>0.1</v>
      </c>
      <c r="G136">
        <v>222192</v>
      </c>
      <c r="H136">
        <v>1508</v>
      </c>
      <c r="I136">
        <v>272</v>
      </c>
      <c r="J136">
        <v>244</v>
      </c>
      <c r="K136">
        <v>0.99206122667427843</v>
      </c>
      <c r="L136">
        <v>0.13926940639269406</v>
      </c>
      <c r="M136">
        <v>0.47286821705426357</v>
      </c>
      <c r="N136">
        <v>0.21516754850088182</v>
      </c>
      <c r="O136">
        <v>0.31970649895178199</v>
      </c>
    </row>
    <row r="137" spans="1:15" hidden="1" x14ac:dyDescent="0.25">
      <c r="A137" t="s">
        <v>19</v>
      </c>
      <c r="B137">
        <v>1748367881.7004554</v>
      </c>
      <c r="C137" t="s">
        <v>37</v>
      </c>
      <c r="D137" t="s">
        <v>26</v>
      </c>
      <c r="E137" t="s">
        <v>18</v>
      </c>
      <c r="F137">
        <v>0.1</v>
      </c>
      <c r="G137">
        <v>223613</v>
      </c>
      <c r="H137">
        <v>87</v>
      </c>
      <c r="I137">
        <v>436</v>
      </c>
      <c r="J137">
        <v>80</v>
      </c>
      <c r="K137">
        <v>0.99766742783744244</v>
      </c>
      <c r="L137">
        <v>0.47904191616766467</v>
      </c>
      <c r="M137">
        <v>0.15503875968992248</v>
      </c>
      <c r="N137">
        <v>0.23426061493411421</v>
      </c>
      <c r="O137">
        <v>0.17929179740026893</v>
      </c>
    </row>
    <row r="138" spans="1:15" hidden="1" x14ac:dyDescent="0.25">
      <c r="A138" t="s">
        <v>20</v>
      </c>
      <c r="B138">
        <v>1748367881.7640035</v>
      </c>
      <c r="C138" t="s">
        <v>37</v>
      </c>
      <c r="D138" t="s">
        <v>26</v>
      </c>
      <c r="E138" t="s">
        <v>18</v>
      </c>
      <c r="F138">
        <v>0.1</v>
      </c>
      <c r="G138">
        <v>223511</v>
      </c>
      <c r="H138">
        <v>189</v>
      </c>
      <c r="I138">
        <v>516</v>
      </c>
      <c r="J138">
        <v>0</v>
      </c>
      <c r="K138">
        <v>0.99685571056481248</v>
      </c>
      <c r="L138">
        <v>0</v>
      </c>
      <c r="M138">
        <v>0</v>
      </c>
      <c r="N138">
        <v>0</v>
      </c>
      <c r="O138">
        <v>0</v>
      </c>
    </row>
    <row r="139" spans="1:15" hidden="1" x14ac:dyDescent="0.25">
      <c r="A139" t="s">
        <v>21</v>
      </c>
      <c r="B139">
        <v>1748367883.770112</v>
      </c>
      <c r="C139" t="s">
        <v>37</v>
      </c>
      <c r="D139" t="s">
        <v>26</v>
      </c>
      <c r="E139" t="s">
        <v>18</v>
      </c>
      <c r="F139">
        <v>0.1</v>
      </c>
      <c r="G139">
        <v>222214</v>
      </c>
      <c r="H139">
        <v>1486</v>
      </c>
      <c r="I139">
        <v>272</v>
      </c>
      <c r="J139">
        <v>244</v>
      </c>
      <c r="K139">
        <v>0.99215934634459624</v>
      </c>
      <c r="L139">
        <v>0.14104046242774568</v>
      </c>
      <c r="M139">
        <v>0.47286821705426357</v>
      </c>
      <c r="N139">
        <v>0.21727515583259127</v>
      </c>
      <c r="O139">
        <v>0.32156035846072745</v>
      </c>
    </row>
    <row r="140" spans="1:15" hidden="1" x14ac:dyDescent="0.25">
      <c r="A140" t="s">
        <v>22</v>
      </c>
      <c r="B140">
        <v>1748367883.8806767</v>
      </c>
      <c r="C140" t="s">
        <v>37</v>
      </c>
      <c r="D140" t="s">
        <v>26</v>
      </c>
      <c r="E140" t="s">
        <v>18</v>
      </c>
      <c r="F140">
        <v>0.1</v>
      </c>
      <c r="G140">
        <v>222187</v>
      </c>
      <c r="H140">
        <v>1513</v>
      </c>
      <c r="I140">
        <v>272</v>
      </c>
      <c r="J140">
        <v>244</v>
      </c>
      <c r="K140">
        <v>0.99203892674920613</v>
      </c>
      <c r="L140">
        <v>0.13887307911212293</v>
      </c>
      <c r="M140">
        <v>0.47286821705426357</v>
      </c>
      <c r="N140">
        <v>0.21469423669159701</v>
      </c>
      <c r="O140">
        <v>0.31928814446479981</v>
      </c>
    </row>
    <row r="141" spans="1:15" hidden="1" x14ac:dyDescent="0.25">
      <c r="A141" t="s">
        <v>23</v>
      </c>
      <c r="B141">
        <v>1748367883.9754689</v>
      </c>
      <c r="C141" t="s">
        <v>37</v>
      </c>
      <c r="D141" t="s">
        <v>26</v>
      </c>
      <c r="E141" t="s">
        <v>18</v>
      </c>
      <c r="F141">
        <v>0.1</v>
      </c>
      <c r="G141">
        <v>222209</v>
      </c>
      <c r="H141">
        <v>1491</v>
      </c>
      <c r="I141">
        <v>272</v>
      </c>
      <c r="J141">
        <v>244</v>
      </c>
      <c r="K141">
        <v>0.99213704641952405</v>
      </c>
      <c r="L141">
        <v>0.14063400576368876</v>
      </c>
      <c r="M141">
        <v>0.47286821705426357</v>
      </c>
      <c r="N141">
        <v>0.21679253665037762</v>
      </c>
      <c r="O141">
        <v>0.32113714135298765</v>
      </c>
    </row>
    <row r="142" spans="1:15" hidden="1" x14ac:dyDescent="0.25">
      <c r="A142" t="s">
        <v>38</v>
      </c>
      <c r="B142">
        <v>1748367896.1123295</v>
      </c>
      <c r="C142" t="s">
        <v>37</v>
      </c>
      <c r="D142" t="s">
        <v>27</v>
      </c>
      <c r="E142" t="s">
        <v>18</v>
      </c>
      <c r="F142">
        <v>0.1</v>
      </c>
      <c r="G142">
        <v>480</v>
      </c>
      <c r="H142">
        <v>637</v>
      </c>
      <c r="I142">
        <v>377</v>
      </c>
      <c r="J142">
        <v>24474</v>
      </c>
      <c r="K142">
        <v>0.96095194085027724</v>
      </c>
      <c r="L142">
        <v>0.97463263111783682</v>
      </c>
      <c r="M142">
        <v>0.98482958432256251</v>
      </c>
      <c r="N142">
        <v>0.97970457547736278</v>
      </c>
      <c r="O142">
        <v>0.98277315986025782</v>
      </c>
    </row>
    <row r="143" spans="1:15" x14ac:dyDescent="0.25">
      <c r="A143" t="s">
        <v>15</v>
      </c>
      <c r="B143">
        <v>1748367901.025744</v>
      </c>
      <c r="C143" t="s">
        <v>37</v>
      </c>
      <c r="D143" t="s">
        <v>27</v>
      </c>
      <c r="E143" t="s">
        <v>18</v>
      </c>
      <c r="F143">
        <v>0.1</v>
      </c>
      <c r="G143">
        <v>25759</v>
      </c>
      <c r="H143">
        <v>28</v>
      </c>
      <c r="I143">
        <v>27</v>
      </c>
      <c r="J143">
        <v>154</v>
      </c>
      <c r="K143">
        <v>0.99788200862600118</v>
      </c>
      <c r="L143">
        <v>0.84615384615384615</v>
      </c>
      <c r="M143">
        <v>0.850828729281768</v>
      </c>
      <c r="N143">
        <v>0.84848484848484851</v>
      </c>
      <c r="O143">
        <v>0.84988962472406182</v>
      </c>
    </row>
    <row r="144" spans="1:15" hidden="1" x14ac:dyDescent="0.25">
      <c r="A144" t="s">
        <v>19</v>
      </c>
      <c r="B144">
        <v>1748367901.0374939</v>
      </c>
      <c r="C144" t="s">
        <v>37</v>
      </c>
      <c r="D144" t="s">
        <v>27</v>
      </c>
      <c r="E144" t="s">
        <v>18</v>
      </c>
      <c r="F144">
        <v>0.1</v>
      </c>
      <c r="G144">
        <v>25769</v>
      </c>
      <c r="H144">
        <v>18</v>
      </c>
      <c r="I144">
        <v>156</v>
      </c>
      <c r="J144">
        <v>25</v>
      </c>
      <c r="K144">
        <v>0.99329944547134941</v>
      </c>
      <c r="L144">
        <v>0.58139534883720934</v>
      </c>
      <c r="M144">
        <v>0.13812154696132597</v>
      </c>
      <c r="N144">
        <v>0.22321428571428573</v>
      </c>
      <c r="O144">
        <v>0.16297262059973924</v>
      </c>
    </row>
    <row r="145" spans="1:15" hidden="1" x14ac:dyDescent="0.25">
      <c r="A145" t="s">
        <v>20</v>
      </c>
      <c r="B145">
        <v>1748367901.0512462</v>
      </c>
      <c r="C145" t="s">
        <v>37</v>
      </c>
      <c r="D145" t="s">
        <v>27</v>
      </c>
      <c r="E145" t="s">
        <v>18</v>
      </c>
      <c r="F145">
        <v>0.1</v>
      </c>
      <c r="G145">
        <v>25746</v>
      </c>
      <c r="H145">
        <v>41</v>
      </c>
      <c r="I145">
        <v>181</v>
      </c>
      <c r="J145">
        <v>0</v>
      </c>
      <c r="K145">
        <v>0.99145101663585955</v>
      </c>
      <c r="L145">
        <v>0</v>
      </c>
      <c r="M145">
        <v>0</v>
      </c>
      <c r="N145">
        <v>0</v>
      </c>
      <c r="O145">
        <v>0</v>
      </c>
    </row>
    <row r="146" spans="1:15" hidden="1" x14ac:dyDescent="0.25">
      <c r="A146" t="s">
        <v>21</v>
      </c>
      <c r="B146">
        <v>1748367901.2332122</v>
      </c>
      <c r="C146" t="s">
        <v>37</v>
      </c>
      <c r="D146" t="s">
        <v>27</v>
      </c>
      <c r="E146" t="s">
        <v>18</v>
      </c>
      <c r="F146">
        <v>0.1</v>
      </c>
      <c r="G146">
        <v>25764</v>
      </c>
      <c r="H146">
        <v>23</v>
      </c>
      <c r="I146">
        <v>27</v>
      </c>
      <c r="J146">
        <v>154</v>
      </c>
      <c r="K146">
        <v>0.99807455329636474</v>
      </c>
      <c r="L146">
        <v>0.87005649717514122</v>
      </c>
      <c r="M146">
        <v>0.850828729281768</v>
      </c>
      <c r="N146">
        <v>0.86033519553072624</v>
      </c>
      <c r="O146">
        <v>0.85460599334073251</v>
      </c>
    </row>
    <row r="147" spans="1:15" hidden="1" x14ac:dyDescent="0.25">
      <c r="A147" t="s">
        <v>22</v>
      </c>
      <c r="B147">
        <v>1748367901.2648077</v>
      </c>
      <c r="C147" t="s">
        <v>37</v>
      </c>
      <c r="D147" t="s">
        <v>27</v>
      </c>
      <c r="E147" t="s">
        <v>18</v>
      </c>
      <c r="F147">
        <v>0.1</v>
      </c>
      <c r="G147">
        <v>25759</v>
      </c>
      <c r="H147">
        <v>28</v>
      </c>
      <c r="I147">
        <v>0</v>
      </c>
      <c r="J147">
        <v>181</v>
      </c>
      <c r="K147">
        <v>0.99892174984596427</v>
      </c>
      <c r="L147">
        <v>0.86602870813397126</v>
      </c>
      <c r="M147">
        <v>1</v>
      </c>
      <c r="N147">
        <v>0.92820512820512824</v>
      </c>
      <c r="O147">
        <v>0.969989281886388</v>
      </c>
    </row>
    <row r="148" spans="1:15" hidden="1" x14ac:dyDescent="0.25">
      <c r="A148" t="s">
        <v>23</v>
      </c>
      <c r="B148">
        <v>1748367901.2826612</v>
      </c>
      <c r="C148" t="s">
        <v>37</v>
      </c>
      <c r="D148" t="s">
        <v>27</v>
      </c>
      <c r="E148" t="s">
        <v>18</v>
      </c>
      <c r="F148">
        <v>0.1</v>
      </c>
      <c r="G148">
        <v>25764</v>
      </c>
      <c r="H148">
        <v>23</v>
      </c>
      <c r="I148">
        <v>0</v>
      </c>
      <c r="J148">
        <v>181</v>
      </c>
      <c r="K148">
        <v>0.99911429451632783</v>
      </c>
      <c r="L148">
        <v>0.88725490196078427</v>
      </c>
      <c r="M148">
        <v>1</v>
      </c>
      <c r="N148">
        <v>0.94025974025974024</v>
      </c>
      <c r="O148">
        <v>0.97521551724137934</v>
      </c>
    </row>
    <row r="149" spans="1:15" hidden="1" x14ac:dyDescent="0.25">
      <c r="A149" t="s">
        <v>38</v>
      </c>
      <c r="B149">
        <v>1748367952.5185511</v>
      </c>
      <c r="C149" t="s">
        <v>37</v>
      </c>
      <c r="D149" t="s">
        <v>28</v>
      </c>
      <c r="E149" t="s">
        <v>18</v>
      </c>
      <c r="F149">
        <v>0.1</v>
      </c>
      <c r="G149">
        <v>1035</v>
      </c>
      <c r="H149">
        <v>1390</v>
      </c>
      <c r="I149">
        <v>424</v>
      </c>
      <c r="J149">
        <v>108935</v>
      </c>
      <c r="K149">
        <v>0.9837722751019824</v>
      </c>
      <c r="L149">
        <v>0.98740086109222747</v>
      </c>
      <c r="M149">
        <v>0.99612286140143924</v>
      </c>
      <c r="N149">
        <v>0.99174268494746998</v>
      </c>
      <c r="O149">
        <v>0.99436615604250755</v>
      </c>
    </row>
    <row r="150" spans="1:15" x14ac:dyDescent="0.25">
      <c r="A150" t="s">
        <v>15</v>
      </c>
      <c r="B150">
        <v>1748367956.1042767</v>
      </c>
      <c r="C150" t="s">
        <v>37</v>
      </c>
      <c r="D150" t="s">
        <v>28</v>
      </c>
      <c r="E150" t="s">
        <v>18</v>
      </c>
      <c r="F150">
        <v>0.1</v>
      </c>
      <c r="G150">
        <v>110852</v>
      </c>
      <c r="H150">
        <v>6</v>
      </c>
      <c r="I150">
        <v>9</v>
      </c>
      <c r="J150">
        <v>917</v>
      </c>
      <c r="K150">
        <v>0.99986581263866026</v>
      </c>
      <c r="L150">
        <v>0.99349945828819064</v>
      </c>
      <c r="M150">
        <v>0.99028077753779697</v>
      </c>
      <c r="N150">
        <v>0.99188750676041104</v>
      </c>
      <c r="O150">
        <v>0.9909228441754917</v>
      </c>
    </row>
    <row r="151" spans="1:15" hidden="1" x14ac:dyDescent="0.25">
      <c r="A151" t="s">
        <v>19</v>
      </c>
      <c r="B151">
        <v>1748367956.1358757</v>
      </c>
      <c r="C151" t="s">
        <v>37</v>
      </c>
      <c r="D151" t="s">
        <v>28</v>
      </c>
      <c r="E151" t="s">
        <v>18</v>
      </c>
      <c r="F151">
        <v>0.1</v>
      </c>
      <c r="G151">
        <v>110858</v>
      </c>
      <c r="H151">
        <v>0</v>
      </c>
      <c r="I151">
        <v>926</v>
      </c>
      <c r="J151">
        <v>0</v>
      </c>
      <c r="K151">
        <v>0.99171616689329423</v>
      </c>
      <c r="L151">
        <v>0</v>
      </c>
      <c r="M151">
        <v>0</v>
      </c>
      <c r="N151">
        <v>0</v>
      </c>
      <c r="O151">
        <v>0</v>
      </c>
    </row>
    <row r="152" spans="1:15" hidden="1" x14ac:dyDescent="0.25">
      <c r="A152" t="s">
        <v>20</v>
      </c>
      <c r="B152">
        <v>1748367956.1619878</v>
      </c>
      <c r="C152" t="s">
        <v>37</v>
      </c>
      <c r="D152" t="s">
        <v>28</v>
      </c>
      <c r="E152" t="s">
        <v>18</v>
      </c>
      <c r="F152">
        <v>0.1</v>
      </c>
      <c r="G152">
        <v>110797</v>
      </c>
      <c r="H152">
        <v>61</v>
      </c>
      <c r="I152">
        <v>926</v>
      </c>
      <c r="J152">
        <v>0</v>
      </c>
      <c r="K152">
        <v>0.99117047162384597</v>
      </c>
      <c r="L152">
        <v>0</v>
      </c>
      <c r="M152">
        <v>0</v>
      </c>
      <c r="N152">
        <v>0</v>
      </c>
      <c r="O152">
        <v>0</v>
      </c>
    </row>
    <row r="153" spans="1:15" hidden="1" x14ac:dyDescent="0.25">
      <c r="A153" t="s">
        <v>21</v>
      </c>
      <c r="B153">
        <v>1748367956.6638064</v>
      </c>
      <c r="C153" t="s">
        <v>37</v>
      </c>
      <c r="D153" t="s">
        <v>28</v>
      </c>
      <c r="E153" t="s">
        <v>18</v>
      </c>
      <c r="F153">
        <v>0.1</v>
      </c>
      <c r="G153">
        <v>110854</v>
      </c>
      <c r="H153">
        <v>4</v>
      </c>
      <c r="I153">
        <v>9</v>
      </c>
      <c r="J153">
        <v>917</v>
      </c>
      <c r="K153">
        <v>0.99988370428683893</v>
      </c>
      <c r="L153">
        <v>0.99565689467969598</v>
      </c>
      <c r="M153">
        <v>0.99028077753779697</v>
      </c>
      <c r="N153">
        <v>0.99296155928532759</v>
      </c>
      <c r="O153">
        <v>0.99135135135135133</v>
      </c>
    </row>
    <row r="154" spans="1:15" hidden="1" x14ac:dyDescent="0.25">
      <c r="A154" t="s">
        <v>22</v>
      </c>
      <c r="B154">
        <v>1748367956.7083514</v>
      </c>
      <c r="C154" t="s">
        <v>37</v>
      </c>
      <c r="D154" t="s">
        <v>28</v>
      </c>
      <c r="E154" t="s">
        <v>18</v>
      </c>
      <c r="F154">
        <v>0.1</v>
      </c>
      <c r="G154">
        <v>110852</v>
      </c>
      <c r="H154">
        <v>6</v>
      </c>
      <c r="I154">
        <v>0</v>
      </c>
      <c r="J154">
        <v>926</v>
      </c>
      <c r="K154">
        <v>0.9999463250554641</v>
      </c>
      <c r="L154">
        <v>0.99356223175965663</v>
      </c>
      <c r="M154">
        <v>1</v>
      </c>
      <c r="N154">
        <v>0.9967707212055974</v>
      </c>
      <c r="O154">
        <v>0.9987057808455565</v>
      </c>
    </row>
    <row r="155" spans="1:15" hidden="1" x14ac:dyDescent="0.25">
      <c r="A155" t="s">
        <v>23</v>
      </c>
      <c r="B155">
        <v>1748367956.7515163</v>
      </c>
      <c r="C155" t="s">
        <v>37</v>
      </c>
      <c r="D155" t="s">
        <v>28</v>
      </c>
      <c r="E155" t="s">
        <v>18</v>
      </c>
      <c r="F155">
        <v>0.1</v>
      </c>
      <c r="G155">
        <v>110854</v>
      </c>
      <c r="H155">
        <v>4</v>
      </c>
      <c r="I155">
        <v>0</v>
      </c>
      <c r="J155">
        <v>926</v>
      </c>
      <c r="K155">
        <v>0.99996421670364277</v>
      </c>
      <c r="L155">
        <v>0.99569892473118282</v>
      </c>
      <c r="M155">
        <v>1</v>
      </c>
      <c r="N155">
        <v>0.99784482758620685</v>
      </c>
      <c r="O155">
        <v>0.99913681484678463</v>
      </c>
    </row>
    <row r="156" spans="1:15" hidden="1" x14ac:dyDescent="0.25">
      <c r="A156" t="s">
        <v>38</v>
      </c>
      <c r="B156">
        <v>1748367964.916008</v>
      </c>
      <c r="C156" t="s">
        <v>37</v>
      </c>
      <c r="D156" t="s">
        <v>29</v>
      </c>
      <c r="E156" t="s">
        <v>18</v>
      </c>
      <c r="F156">
        <v>0.1</v>
      </c>
      <c r="G156">
        <v>100</v>
      </c>
      <c r="H156">
        <v>249</v>
      </c>
      <c r="I156">
        <v>111</v>
      </c>
      <c r="J156">
        <v>22357</v>
      </c>
      <c r="K156">
        <v>0.98422229039751064</v>
      </c>
      <c r="L156">
        <v>0.98898522516146159</v>
      </c>
      <c r="M156">
        <v>0.99505964037742567</v>
      </c>
      <c r="N156">
        <v>0.99201313395749213</v>
      </c>
      <c r="O156">
        <v>0.99383879514216111</v>
      </c>
    </row>
    <row r="157" spans="1:15" x14ac:dyDescent="0.25">
      <c r="A157" t="s">
        <v>15</v>
      </c>
      <c r="B157">
        <v>1748367965.5127783</v>
      </c>
      <c r="C157" t="s">
        <v>37</v>
      </c>
      <c r="D157" t="s">
        <v>29</v>
      </c>
      <c r="E157" t="s">
        <v>18</v>
      </c>
      <c r="F157">
        <v>0.1</v>
      </c>
      <c r="G157">
        <v>22685</v>
      </c>
      <c r="H157">
        <v>119</v>
      </c>
      <c r="I157">
        <v>13</v>
      </c>
      <c r="J157">
        <v>0</v>
      </c>
      <c r="K157">
        <v>0.99421483981242054</v>
      </c>
      <c r="L157">
        <v>0</v>
      </c>
      <c r="M157">
        <v>0</v>
      </c>
      <c r="N157">
        <v>0</v>
      </c>
      <c r="O157">
        <v>0</v>
      </c>
    </row>
    <row r="158" spans="1:15" hidden="1" x14ac:dyDescent="0.25">
      <c r="A158" t="s">
        <v>19</v>
      </c>
      <c r="B158">
        <v>1748367965.5286295</v>
      </c>
      <c r="C158" t="s">
        <v>37</v>
      </c>
      <c r="D158" t="s">
        <v>29</v>
      </c>
      <c r="E158" t="s">
        <v>18</v>
      </c>
      <c r="F158">
        <v>0.1</v>
      </c>
      <c r="G158">
        <v>22793</v>
      </c>
      <c r="H158">
        <v>11</v>
      </c>
      <c r="I158">
        <v>13</v>
      </c>
      <c r="J158">
        <v>0</v>
      </c>
      <c r="K158">
        <v>0.99894815269316739</v>
      </c>
      <c r="L158">
        <v>0</v>
      </c>
      <c r="M158">
        <v>0</v>
      </c>
      <c r="N158">
        <v>0</v>
      </c>
      <c r="O158">
        <v>0</v>
      </c>
    </row>
    <row r="159" spans="1:15" hidden="1" x14ac:dyDescent="0.25">
      <c r="A159" t="s">
        <v>20</v>
      </c>
      <c r="B159">
        <v>1748367965.5441236</v>
      </c>
      <c r="C159" t="s">
        <v>37</v>
      </c>
      <c r="D159" t="s">
        <v>29</v>
      </c>
      <c r="E159" t="s">
        <v>18</v>
      </c>
      <c r="F159">
        <v>0.1</v>
      </c>
      <c r="G159">
        <v>22800</v>
      </c>
      <c r="H159">
        <v>4</v>
      </c>
      <c r="I159">
        <v>13</v>
      </c>
      <c r="J159">
        <v>0</v>
      </c>
      <c r="K159">
        <v>0.99925494149099359</v>
      </c>
      <c r="L159">
        <v>0</v>
      </c>
      <c r="M159">
        <v>0</v>
      </c>
      <c r="N159">
        <v>0</v>
      </c>
      <c r="O159">
        <v>0</v>
      </c>
    </row>
    <row r="160" spans="1:15" hidden="1" x14ac:dyDescent="0.25">
      <c r="A160" t="s">
        <v>21</v>
      </c>
      <c r="B160">
        <v>1748367965.7906523</v>
      </c>
      <c r="C160" t="s">
        <v>37</v>
      </c>
      <c r="D160" t="s">
        <v>29</v>
      </c>
      <c r="E160" t="s">
        <v>18</v>
      </c>
      <c r="F160">
        <v>0.1</v>
      </c>
      <c r="G160">
        <v>22693</v>
      </c>
      <c r="H160">
        <v>111</v>
      </c>
      <c r="I160">
        <v>13</v>
      </c>
      <c r="J160">
        <v>0</v>
      </c>
      <c r="K160">
        <v>0.99456545558136478</v>
      </c>
      <c r="L160">
        <v>0</v>
      </c>
      <c r="M160">
        <v>0</v>
      </c>
      <c r="N160">
        <v>0</v>
      </c>
      <c r="O160">
        <v>0</v>
      </c>
    </row>
    <row r="161" spans="1:15" hidden="1" x14ac:dyDescent="0.25">
      <c r="A161" t="s">
        <v>22</v>
      </c>
      <c r="B161">
        <v>1748367965.7964568</v>
      </c>
      <c r="C161" t="s">
        <v>37</v>
      </c>
      <c r="D161" t="s">
        <v>29</v>
      </c>
      <c r="E161" t="s">
        <v>18</v>
      </c>
      <c r="F161">
        <v>0.1</v>
      </c>
      <c r="G161">
        <v>22685</v>
      </c>
      <c r="H161">
        <v>119</v>
      </c>
      <c r="I161">
        <v>13</v>
      </c>
      <c r="J161">
        <v>0</v>
      </c>
      <c r="K161">
        <v>0.99421483981242054</v>
      </c>
      <c r="L161">
        <v>0</v>
      </c>
      <c r="M161">
        <v>0</v>
      </c>
      <c r="N161">
        <v>0</v>
      </c>
      <c r="O161">
        <v>0</v>
      </c>
    </row>
    <row r="162" spans="1:15" hidden="1" x14ac:dyDescent="0.25">
      <c r="A162" t="s">
        <v>23</v>
      </c>
      <c r="B162">
        <v>1748367965.8123536</v>
      </c>
      <c r="C162" t="s">
        <v>37</v>
      </c>
      <c r="D162" t="s">
        <v>29</v>
      </c>
      <c r="E162" t="s">
        <v>18</v>
      </c>
      <c r="F162">
        <v>0.1</v>
      </c>
      <c r="G162">
        <v>22693</v>
      </c>
      <c r="H162">
        <v>111</v>
      </c>
      <c r="I162">
        <v>13</v>
      </c>
      <c r="J162">
        <v>0</v>
      </c>
      <c r="K162">
        <v>0.99456545558136478</v>
      </c>
      <c r="L162">
        <v>0</v>
      </c>
      <c r="M162">
        <v>0</v>
      </c>
      <c r="N162">
        <v>0</v>
      </c>
      <c r="O162">
        <v>0</v>
      </c>
    </row>
    <row r="163" spans="1:15" hidden="1" x14ac:dyDescent="0.25">
      <c r="A163" t="s">
        <v>38</v>
      </c>
      <c r="B163">
        <v>1748368328.5966864</v>
      </c>
      <c r="C163" t="s">
        <v>37</v>
      </c>
      <c r="D163" t="s">
        <v>30</v>
      </c>
      <c r="E163" t="s">
        <v>18</v>
      </c>
      <c r="F163">
        <v>0.1</v>
      </c>
      <c r="G163">
        <v>10675</v>
      </c>
      <c r="H163">
        <v>5116</v>
      </c>
      <c r="I163">
        <v>4136</v>
      </c>
      <c r="J163">
        <v>570921</v>
      </c>
      <c r="K163">
        <v>0.9843411503466204</v>
      </c>
      <c r="L163">
        <v>0.99111862606047874</v>
      </c>
      <c r="M163">
        <v>0.99280766950058863</v>
      </c>
      <c r="N163">
        <v>0.99196242878513829</v>
      </c>
      <c r="O163">
        <v>0.99246940042033682</v>
      </c>
    </row>
    <row r="164" spans="1:15" x14ac:dyDescent="0.25">
      <c r="A164" t="s">
        <v>15</v>
      </c>
      <c r="B164">
        <v>1748368348.854212</v>
      </c>
      <c r="C164" t="s">
        <v>37</v>
      </c>
      <c r="D164" t="s">
        <v>30</v>
      </c>
      <c r="E164" t="s">
        <v>18</v>
      </c>
      <c r="F164">
        <v>0.1</v>
      </c>
      <c r="G164">
        <v>588877</v>
      </c>
      <c r="H164">
        <v>745</v>
      </c>
      <c r="I164">
        <v>9</v>
      </c>
      <c r="J164">
        <v>1217</v>
      </c>
      <c r="K164">
        <v>0.99872386806759095</v>
      </c>
      <c r="L164">
        <v>0.62028542303771661</v>
      </c>
      <c r="M164">
        <v>0.9926590538336052</v>
      </c>
      <c r="N164">
        <v>0.76348808030112925</v>
      </c>
      <c r="O164">
        <v>0.88625109233906207</v>
      </c>
    </row>
    <row r="165" spans="1:15" hidden="1" x14ac:dyDescent="0.25">
      <c r="A165" t="s">
        <v>19</v>
      </c>
      <c r="B165">
        <v>1748368349.0055695</v>
      </c>
      <c r="C165" t="s">
        <v>37</v>
      </c>
      <c r="D165" t="s">
        <v>30</v>
      </c>
      <c r="E165" t="s">
        <v>18</v>
      </c>
      <c r="F165">
        <v>0.1</v>
      </c>
      <c r="G165">
        <v>589551</v>
      </c>
      <c r="H165">
        <v>71</v>
      </c>
      <c r="I165">
        <v>1226</v>
      </c>
      <c r="J165">
        <v>0</v>
      </c>
      <c r="K165">
        <v>0.99780484997833618</v>
      </c>
      <c r="L165">
        <v>0</v>
      </c>
      <c r="M165">
        <v>0</v>
      </c>
      <c r="N165">
        <v>0</v>
      </c>
      <c r="O165">
        <v>0</v>
      </c>
    </row>
    <row r="166" spans="1:15" hidden="1" x14ac:dyDescent="0.25">
      <c r="A166" t="s">
        <v>20</v>
      </c>
      <c r="B166">
        <v>1748368349.1529698</v>
      </c>
      <c r="C166" t="s">
        <v>37</v>
      </c>
      <c r="D166" t="s">
        <v>30</v>
      </c>
      <c r="E166" t="s">
        <v>18</v>
      </c>
      <c r="F166">
        <v>0.1</v>
      </c>
      <c r="G166">
        <v>589039</v>
      </c>
      <c r="H166">
        <v>583</v>
      </c>
      <c r="I166">
        <v>1226</v>
      </c>
      <c r="J166">
        <v>0</v>
      </c>
      <c r="K166">
        <v>0.99693829885181973</v>
      </c>
      <c r="L166">
        <v>0</v>
      </c>
      <c r="M166">
        <v>0</v>
      </c>
      <c r="N166">
        <v>0</v>
      </c>
      <c r="O166">
        <v>0</v>
      </c>
    </row>
    <row r="167" spans="1:15" hidden="1" x14ac:dyDescent="0.25">
      <c r="A167" t="s">
        <v>21</v>
      </c>
      <c r="B167">
        <v>1748368352.2914717</v>
      </c>
      <c r="C167" t="s">
        <v>37</v>
      </c>
      <c r="D167" t="s">
        <v>30</v>
      </c>
      <c r="E167" t="s">
        <v>18</v>
      </c>
      <c r="F167">
        <v>0.1</v>
      </c>
      <c r="G167">
        <v>588893</v>
      </c>
      <c r="H167">
        <v>729</v>
      </c>
      <c r="I167">
        <v>9</v>
      </c>
      <c r="J167">
        <v>1217</v>
      </c>
      <c r="K167">
        <v>0.99875094779029461</v>
      </c>
      <c r="L167">
        <v>0.6253854059609455</v>
      </c>
      <c r="M167">
        <v>0.9926590538336052</v>
      </c>
      <c r="N167">
        <v>0.76733921815889028</v>
      </c>
      <c r="O167">
        <v>0.88832116788321169</v>
      </c>
    </row>
    <row r="168" spans="1:15" hidden="1" x14ac:dyDescent="0.25">
      <c r="A168" t="s">
        <v>22</v>
      </c>
      <c r="B168">
        <v>1748368352.5524964</v>
      </c>
      <c r="C168" t="s">
        <v>37</v>
      </c>
      <c r="D168" t="s">
        <v>30</v>
      </c>
      <c r="E168" t="s">
        <v>18</v>
      </c>
      <c r="F168">
        <v>0.1</v>
      </c>
      <c r="G168">
        <v>588609</v>
      </c>
      <c r="H168">
        <v>1013</v>
      </c>
      <c r="I168">
        <v>0</v>
      </c>
      <c r="J168">
        <v>1226</v>
      </c>
      <c r="K168">
        <v>0.99828551505632579</v>
      </c>
      <c r="L168">
        <v>0.54756587762393927</v>
      </c>
      <c r="M168">
        <v>1</v>
      </c>
      <c r="N168">
        <v>0.70764790764790764</v>
      </c>
      <c r="O168">
        <v>0.85818283634327308</v>
      </c>
    </row>
    <row r="169" spans="1:15" hidden="1" x14ac:dyDescent="0.25">
      <c r="A169" t="s">
        <v>23</v>
      </c>
      <c r="B169">
        <v>1748368352.8064883</v>
      </c>
      <c r="C169" t="s">
        <v>37</v>
      </c>
      <c r="D169" t="s">
        <v>30</v>
      </c>
      <c r="E169" t="s">
        <v>18</v>
      </c>
      <c r="F169">
        <v>0.1</v>
      </c>
      <c r="G169">
        <v>588625</v>
      </c>
      <c r="H169">
        <v>997</v>
      </c>
      <c r="I169">
        <v>0</v>
      </c>
      <c r="J169">
        <v>1226</v>
      </c>
      <c r="K169">
        <v>0.99831259477902945</v>
      </c>
      <c r="L169">
        <v>0.55150697255960413</v>
      </c>
      <c r="M169">
        <v>1</v>
      </c>
      <c r="N169">
        <v>0.7109307045520441</v>
      </c>
      <c r="O169">
        <v>0.86010944296337866</v>
      </c>
    </row>
    <row r="170" spans="1:15" hidden="1" x14ac:dyDescent="0.25">
      <c r="A170" t="s">
        <v>38</v>
      </c>
      <c r="B170">
        <v>1748368597.3249569</v>
      </c>
      <c r="C170" t="s">
        <v>37</v>
      </c>
      <c r="D170" t="s">
        <v>31</v>
      </c>
      <c r="E170" t="s">
        <v>18</v>
      </c>
      <c r="F170">
        <v>0.1</v>
      </c>
      <c r="G170">
        <v>36787</v>
      </c>
      <c r="H170">
        <v>6205</v>
      </c>
      <c r="I170">
        <v>5566</v>
      </c>
      <c r="J170">
        <v>368945</v>
      </c>
      <c r="K170">
        <v>0.97180619061419915</v>
      </c>
      <c r="L170">
        <v>0.98345994935359193</v>
      </c>
      <c r="M170">
        <v>0.98513795322433784</v>
      </c>
      <c r="N170">
        <v>0.98429823613606682</v>
      </c>
      <c r="O170">
        <v>0.98480189451813316</v>
      </c>
    </row>
    <row r="171" spans="1:15" x14ac:dyDescent="0.25">
      <c r="A171" t="s">
        <v>15</v>
      </c>
      <c r="B171">
        <v>1748368655.7346222</v>
      </c>
      <c r="C171" t="s">
        <v>37</v>
      </c>
      <c r="D171" t="s">
        <v>31</v>
      </c>
      <c r="E171" t="s">
        <v>18</v>
      </c>
      <c r="F171">
        <v>0.1</v>
      </c>
      <c r="G171">
        <v>374312</v>
      </c>
      <c r="H171">
        <v>6193</v>
      </c>
      <c r="I171">
        <v>2845</v>
      </c>
      <c r="J171">
        <v>34153</v>
      </c>
      <c r="K171">
        <v>0.97835225136106807</v>
      </c>
      <c r="L171">
        <v>0.84650275120210183</v>
      </c>
      <c r="M171">
        <v>0.92310395156494951</v>
      </c>
      <c r="N171">
        <v>0.88314542821679765</v>
      </c>
      <c r="O171">
        <v>0.90669434739670163</v>
      </c>
    </row>
    <row r="172" spans="1:15" hidden="1" x14ac:dyDescent="0.25">
      <c r="A172" t="s">
        <v>19</v>
      </c>
      <c r="B172">
        <v>1748368655.8484418</v>
      </c>
      <c r="C172" t="s">
        <v>37</v>
      </c>
      <c r="D172" t="s">
        <v>31</v>
      </c>
      <c r="E172" t="s">
        <v>18</v>
      </c>
      <c r="F172">
        <v>0.1</v>
      </c>
      <c r="G172">
        <v>379866</v>
      </c>
      <c r="H172">
        <v>639</v>
      </c>
      <c r="I172">
        <v>35521</v>
      </c>
      <c r="J172">
        <v>1477</v>
      </c>
      <c r="K172">
        <v>0.9133898439053133</v>
      </c>
      <c r="L172">
        <v>0.69801512287334588</v>
      </c>
      <c r="M172">
        <v>3.9921076814962972E-2</v>
      </c>
      <c r="N172">
        <v>7.5522830700005109E-2</v>
      </c>
      <c r="O172">
        <v>4.9197910837530313E-2</v>
      </c>
    </row>
    <row r="173" spans="1:15" hidden="1" x14ac:dyDescent="0.25">
      <c r="A173" t="s">
        <v>20</v>
      </c>
      <c r="B173">
        <v>1748368655.9644048</v>
      </c>
      <c r="C173" t="s">
        <v>37</v>
      </c>
      <c r="D173" t="s">
        <v>31</v>
      </c>
      <c r="E173" t="s">
        <v>18</v>
      </c>
      <c r="F173">
        <v>0.1</v>
      </c>
      <c r="G173">
        <v>378812</v>
      </c>
      <c r="H173">
        <v>1693</v>
      </c>
      <c r="I173">
        <v>36810</v>
      </c>
      <c r="J173">
        <v>188</v>
      </c>
      <c r="K173">
        <v>0.90777790818269566</v>
      </c>
      <c r="L173">
        <v>9.9946836788942048E-2</v>
      </c>
      <c r="M173">
        <v>5.0813557489594032E-3</v>
      </c>
      <c r="N173">
        <v>9.6710306335039478E-3</v>
      </c>
      <c r="O173">
        <v>6.2719769404762701E-3</v>
      </c>
    </row>
    <row r="174" spans="1:15" hidden="1" x14ac:dyDescent="0.25">
      <c r="A174" t="s">
        <v>21</v>
      </c>
      <c r="B174">
        <v>1748368661.1640275</v>
      </c>
      <c r="C174" t="s">
        <v>37</v>
      </c>
      <c r="D174" t="s">
        <v>31</v>
      </c>
      <c r="E174" t="s">
        <v>18</v>
      </c>
      <c r="F174">
        <v>0.1</v>
      </c>
      <c r="G174">
        <v>374440</v>
      </c>
      <c r="H174">
        <v>6065</v>
      </c>
      <c r="I174">
        <v>2845</v>
      </c>
      <c r="J174">
        <v>34153</v>
      </c>
      <c r="K174">
        <v>0.97865883598441206</v>
      </c>
      <c r="L174">
        <v>0.84919687702023972</v>
      </c>
      <c r="M174">
        <v>0.92310395156494951</v>
      </c>
      <c r="N174">
        <v>0.88460940737670946</v>
      </c>
      <c r="O174">
        <v>0.9073109824132618</v>
      </c>
    </row>
    <row r="175" spans="1:15" hidden="1" x14ac:dyDescent="0.25">
      <c r="A175" t="s">
        <v>22</v>
      </c>
      <c r="B175">
        <v>1748368661.3752587</v>
      </c>
      <c r="C175" t="s">
        <v>37</v>
      </c>
      <c r="D175" t="s">
        <v>31</v>
      </c>
      <c r="E175" t="s">
        <v>18</v>
      </c>
      <c r="F175">
        <v>0.1</v>
      </c>
      <c r="G175">
        <v>374251</v>
      </c>
      <c r="H175">
        <v>6254</v>
      </c>
      <c r="I175">
        <v>0</v>
      </c>
      <c r="J175">
        <v>36998</v>
      </c>
      <c r="K175">
        <v>0.98502046691880063</v>
      </c>
      <c r="L175">
        <v>0.85540553038009803</v>
      </c>
      <c r="M175">
        <v>1</v>
      </c>
      <c r="N175">
        <v>0.92206853582554515</v>
      </c>
      <c r="O175">
        <v>0.96729832047018471</v>
      </c>
    </row>
    <row r="176" spans="1:15" hidden="1" x14ac:dyDescent="0.25">
      <c r="A176" t="s">
        <v>23</v>
      </c>
      <c r="B176">
        <v>1748368661.5608234</v>
      </c>
      <c r="C176" t="s">
        <v>37</v>
      </c>
      <c r="D176" t="s">
        <v>31</v>
      </c>
      <c r="E176" t="s">
        <v>18</v>
      </c>
      <c r="F176">
        <v>0.1</v>
      </c>
      <c r="G176">
        <v>374379</v>
      </c>
      <c r="H176">
        <v>6126</v>
      </c>
      <c r="I176">
        <v>0</v>
      </c>
      <c r="J176">
        <v>36998</v>
      </c>
      <c r="K176">
        <v>0.98532705154214462</v>
      </c>
      <c r="L176">
        <v>0.85794453204711996</v>
      </c>
      <c r="M176">
        <v>1</v>
      </c>
      <c r="N176">
        <v>0.9235415990614313</v>
      </c>
      <c r="O176">
        <v>0.96794616881893714</v>
      </c>
    </row>
    <row r="177" spans="1:15" hidden="1" x14ac:dyDescent="0.25">
      <c r="A177" t="s">
        <v>38</v>
      </c>
      <c r="B177">
        <v>1748368799.3448136</v>
      </c>
      <c r="C177" t="s">
        <v>37</v>
      </c>
      <c r="D177" t="s">
        <v>32</v>
      </c>
      <c r="E177" t="s">
        <v>18</v>
      </c>
      <c r="F177">
        <v>0.1</v>
      </c>
      <c r="G177">
        <v>23169</v>
      </c>
      <c r="H177">
        <v>1272</v>
      </c>
      <c r="I177">
        <v>890</v>
      </c>
      <c r="J177">
        <v>236629</v>
      </c>
      <c r="K177">
        <v>0.99174683157734</v>
      </c>
      <c r="L177">
        <v>0.99465323811165152</v>
      </c>
      <c r="M177">
        <v>0.99625293134443982</v>
      </c>
      <c r="N177">
        <v>0.99545244205123895</v>
      </c>
      <c r="O177">
        <v>0.9959325811863361</v>
      </c>
    </row>
    <row r="178" spans="1:15" x14ac:dyDescent="0.25">
      <c r="A178" t="s">
        <v>15</v>
      </c>
      <c r="B178">
        <v>1748368830.7126129</v>
      </c>
      <c r="C178" t="s">
        <v>37</v>
      </c>
      <c r="D178" t="s">
        <v>32</v>
      </c>
      <c r="E178" t="s">
        <v>18</v>
      </c>
      <c r="F178">
        <v>0.1</v>
      </c>
      <c r="G178">
        <v>239663</v>
      </c>
      <c r="H178">
        <v>1026</v>
      </c>
      <c r="I178">
        <v>5</v>
      </c>
      <c r="J178">
        <v>21266</v>
      </c>
      <c r="K178">
        <v>0.99606428462360663</v>
      </c>
      <c r="L178">
        <v>0.95397452000717742</v>
      </c>
      <c r="M178">
        <v>0.99976493817874101</v>
      </c>
      <c r="N178">
        <v>0.9763331267359916</v>
      </c>
      <c r="O178">
        <v>0.99025853077037695</v>
      </c>
    </row>
    <row r="179" spans="1:15" hidden="1" x14ac:dyDescent="0.25">
      <c r="A179" t="s">
        <v>19</v>
      </c>
      <c r="B179">
        <v>1748368830.7925572</v>
      </c>
      <c r="C179" t="s">
        <v>37</v>
      </c>
      <c r="D179" t="s">
        <v>32</v>
      </c>
      <c r="E179" t="s">
        <v>18</v>
      </c>
      <c r="F179">
        <v>0.1</v>
      </c>
      <c r="G179">
        <v>240688</v>
      </c>
      <c r="H179">
        <v>1</v>
      </c>
      <c r="I179">
        <v>21151</v>
      </c>
      <c r="J179">
        <v>120</v>
      </c>
      <c r="K179">
        <v>0.9192548480684074</v>
      </c>
      <c r="L179">
        <v>0.99173553719008267</v>
      </c>
      <c r="M179">
        <v>5.6414837102157864E-3</v>
      </c>
      <c r="N179">
        <v>1.1219147344801795E-2</v>
      </c>
      <c r="O179">
        <v>7.04184026758993E-3</v>
      </c>
    </row>
    <row r="180" spans="1:15" hidden="1" x14ac:dyDescent="0.25">
      <c r="A180" t="s">
        <v>20</v>
      </c>
      <c r="B180">
        <v>1748368830.8858647</v>
      </c>
      <c r="C180" t="s">
        <v>37</v>
      </c>
      <c r="D180" t="s">
        <v>32</v>
      </c>
      <c r="E180" t="s">
        <v>18</v>
      </c>
      <c r="F180">
        <v>0.1</v>
      </c>
      <c r="G180">
        <v>239521</v>
      </c>
      <c r="H180">
        <v>1168</v>
      </c>
      <c r="I180">
        <v>21271</v>
      </c>
      <c r="J180">
        <v>0</v>
      </c>
      <c r="K180">
        <v>0.91434188425713847</v>
      </c>
      <c r="L180">
        <v>0</v>
      </c>
      <c r="M180">
        <v>0</v>
      </c>
      <c r="N180">
        <v>0</v>
      </c>
      <c r="O180">
        <v>0</v>
      </c>
    </row>
    <row r="181" spans="1:15" hidden="1" x14ac:dyDescent="0.25">
      <c r="A181" t="s">
        <v>21</v>
      </c>
      <c r="B181">
        <v>1748368833.2713737</v>
      </c>
      <c r="C181" t="s">
        <v>37</v>
      </c>
      <c r="D181" t="s">
        <v>32</v>
      </c>
      <c r="E181" t="s">
        <v>18</v>
      </c>
      <c r="F181">
        <v>0.1</v>
      </c>
      <c r="G181">
        <v>239674</v>
      </c>
      <c r="H181">
        <v>1015</v>
      </c>
      <c r="I181">
        <v>5</v>
      </c>
      <c r="J181">
        <v>21266</v>
      </c>
      <c r="K181">
        <v>0.99610627576729271</v>
      </c>
      <c r="L181">
        <v>0.95444549167452086</v>
      </c>
      <c r="M181">
        <v>0.99976493817874101</v>
      </c>
      <c r="N181">
        <v>0.97657972079353417</v>
      </c>
      <c r="O181">
        <v>0.99035998696036887</v>
      </c>
    </row>
    <row r="182" spans="1:15" hidden="1" x14ac:dyDescent="0.25">
      <c r="A182" t="s">
        <v>22</v>
      </c>
      <c r="B182">
        <v>1748368833.3990569</v>
      </c>
      <c r="C182" t="s">
        <v>37</v>
      </c>
      <c r="D182" t="s">
        <v>32</v>
      </c>
      <c r="E182" t="s">
        <v>18</v>
      </c>
      <c r="F182">
        <v>0.1</v>
      </c>
      <c r="G182">
        <v>239658</v>
      </c>
      <c r="H182">
        <v>1031</v>
      </c>
      <c r="I182">
        <v>0</v>
      </c>
      <c r="J182">
        <v>21271</v>
      </c>
      <c r="K182">
        <v>0.99606428462360663</v>
      </c>
      <c r="L182">
        <v>0.95377096224553848</v>
      </c>
      <c r="M182">
        <v>1</v>
      </c>
      <c r="N182">
        <v>0.97633855828150462</v>
      </c>
      <c r="O182">
        <v>0.99039912092824023</v>
      </c>
    </row>
    <row r="183" spans="1:15" hidden="1" x14ac:dyDescent="0.25">
      <c r="A183" t="s">
        <v>23</v>
      </c>
      <c r="B183">
        <v>1748368833.5104892</v>
      </c>
      <c r="C183" t="s">
        <v>37</v>
      </c>
      <c r="D183" t="s">
        <v>32</v>
      </c>
      <c r="E183" t="s">
        <v>18</v>
      </c>
      <c r="F183">
        <v>0.1</v>
      </c>
      <c r="G183">
        <v>239669</v>
      </c>
      <c r="H183">
        <v>1020</v>
      </c>
      <c r="I183">
        <v>0</v>
      </c>
      <c r="J183">
        <v>21271</v>
      </c>
      <c r="K183">
        <v>0.99610627576729271</v>
      </c>
      <c r="L183">
        <v>0.95424162217935493</v>
      </c>
      <c r="M183">
        <v>1</v>
      </c>
      <c r="N183">
        <v>0.97658509710297969</v>
      </c>
      <c r="O183">
        <v>0.99050058207217695</v>
      </c>
    </row>
    <row r="184" spans="1:15" hidden="1" x14ac:dyDescent="0.25">
      <c r="A184" t="s">
        <v>38</v>
      </c>
      <c r="B184">
        <v>1748368841.2052836</v>
      </c>
      <c r="C184" t="s">
        <v>37</v>
      </c>
      <c r="D184" t="s">
        <v>33</v>
      </c>
      <c r="E184" t="s">
        <v>18</v>
      </c>
      <c r="F184">
        <v>0.1</v>
      </c>
      <c r="G184">
        <v>2146</v>
      </c>
      <c r="H184">
        <v>31</v>
      </c>
      <c r="I184">
        <v>29</v>
      </c>
      <c r="J184">
        <v>19245</v>
      </c>
      <c r="K184">
        <v>0.99720292760244278</v>
      </c>
      <c r="L184">
        <v>0.99839178252749539</v>
      </c>
      <c r="M184">
        <v>0.9984953823804088</v>
      </c>
      <c r="N184">
        <v>0.99844357976653697</v>
      </c>
      <c r="O184">
        <v>0.99847466068982693</v>
      </c>
    </row>
    <row r="185" spans="1:15" x14ac:dyDescent="0.25">
      <c r="A185" t="s">
        <v>15</v>
      </c>
      <c r="B185">
        <v>1748368844.7037075</v>
      </c>
      <c r="C185" t="s">
        <v>37</v>
      </c>
      <c r="D185" t="s">
        <v>33</v>
      </c>
      <c r="E185" t="s">
        <v>18</v>
      </c>
      <c r="F185">
        <v>0.1</v>
      </c>
      <c r="G185">
        <v>19817</v>
      </c>
      <c r="H185">
        <v>1</v>
      </c>
      <c r="I185">
        <v>0</v>
      </c>
      <c r="J185">
        <v>1633</v>
      </c>
      <c r="K185">
        <v>0.99995338212670737</v>
      </c>
      <c r="L185">
        <v>0.9993880048959608</v>
      </c>
      <c r="M185">
        <v>1</v>
      </c>
      <c r="N185">
        <v>0.9996939087848179</v>
      </c>
      <c r="O185">
        <v>0.99987754102375703</v>
      </c>
    </row>
    <row r="186" spans="1:15" hidden="1" x14ac:dyDescent="0.25">
      <c r="A186" t="s">
        <v>19</v>
      </c>
      <c r="B186">
        <v>1748368844.7134566</v>
      </c>
      <c r="C186" t="s">
        <v>37</v>
      </c>
      <c r="D186" t="s">
        <v>33</v>
      </c>
      <c r="E186" t="s">
        <v>18</v>
      </c>
      <c r="F186">
        <v>0.1</v>
      </c>
      <c r="G186">
        <v>19818</v>
      </c>
      <c r="H186">
        <v>0</v>
      </c>
      <c r="I186">
        <v>1621</v>
      </c>
      <c r="J186">
        <v>12</v>
      </c>
      <c r="K186">
        <v>0.92443242739266229</v>
      </c>
      <c r="L186">
        <v>1</v>
      </c>
      <c r="M186">
        <v>7.3484384568279241E-3</v>
      </c>
      <c r="N186">
        <v>1.458966565349544E-2</v>
      </c>
      <c r="O186">
        <v>9.1687041564792182E-3</v>
      </c>
    </row>
    <row r="187" spans="1:15" hidden="1" x14ac:dyDescent="0.25">
      <c r="A187" t="s">
        <v>20</v>
      </c>
      <c r="B187">
        <v>1748368844.725467</v>
      </c>
      <c r="C187" t="s">
        <v>37</v>
      </c>
      <c r="D187" t="s">
        <v>33</v>
      </c>
      <c r="E187" t="s">
        <v>18</v>
      </c>
      <c r="F187">
        <v>0.1</v>
      </c>
      <c r="G187">
        <v>19811</v>
      </c>
      <c r="H187">
        <v>7</v>
      </c>
      <c r="I187">
        <v>1633</v>
      </c>
      <c r="J187">
        <v>0</v>
      </c>
      <c r="K187">
        <v>0.92354668780010252</v>
      </c>
      <c r="L187">
        <v>0</v>
      </c>
      <c r="M187">
        <v>0</v>
      </c>
      <c r="N187">
        <v>0</v>
      </c>
      <c r="O187">
        <v>0</v>
      </c>
    </row>
    <row r="188" spans="1:15" hidden="1" x14ac:dyDescent="0.25">
      <c r="A188" t="s">
        <v>21</v>
      </c>
      <c r="B188">
        <v>1748368844.8824847</v>
      </c>
      <c r="C188" t="s">
        <v>37</v>
      </c>
      <c r="D188" t="s">
        <v>33</v>
      </c>
      <c r="E188" t="s">
        <v>18</v>
      </c>
      <c r="F188">
        <v>0.1</v>
      </c>
      <c r="G188">
        <v>19818</v>
      </c>
      <c r="H188">
        <v>0</v>
      </c>
      <c r="I188">
        <v>0</v>
      </c>
      <c r="J188">
        <v>1633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hidden="1" x14ac:dyDescent="0.25">
      <c r="A189" t="s">
        <v>22</v>
      </c>
      <c r="B189">
        <v>1748368844.8942208</v>
      </c>
      <c r="C189" t="s">
        <v>37</v>
      </c>
      <c r="D189" t="s">
        <v>33</v>
      </c>
      <c r="E189" t="s">
        <v>18</v>
      </c>
      <c r="F189">
        <v>0.1</v>
      </c>
      <c r="G189">
        <v>19817</v>
      </c>
      <c r="H189">
        <v>1</v>
      </c>
      <c r="I189">
        <v>0</v>
      </c>
      <c r="J189">
        <v>1633</v>
      </c>
      <c r="K189">
        <v>0.99995338212670737</v>
      </c>
      <c r="L189">
        <v>0.9993880048959608</v>
      </c>
      <c r="M189">
        <v>1</v>
      </c>
      <c r="N189">
        <v>0.9996939087848179</v>
      </c>
      <c r="O189">
        <v>0.99987754102375703</v>
      </c>
    </row>
    <row r="190" spans="1:15" hidden="1" x14ac:dyDescent="0.25">
      <c r="A190" t="s">
        <v>23</v>
      </c>
      <c r="B190">
        <v>1748368844.909971</v>
      </c>
      <c r="C190" t="s">
        <v>37</v>
      </c>
      <c r="D190" t="s">
        <v>33</v>
      </c>
      <c r="E190" t="s">
        <v>18</v>
      </c>
      <c r="F190">
        <v>0.1</v>
      </c>
      <c r="G190">
        <v>19818</v>
      </c>
      <c r="H190">
        <v>0</v>
      </c>
      <c r="I190">
        <v>0</v>
      </c>
      <c r="J190">
        <v>1633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hidden="1" x14ac:dyDescent="0.25">
      <c r="A191" t="s">
        <v>38</v>
      </c>
      <c r="B191">
        <v>1748368878.3545804</v>
      </c>
      <c r="C191" t="s">
        <v>37</v>
      </c>
      <c r="D191" t="s">
        <v>34</v>
      </c>
      <c r="E191" t="s">
        <v>18</v>
      </c>
      <c r="F191">
        <v>0.1</v>
      </c>
      <c r="G191">
        <v>961</v>
      </c>
      <c r="H191">
        <v>999</v>
      </c>
      <c r="I191">
        <v>472</v>
      </c>
      <c r="J191">
        <v>62663</v>
      </c>
      <c r="K191">
        <v>0.9774022582379599</v>
      </c>
      <c r="L191">
        <v>0.98430775030630513</v>
      </c>
      <c r="M191">
        <v>0.99252395660093451</v>
      </c>
      <c r="N191">
        <v>0.98839877915092633</v>
      </c>
      <c r="O191">
        <v>0.9908697604695732</v>
      </c>
    </row>
    <row r="192" spans="1:15" x14ac:dyDescent="0.25">
      <c r="A192" t="s">
        <v>15</v>
      </c>
      <c r="B192">
        <v>1748368881.9964166</v>
      </c>
      <c r="C192" t="s">
        <v>37</v>
      </c>
      <c r="D192" t="s">
        <v>34</v>
      </c>
      <c r="E192" t="s">
        <v>18</v>
      </c>
      <c r="F192">
        <v>0.1</v>
      </c>
      <c r="G192">
        <v>64594</v>
      </c>
      <c r="H192">
        <v>67</v>
      </c>
      <c r="I192">
        <v>68</v>
      </c>
      <c r="J192">
        <v>366</v>
      </c>
      <c r="K192">
        <v>0.99792610799600578</v>
      </c>
      <c r="L192">
        <v>0.84526558891454961</v>
      </c>
      <c r="M192">
        <v>0.84331797235023043</v>
      </c>
      <c r="N192">
        <v>0.84429065743944631</v>
      </c>
      <c r="O192">
        <v>0.84370677731673582</v>
      </c>
    </row>
    <row r="193" spans="1:15" hidden="1" x14ac:dyDescent="0.25">
      <c r="A193" t="s">
        <v>19</v>
      </c>
      <c r="B193">
        <v>1748368882.017658</v>
      </c>
      <c r="C193" t="s">
        <v>37</v>
      </c>
      <c r="D193" t="s">
        <v>34</v>
      </c>
      <c r="E193" t="s">
        <v>18</v>
      </c>
      <c r="F193">
        <v>0.1</v>
      </c>
      <c r="G193">
        <v>64651</v>
      </c>
      <c r="H193">
        <v>10</v>
      </c>
      <c r="I193">
        <v>372</v>
      </c>
      <c r="J193">
        <v>62</v>
      </c>
      <c r="K193">
        <v>0.9941316537368462</v>
      </c>
      <c r="L193">
        <v>0.86111111111111116</v>
      </c>
      <c r="M193">
        <v>0.14285714285714285</v>
      </c>
      <c r="N193">
        <v>0.24505928853754941</v>
      </c>
      <c r="O193">
        <v>0.17146017699115043</v>
      </c>
    </row>
    <row r="194" spans="1:15" hidden="1" x14ac:dyDescent="0.25">
      <c r="A194" t="s">
        <v>20</v>
      </c>
      <c r="B194">
        <v>1748368882.0374179</v>
      </c>
      <c r="C194" t="s">
        <v>37</v>
      </c>
      <c r="D194" t="s">
        <v>34</v>
      </c>
      <c r="E194" t="s">
        <v>18</v>
      </c>
      <c r="F194">
        <v>0.1</v>
      </c>
      <c r="G194">
        <v>64632</v>
      </c>
      <c r="H194">
        <v>29</v>
      </c>
      <c r="I194">
        <v>434</v>
      </c>
      <c r="J194">
        <v>0</v>
      </c>
      <c r="K194">
        <v>0.99288731853444967</v>
      </c>
      <c r="L194">
        <v>0</v>
      </c>
      <c r="M194">
        <v>0</v>
      </c>
      <c r="N194">
        <v>0</v>
      </c>
      <c r="O194">
        <v>0</v>
      </c>
    </row>
    <row r="195" spans="1:15" hidden="1" x14ac:dyDescent="0.25">
      <c r="A195" t="s">
        <v>21</v>
      </c>
      <c r="B195">
        <v>1748368882.598254</v>
      </c>
      <c r="C195" t="s">
        <v>37</v>
      </c>
      <c r="D195" t="s">
        <v>34</v>
      </c>
      <c r="E195" t="s">
        <v>18</v>
      </c>
      <c r="F195">
        <v>0.1</v>
      </c>
      <c r="G195">
        <v>64617</v>
      </c>
      <c r="H195">
        <v>44</v>
      </c>
      <c r="I195">
        <v>69</v>
      </c>
      <c r="J195">
        <v>365</v>
      </c>
      <c r="K195">
        <v>0.99826407558184194</v>
      </c>
      <c r="L195">
        <v>0.89242053789731046</v>
      </c>
      <c r="M195">
        <v>0.84101382488479259</v>
      </c>
      <c r="N195">
        <v>0.86595492289442466</v>
      </c>
      <c r="O195">
        <v>0.85081585081585076</v>
      </c>
    </row>
    <row r="196" spans="1:15" hidden="1" x14ac:dyDescent="0.25">
      <c r="A196" t="s">
        <v>22</v>
      </c>
      <c r="B196">
        <v>1748368882.6192424</v>
      </c>
      <c r="C196" t="s">
        <v>37</v>
      </c>
      <c r="D196" t="s">
        <v>34</v>
      </c>
      <c r="E196" t="s">
        <v>18</v>
      </c>
      <c r="F196">
        <v>0.1</v>
      </c>
      <c r="G196">
        <v>64591</v>
      </c>
      <c r="H196">
        <v>70</v>
      </c>
      <c r="I196">
        <v>8</v>
      </c>
      <c r="J196">
        <v>426</v>
      </c>
      <c r="K196">
        <v>0.99880175128658111</v>
      </c>
      <c r="L196">
        <v>0.8588709677419355</v>
      </c>
      <c r="M196">
        <v>0.98156682027649766</v>
      </c>
      <c r="N196">
        <v>0.91612903225806452</v>
      </c>
      <c r="O196">
        <v>0.95430107526881724</v>
      </c>
    </row>
    <row r="197" spans="1:15" hidden="1" x14ac:dyDescent="0.25">
      <c r="A197" t="s">
        <v>23</v>
      </c>
      <c r="B197">
        <v>1748368882.6510663</v>
      </c>
      <c r="C197" t="s">
        <v>37</v>
      </c>
      <c r="D197" t="s">
        <v>34</v>
      </c>
      <c r="E197" t="s">
        <v>18</v>
      </c>
      <c r="F197">
        <v>0.1</v>
      </c>
      <c r="G197">
        <v>64614</v>
      </c>
      <c r="H197">
        <v>47</v>
      </c>
      <c r="I197">
        <v>9</v>
      </c>
      <c r="J197">
        <v>425</v>
      </c>
      <c r="K197">
        <v>0.99913971887241726</v>
      </c>
      <c r="L197">
        <v>0.90042372881355937</v>
      </c>
      <c r="M197">
        <v>0.97926267281105994</v>
      </c>
      <c r="N197">
        <v>0.9381898454746137</v>
      </c>
      <c r="O197">
        <v>0.9624094202898551</v>
      </c>
    </row>
    <row r="198" spans="1:15" hidden="1" x14ac:dyDescent="0.25">
      <c r="A198" t="s">
        <v>38</v>
      </c>
      <c r="B198">
        <v>1748369055.5890608</v>
      </c>
      <c r="C198" t="s">
        <v>37</v>
      </c>
      <c r="D198" t="s">
        <v>35</v>
      </c>
      <c r="E198" t="s">
        <v>18</v>
      </c>
      <c r="F198">
        <v>0.1</v>
      </c>
      <c r="G198">
        <v>10451</v>
      </c>
      <c r="H198">
        <v>3938</v>
      </c>
      <c r="I198">
        <v>2284</v>
      </c>
      <c r="J198">
        <v>368358</v>
      </c>
      <c r="K198">
        <v>0.98384026221265297</v>
      </c>
      <c r="L198">
        <v>0.98942239508348195</v>
      </c>
      <c r="M198">
        <v>0.99383771941657983</v>
      </c>
      <c r="N198">
        <v>0.99162514234027599</v>
      </c>
      <c r="O198">
        <v>0.99295150480035199</v>
      </c>
    </row>
    <row r="199" spans="1:15" x14ac:dyDescent="0.25">
      <c r="A199" t="s">
        <v>15</v>
      </c>
      <c r="B199">
        <v>1748369084.7793345</v>
      </c>
      <c r="C199" t="s">
        <v>37</v>
      </c>
      <c r="D199" t="s">
        <v>35</v>
      </c>
      <c r="E199" t="s">
        <v>18</v>
      </c>
      <c r="F199">
        <v>0.1</v>
      </c>
      <c r="G199">
        <v>374284</v>
      </c>
      <c r="H199">
        <v>2746</v>
      </c>
      <c r="I199">
        <v>354</v>
      </c>
      <c r="J199">
        <v>7647</v>
      </c>
      <c r="K199">
        <v>0.99194870023452653</v>
      </c>
      <c r="L199">
        <v>0.73578370056768982</v>
      </c>
      <c r="M199">
        <v>0.95575553055868012</v>
      </c>
      <c r="N199">
        <v>0.83146678264651519</v>
      </c>
      <c r="O199">
        <v>0.90183267684034252</v>
      </c>
    </row>
    <row r="200" spans="1:15" hidden="1" x14ac:dyDescent="0.25">
      <c r="A200" t="s">
        <v>19</v>
      </c>
      <c r="B200">
        <v>1748369084.8687751</v>
      </c>
      <c r="C200" t="s">
        <v>37</v>
      </c>
      <c r="D200" t="s">
        <v>35</v>
      </c>
      <c r="E200" t="s">
        <v>18</v>
      </c>
      <c r="F200">
        <v>0.1</v>
      </c>
      <c r="G200">
        <v>376837</v>
      </c>
      <c r="H200">
        <v>193</v>
      </c>
      <c r="I200">
        <v>7559</v>
      </c>
      <c r="J200">
        <v>442</v>
      </c>
      <c r="K200">
        <v>0.97986655619937091</v>
      </c>
      <c r="L200">
        <v>0.69606299212598421</v>
      </c>
      <c r="M200">
        <v>5.5243094613173352E-2</v>
      </c>
      <c r="N200">
        <v>0.10236220472440945</v>
      </c>
      <c r="O200">
        <v>6.7710407794356442E-2</v>
      </c>
    </row>
    <row r="201" spans="1:15" hidden="1" x14ac:dyDescent="0.25">
      <c r="A201" t="s">
        <v>20</v>
      </c>
      <c r="B201">
        <v>1748369084.9790399</v>
      </c>
      <c r="C201" t="s">
        <v>37</v>
      </c>
      <c r="D201" t="s">
        <v>35</v>
      </c>
      <c r="E201" t="s">
        <v>18</v>
      </c>
      <c r="F201">
        <v>0.1</v>
      </c>
      <c r="G201">
        <v>376898</v>
      </c>
      <c r="H201">
        <v>132</v>
      </c>
      <c r="I201">
        <v>8001</v>
      </c>
      <c r="J201">
        <v>0</v>
      </c>
      <c r="K201">
        <v>0.97887702548625954</v>
      </c>
      <c r="L201">
        <v>0</v>
      </c>
      <c r="M201">
        <v>0</v>
      </c>
      <c r="N201">
        <v>0</v>
      </c>
      <c r="O201">
        <v>0</v>
      </c>
    </row>
    <row r="202" spans="1:15" hidden="1" x14ac:dyDescent="0.25">
      <c r="A202" t="s">
        <v>21</v>
      </c>
      <c r="B202">
        <v>1748369089.4536204</v>
      </c>
      <c r="C202" t="s">
        <v>37</v>
      </c>
      <c r="D202" t="s">
        <v>35</v>
      </c>
      <c r="E202" t="s">
        <v>18</v>
      </c>
      <c r="F202">
        <v>0.1</v>
      </c>
      <c r="G202">
        <v>374347</v>
      </c>
      <c r="H202">
        <v>2683</v>
      </c>
      <c r="I202">
        <v>354</v>
      </c>
      <c r="J202">
        <v>7647</v>
      </c>
      <c r="K202">
        <v>0.9921123234233088</v>
      </c>
      <c r="L202">
        <v>0.74027105517908998</v>
      </c>
      <c r="M202">
        <v>0.95575553055868012</v>
      </c>
      <c r="N202">
        <v>0.83432436855599801</v>
      </c>
      <c r="O202">
        <v>0.9031747531534936</v>
      </c>
    </row>
    <row r="203" spans="1:15" hidden="1" x14ac:dyDescent="0.25">
      <c r="A203" t="s">
        <v>22</v>
      </c>
      <c r="B203">
        <v>1748369089.6341894</v>
      </c>
      <c r="C203" t="s">
        <v>37</v>
      </c>
      <c r="D203" t="s">
        <v>35</v>
      </c>
      <c r="E203" t="s">
        <v>18</v>
      </c>
      <c r="F203">
        <v>0.1</v>
      </c>
      <c r="G203">
        <v>374280</v>
      </c>
      <c r="H203">
        <v>2750</v>
      </c>
      <c r="I203">
        <v>0</v>
      </c>
      <c r="J203">
        <v>8001</v>
      </c>
      <c r="K203">
        <v>0.99285771794998323</v>
      </c>
      <c r="L203">
        <v>0.7442098409450284</v>
      </c>
      <c r="M203">
        <v>1</v>
      </c>
      <c r="N203">
        <v>0.85334897610921501</v>
      </c>
      <c r="O203">
        <v>0.9356800374225237</v>
      </c>
    </row>
    <row r="204" spans="1:15" hidden="1" x14ac:dyDescent="0.25">
      <c r="A204" t="s">
        <v>23</v>
      </c>
      <c r="B204">
        <v>1748369089.7912579</v>
      </c>
      <c r="C204" t="s">
        <v>37</v>
      </c>
      <c r="D204" t="s">
        <v>35</v>
      </c>
      <c r="E204" t="s">
        <v>18</v>
      </c>
      <c r="F204">
        <v>0.1</v>
      </c>
      <c r="G204">
        <v>374343</v>
      </c>
      <c r="H204">
        <v>2687</v>
      </c>
      <c r="I204">
        <v>0</v>
      </c>
      <c r="J204">
        <v>8001</v>
      </c>
      <c r="K204">
        <v>0.9930213411387655</v>
      </c>
      <c r="L204">
        <v>0.7485965568862275</v>
      </c>
      <c r="M204">
        <v>1</v>
      </c>
      <c r="N204">
        <v>0.85622558724383324</v>
      </c>
      <c r="O204">
        <v>0.93706080764546051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9521E-38F7-4DB3-A28D-898E887D732B}">
  <dimension ref="B1:E61"/>
  <sheetViews>
    <sheetView workbookViewId="0">
      <selection activeCell="F16" sqref="F16"/>
    </sheetView>
  </sheetViews>
  <sheetFormatPr defaultRowHeight="15" x14ac:dyDescent="0.25"/>
  <cols>
    <col min="1" max="3" width="9.140625" style="86"/>
    <col min="4" max="4" width="6.140625" style="86" bestFit="1" customWidth="1"/>
    <col min="5" max="16384" width="9.140625" style="86"/>
  </cols>
  <sheetData>
    <row r="1" spans="2:5" x14ac:dyDescent="0.25">
      <c r="B1" s="131" t="s">
        <v>63</v>
      </c>
      <c r="C1" s="131" t="s">
        <v>114</v>
      </c>
      <c r="D1" s="131" t="s">
        <v>115</v>
      </c>
      <c r="E1" s="131" t="s">
        <v>203</v>
      </c>
    </row>
    <row r="2" spans="2:5" x14ac:dyDescent="0.25">
      <c r="B2" s="132">
        <v>1</v>
      </c>
      <c r="C2" s="132">
        <v>5</v>
      </c>
      <c r="D2" s="132">
        <v>5</v>
      </c>
      <c r="E2" s="132">
        <v>5</v>
      </c>
    </row>
    <row r="3" spans="2:5" x14ac:dyDescent="0.25">
      <c r="B3" s="132">
        <v>2</v>
      </c>
      <c r="C3" s="132">
        <v>5</v>
      </c>
      <c r="D3" s="132">
        <v>5</v>
      </c>
      <c r="E3" s="132">
        <v>5</v>
      </c>
    </row>
    <row r="4" spans="2:5" x14ac:dyDescent="0.25">
      <c r="B4" s="132">
        <v>3</v>
      </c>
      <c r="C4" s="132">
        <v>2</v>
      </c>
      <c r="D4" s="132">
        <v>5</v>
      </c>
      <c r="E4" s="132">
        <v>5</v>
      </c>
    </row>
    <row r="5" spans="2:5" x14ac:dyDescent="0.25">
      <c r="B5" s="132">
        <v>4</v>
      </c>
      <c r="C5" s="132">
        <v>2</v>
      </c>
      <c r="D5" s="132">
        <v>5</v>
      </c>
      <c r="E5" s="132">
        <v>5</v>
      </c>
    </row>
    <row r="6" spans="2:5" x14ac:dyDescent="0.25">
      <c r="B6" s="132">
        <v>5</v>
      </c>
      <c r="C6" s="132">
        <v>3</v>
      </c>
      <c r="D6" s="132">
        <v>5</v>
      </c>
      <c r="E6" s="132">
        <v>5</v>
      </c>
    </row>
    <row r="7" spans="2:5" x14ac:dyDescent="0.25">
      <c r="B7" s="132">
        <v>6</v>
      </c>
      <c r="C7" s="132">
        <v>3</v>
      </c>
      <c r="D7" s="132">
        <v>5</v>
      </c>
      <c r="E7" s="132">
        <v>5</v>
      </c>
    </row>
    <row r="8" spans="2:5" x14ac:dyDescent="0.25">
      <c r="B8" s="132">
        <v>7</v>
      </c>
      <c r="C8" s="132">
        <v>3</v>
      </c>
      <c r="D8" s="132">
        <v>5</v>
      </c>
      <c r="E8" s="132">
        <v>5</v>
      </c>
    </row>
    <row r="9" spans="2:5" x14ac:dyDescent="0.25">
      <c r="B9" s="132">
        <v>8</v>
      </c>
      <c r="C9" s="132">
        <v>4</v>
      </c>
      <c r="D9" s="132">
        <v>5</v>
      </c>
      <c r="E9" s="132">
        <v>5</v>
      </c>
    </row>
    <row r="10" spans="2:5" x14ac:dyDescent="0.25">
      <c r="B10" s="132">
        <v>9</v>
      </c>
      <c r="C10" s="132">
        <v>1</v>
      </c>
      <c r="D10" s="132">
        <v>1</v>
      </c>
      <c r="E10" s="132">
        <v>5</v>
      </c>
    </row>
    <row r="11" spans="2:5" x14ac:dyDescent="0.25">
      <c r="B11" s="132">
        <v>10</v>
      </c>
      <c r="C11" s="132">
        <v>1</v>
      </c>
      <c r="D11" s="132">
        <v>1</v>
      </c>
      <c r="E11" s="132">
        <v>5</v>
      </c>
    </row>
    <row r="12" spans="2:5" x14ac:dyDescent="0.25">
      <c r="B12" s="132">
        <v>11</v>
      </c>
      <c r="C12" s="132">
        <v>1</v>
      </c>
      <c r="D12" s="132">
        <v>1</v>
      </c>
      <c r="E12" s="132">
        <v>5</v>
      </c>
    </row>
    <row r="13" spans="2:5" x14ac:dyDescent="0.25">
      <c r="B13" s="132">
        <v>12</v>
      </c>
      <c r="C13" s="132">
        <v>1</v>
      </c>
      <c r="D13" s="132">
        <v>1</v>
      </c>
      <c r="E13" s="132">
        <v>5</v>
      </c>
    </row>
    <row r="14" spans="2:5" x14ac:dyDescent="0.25">
      <c r="B14" s="132">
        <v>13</v>
      </c>
      <c r="C14" s="132">
        <v>1</v>
      </c>
      <c r="D14" s="132">
        <v>2</v>
      </c>
      <c r="E14" s="132">
        <v>5</v>
      </c>
    </row>
    <row r="15" spans="2:5" x14ac:dyDescent="0.25">
      <c r="B15" s="132">
        <v>14</v>
      </c>
      <c r="C15" s="132">
        <v>1</v>
      </c>
      <c r="D15" s="132">
        <v>2</v>
      </c>
      <c r="E15" s="132">
        <v>5</v>
      </c>
    </row>
    <row r="16" spans="2:5" x14ac:dyDescent="0.25">
      <c r="B16" s="132">
        <v>15</v>
      </c>
      <c r="C16" s="132">
        <v>1</v>
      </c>
      <c r="D16" s="132">
        <v>2</v>
      </c>
      <c r="E16" s="132">
        <v>5</v>
      </c>
    </row>
    <row r="17" spans="2:5" x14ac:dyDescent="0.25">
      <c r="B17" s="132">
        <v>16</v>
      </c>
      <c r="C17" s="132">
        <v>1</v>
      </c>
      <c r="D17" s="132">
        <v>2</v>
      </c>
      <c r="E17" s="132">
        <v>5</v>
      </c>
    </row>
    <row r="18" spans="2:5" x14ac:dyDescent="0.25">
      <c r="B18" s="132">
        <v>17</v>
      </c>
      <c r="C18" s="132">
        <v>1</v>
      </c>
      <c r="D18" s="132">
        <v>2</v>
      </c>
      <c r="E18" s="132">
        <v>5</v>
      </c>
    </row>
    <row r="19" spans="2:5" x14ac:dyDescent="0.25">
      <c r="B19" s="132">
        <v>18</v>
      </c>
      <c r="C19" s="132">
        <v>1</v>
      </c>
      <c r="D19" s="132">
        <v>2</v>
      </c>
      <c r="E19" s="132">
        <v>5</v>
      </c>
    </row>
    <row r="20" spans="2:5" x14ac:dyDescent="0.25">
      <c r="B20" s="132">
        <v>19</v>
      </c>
      <c r="C20" s="132">
        <v>1</v>
      </c>
      <c r="D20" s="132">
        <v>2</v>
      </c>
      <c r="E20" s="132">
        <v>5</v>
      </c>
    </row>
    <row r="21" spans="2:5" x14ac:dyDescent="0.25">
      <c r="B21" s="132">
        <v>20</v>
      </c>
      <c r="C21" s="132">
        <v>1</v>
      </c>
      <c r="D21" s="132">
        <v>2</v>
      </c>
      <c r="E21" s="132">
        <v>5</v>
      </c>
    </row>
    <row r="22" spans="2:5" x14ac:dyDescent="0.25">
      <c r="B22" s="132">
        <v>21</v>
      </c>
      <c r="C22" s="132">
        <v>1</v>
      </c>
      <c r="D22" s="132">
        <v>2</v>
      </c>
      <c r="E22" s="132">
        <v>5</v>
      </c>
    </row>
    <row r="23" spans="2:5" x14ac:dyDescent="0.25">
      <c r="B23" s="132">
        <v>22</v>
      </c>
      <c r="C23" s="132">
        <v>1</v>
      </c>
      <c r="D23" s="132">
        <v>2</v>
      </c>
      <c r="E23" s="132">
        <v>5</v>
      </c>
    </row>
    <row r="24" spans="2:5" x14ac:dyDescent="0.25">
      <c r="B24" s="132">
        <v>23</v>
      </c>
      <c r="C24" s="132">
        <v>1</v>
      </c>
      <c r="D24" s="132">
        <v>2</v>
      </c>
      <c r="E24" s="132">
        <v>5</v>
      </c>
    </row>
    <row r="25" spans="2:5" x14ac:dyDescent="0.25">
      <c r="B25" s="132">
        <v>24</v>
      </c>
      <c r="C25" s="132">
        <v>1</v>
      </c>
      <c r="D25" s="132">
        <v>2</v>
      </c>
      <c r="E25" s="132">
        <v>5</v>
      </c>
    </row>
    <row r="26" spans="2:5" x14ac:dyDescent="0.25">
      <c r="B26" s="132">
        <v>25</v>
      </c>
      <c r="C26" s="132">
        <v>1</v>
      </c>
      <c r="D26" s="132">
        <v>2</v>
      </c>
      <c r="E26" s="132">
        <v>2</v>
      </c>
    </row>
    <row r="27" spans="2:5" x14ac:dyDescent="0.25">
      <c r="B27" s="132">
        <v>26</v>
      </c>
      <c r="C27" s="132">
        <v>1</v>
      </c>
      <c r="D27" s="132">
        <v>2</v>
      </c>
      <c r="E27" s="132">
        <v>2</v>
      </c>
    </row>
    <row r="28" spans="2:5" x14ac:dyDescent="0.25">
      <c r="B28" s="132">
        <v>27</v>
      </c>
      <c r="C28" s="132">
        <v>1</v>
      </c>
      <c r="D28" s="132">
        <v>3</v>
      </c>
      <c r="E28" s="132">
        <v>2</v>
      </c>
    </row>
    <row r="29" spans="2:5" x14ac:dyDescent="0.25">
      <c r="B29" s="132">
        <v>28</v>
      </c>
      <c r="C29" s="132">
        <v>1</v>
      </c>
      <c r="D29" s="132">
        <v>3</v>
      </c>
      <c r="E29" s="132">
        <v>2</v>
      </c>
    </row>
    <row r="30" spans="2:5" x14ac:dyDescent="0.25">
      <c r="B30" s="132">
        <v>29</v>
      </c>
      <c r="C30" s="132">
        <v>1</v>
      </c>
      <c r="D30" s="132">
        <v>4</v>
      </c>
      <c r="E30" s="132">
        <v>2</v>
      </c>
    </row>
    <row r="31" spans="2:5" x14ac:dyDescent="0.25">
      <c r="B31" s="132">
        <v>30</v>
      </c>
      <c r="C31" s="132">
        <v>1</v>
      </c>
      <c r="D31" s="132">
        <v>4</v>
      </c>
      <c r="E31" s="132">
        <v>3</v>
      </c>
    </row>
    <row r="32" spans="2:5" x14ac:dyDescent="0.25">
      <c r="B32" s="132">
        <v>31</v>
      </c>
      <c r="C32" s="132">
        <v>1</v>
      </c>
      <c r="D32" s="132">
        <v>5</v>
      </c>
      <c r="E32" s="132">
        <v>3</v>
      </c>
    </row>
    <row r="33" spans="2:5" x14ac:dyDescent="0.25">
      <c r="B33" s="132">
        <v>32</v>
      </c>
      <c r="C33" s="132">
        <v>1</v>
      </c>
      <c r="D33" s="132">
        <v>5</v>
      </c>
      <c r="E33" s="132">
        <v>5</v>
      </c>
    </row>
    <row r="34" spans="2:5" x14ac:dyDescent="0.25">
      <c r="B34" s="132">
        <v>33</v>
      </c>
      <c r="C34" s="132">
        <v>1</v>
      </c>
      <c r="D34" s="132">
        <v>5</v>
      </c>
      <c r="E34" s="132">
        <v>5</v>
      </c>
    </row>
    <row r="35" spans="2:5" x14ac:dyDescent="0.25">
      <c r="B35" s="132">
        <v>34</v>
      </c>
      <c r="C35" s="132">
        <v>1</v>
      </c>
      <c r="D35" s="132">
        <v>5</v>
      </c>
      <c r="E35" s="132">
        <v>5</v>
      </c>
    </row>
    <row r="36" spans="2:5" x14ac:dyDescent="0.25">
      <c r="B36" s="132">
        <v>35</v>
      </c>
      <c r="C36" s="132">
        <v>1</v>
      </c>
      <c r="D36" s="132">
        <v>2</v>
      </c>
      <c r="E36" s="132">
        <v>5</v>
      </c>
    </row>
    <row r="37" spans="2:5" x14ac:dyDescent="0.25">
      <c r="B37" s="132">
        <v>36</v>
      </c>
      <c r="C37" s="132">
        <v>1</v>
      </c>
      <c r="D37" s="132">
        <v>2</v>
      </c>
      <c r="E37" s="132">
        <v>5</v>
      </c>
    </row>
    <row r="38" spans="2:5" x14ac:dyDescent="0.25">
      <c r="B38" s="132">
        <v>37</v>
      </c>
      <c r="C38" s="132">
        <v>1</v>
      </c>
      <c r="D38" s="132">
        <v>5</v>
      </c>
      <c r="E38" s="132">
        <v>5</v>
      </c>
    </row>
    <row r="39" spans="2:5" x14ac:dyDescent="0.25">
      <c r="B39" s="132">
        <v>38</v>
      </c>
      <c r="C39" s="132">
        <v>1</v>
      </c>
      <c r="D39" s="132">
        <v>5</v>
      </c>
      <c r="E39" s="132">
        <v>5</v>
      </c>
    </row>
    <row r="40" spans="2:5" x14ac:dyDescent="0.25">
      <c r="B40" s="132">
        <v>39</v>
      </c>
      <c r="C40" s="132">
        <v>1</v>
      </c>
      <c r="D40" s="132">
        <v>5</v>
      </c>
      <c r="E40" s="132">
        <v>5</v>
      </c>
    </row>
    <row r="41" spans="2:5" x14ac:dyDescent="0.25">
      <c r="B41" s="132">
        <v>40</v>
      </c>
      <c r="C41" s="132">
        <v>1</v>
      </c>
      <c r="D41" s="132">
        <v>5</v>
      </c>
      <c r="E41" s="132">
        <v>5</v>
      </c>
    </row>
    <row r="42" spans="2:5" x14ac:dyDescent="0.25">
      <c r="B42" s="132">
        <v>41</v>
      </c>
      <c r="C42" s="132">
        <v>1</v>
      </c>
      <c r="D42" s="132">
        <v>5</v>
      </c>
      <c r="E42" s="132">
        <v>5</v>
      </c>
    </row>
    <row r="43" spans="2:5" x14ac:dyDescent="0.25">
      <c r="B43" s="132">
        <v>42</v>
      </c>
      <c r="C43" s="132">
        <v>1</v>
      </c>
      <c r="D43" s="132">
        <v>5</v>
      </c>
      <c r="E43" s="132">
        <v>5</v>
      </c>
    </row>
    <row r="44" spans="2:5" x14ac:dyDescent="0.25">
      <c r="B44" s="132">
        <v>43</v>
      </c>
      <c r="C44" s="132">
        <v>1</v>
      </c>
      <c r="D44" s="132">
        <v>5</v>
      </c>
      <c r="E44" s="132">
        <v>5</v>
      </c>
    </row>
    <row r="45" spans="2:5" x14ac:dyDescent="0.25">
      <c r="B45" s="132">
        <v>44</v>
      </c>
      <c r="C45" s="132">
        <v>1</v>
      </c>
      <c r="D45" s="132">
        <v>5</v>
      </c>
      <c r="E45" s="132">
        <v>5</v>
      </c>
    </row>
    <row r="46" spans="2:5" x14ac:dyDescent="0.25">
      <c r="B46" s="132">
        <v>45</v>
      </c>
      <c r="C46" s="132">
        <v>1</v>
      </c>
      <c r="D46" s="132">
        <v>5</v>
      </c>
      <c r="E46" s="132">
        <v>5</v>
      </c>
    </row>
    <row r="47" spans="2:5" x14ac:dyDescent="0.25">
      <c r="B47" s="132">
        <v>46</v>
      </c>
      <c r="C47" s="132">
        <v>1</v>
      </c>
      <c r="D47" s="132">
        <v>5</v>
      </c>
      <c r="E47" s="132">
        <v>5</v>
      </c>
    </row>
    <row r="48" spans="2:5" x14ac:dyDescent="0.25">
      <c r="B48" s="132">
        <v>47</v>
      </c>
      <c r="C48" s="132">
        <v>1</v>
      </c>
      <c r="D48" s="132">
        <v>5</v>
      </c>
      <c r="E48" s="132">
        <v>5</v>
      </c>
    </row>
    <row r="49" spans="2:5" x14ac:dyDescent="0.25">
      <c r="B49" s="132">
        <v>48</v>
      </c>
      <c r="C49" s="132">
        <v>1</v>
      </c>
      <c r="D49" s="132">
        <v>5</v>
      </c>
      <c r="E49" s="132">
        <v>5</v>
      </c>
    </row>
    <row r="50" spans="2:5" x14ac:dyDescent="0.25">
      <c r="B50" s="132">
        <v>49</v>
      </c>
      <c r="C50" s="132">
        <v>1</v>
      </c>
      <c r="D50" s="132">
        <v>5</v>
      </c>
      <c r="E50" s="132">
        <v>5</v>
      </c>
    </row>
    <row r="51" spans="2:5" x14ac:dyDescent="0.25">
      <c r="B51" s="132">
        <v>50</v>
      </c>
      <c r="C51" s="132">
        <v>1</v>
      </c>
      <c r="D51" s="132">
        <v>5</v>
      </c>
      <c r="E51" s="132">
        <v>4</v>
      </c>
    </row>
    <row r="52" spans="2:5" x14ac:dyDescent="0.25">
      <c r="B52" s="132">
        <v>51</v>
      </c>
      <c r="C52" s="132">
        <v>1</v>
      </c>
      <c r="D52" s="132">
        <v>5</v>
      </c>
      <c r="E52" s="132">
        <v>4</v>
      </c>
    </row>
    <row r="53" spans="2:5" x14ac:dyDescent="0.25">
      <c r="B53" s="132">
        <v>52</v>
      </c>
      <c r="C53" s="132">
        <v>1</v>
      </c>
      <c r="D53" s="132">
        <v>5</v>
      </c>
      <c r="E53" s="132">
        <v>5</v>
      </c>
    </row>
    <row r="54" spans="2:5" x14ac:dyDescent="0.25">
      <c r="B54" s="132">
        <v>53</v>
      </c>
      <c r="C54" s="132">
        <v>1</v>
      </c>
      <c r="D54" s="132">
        <v>5</v>
      </c>
      <c r="E54" s="132">
        <v>5</v>
      </c>
    </row>
    <row r="55" spans="2:5" x14ac:dyDescent="0.25">
      <c r="B55" s="132">
        <v>54</v>
      </c>
      <c r="C55" s="132">
        <v>1</v>
      </c>
      <c r="D55" s="132">
        <v>5</v>
      </c>
      <c r="E55" s="132">
        <v>5</v>
      </c>
    </row>
    <row r="56" spans="2:5" x14ac:dyDescent="0.25">
      <c r="B56" s="132">
        <v>55</v>
      </c>
      <c r="C56" s="132">
        <v>1</v>
      </c>
      <c r="D56" s="132">
        <v>5</v>
      </c>
      <c r="E56" s="132">
        <v>5</v>
      </c>
    </row>
    <row r="57" spans="2:5" x14ac:dyDescent="0.25">
      <c r="B57" s="132">
        <v>56</v>
      </c>
      <c r="C57" s="132">
        <v>1</v>
      </c>
      <c r="D57" s="132">
        <v>5</v>
      </c>
      <c r="E57" s="132">
        <v>5</v>
      </c>
    </row>
    <row r="58" spans="2:5" x14ac:dyDescent="0.25">
      <c r="B58" s="132">
        <v>57</v>
      </c>
      <c r="C58" s="132">
        <v>2</v>
      </c>
      <c r="D58" s="132">
        <v>5</v>
      </c>
      <c r="E58" s="132">
        <v>5</v>
      </c>
    </row>
    <row r="59" spans="2:5" x14ac:dyDescent="0.25">
      <c r="B59" s="132">
        <v>58</v>
      </c>
      <c r="C59" s="132">
        <v>2</v>
      </c>
      <c r="D59" s="132">
        <v>5</v>
      </c>
      <c r="E59" s="132">
        <v>5</v>
      </c>
    </row>
    <row r="60" spans="2:5" x14ac:dyDescent="0.25">
      <c r="B60" s="132">
        <v>59</v>
      </c>
      <c r="C60" s="132">
        <v>2</v>
      </c>
      <c r="D60" s="132">
        <v>5</v>
      </c>
      <c r="E60" s="132">
        <v>5</v>
      </c>
    </row>
    <row r="61" spans="2:5" x14ac:dyDescent="0.25">
      <c r="B61" s="132">
        <v>60</v>
      </c>
      <c r="C61" s="132">
        <v>1</v>
      </c>
      <c r="D61" s="132">
        <v>5</v>
      </c>
      <c r="E61" s="132">
        <v>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416F-643D-4825-AB2D-7806515AE654}">
  <dimension ref="A1:F31"/>
  <sheetViews>
    <sheetView workbookViewId="0">
      <selection activeCell="G31" sqref="G31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12.7109375" bestFit="1" customWidth="1"/>
    <col min="4" max="4" width="11.5703125" bestFit="1" customWidth="1"/>
    <col min="5" max="6" width="15.140625" bestFit="1" customWidth="1"/>
  </cols>
  <sheetData>
    <row r="1" spans="1:6" x14ac:dyDescent="0.25">
      <c r="A1" t="s">
        <v>62</v>
      </c>
      <c r="B1" t="s">
        <v>64</v>
      </c>
      <c r="C1" t="s">
        <v>152</v>
      </c>
      <c r="D1" t="s">
        <v>153</v>
      </c>
      <c r="E1" t="s">
        <v>154</v>
      </c>
      <c r="F1" t="s">
        <v>155</v>
      </c>
    </row>
    <row r="2" spans="1:6" x14ac:dyDescent="0.25">
      <c r="A2" t="s">
        <v>36</v>
      </c>
      <c r="B2" t="s">
        <v>17</v>
      </c>
      <c r="C2" t="s">
        <v>116</v>
      </c>
      <c r="D2" s="22">
        <v>362246</v>
      </c>
      <c r="E2" s="23" t="s">
        <v>117</v>
      </c>
      <c r="F2" s="23" t="s">
        <v>118</v>
      </c>
    </row>
    <row r="3" spans="1:6" x14ac:dyDescent="0.25">
      <c r="A3" t="s">
        <v>36</v>
      </c>
      <c r="B3" t="s">
        <v>17</v>
      </c>
      <c r="C3" t="s">
        <v>119</v>
      </c>
      <c r="D3" s="22">
        <v>331769</v>
      </c>
      <c r="E3" s="23" t="s">
        <v>120</v>
      </c>
      <c r="F3" s="23" t="s">
        <v>121</v>
      </c>
    </row>
    <row r="4" spans="1:6" x14ac:dyDescent="0.25">
      <c r="A4" t="s">
        <v>36</v>
      </c>
      <c r="B4" t="s">
        <v>17</v>
      </c>
      <c r="C4" t="s">
        <v>122</v>
      </c>
      <c r="D4" s="22">
        <v>159450</v>
      </c>
      <c r="E4" s="23" t="s">
        <v>123</v>
      </c>
      <c r="F4" s="23" t="s">
        <v>124</v>
      </c>
    </row>
    <row r="5" spans="1:6" x14ac:dyDescent="0.25">
      <c r="A5" t="s">
        <v>36</v>
      </c>
      <c r="B5" t="s">
        <v>17</v>
      </c>
      <c r="C5" t="s">
        <v>125</v>
      </c>
      <c r="D5" s="22">
        <v>107654</v>
      </c>
      <c r="E5" s="23" t="s">
        <v>126</v>
      </c>
      <c r="F5" s="23" t="s">
        <v>127</v>
      </c>
    </row>
    <row r="6" spans="1:6" x14ac:dyDescent="0.25">
      <c r="A6" t="s">
        <v>36</v>
      </c>
      <c r="B6" t="s">
        <v>17</v>
      </c>
      <c r="C6" t="s">
        <v>128</v>
      </c>
      <c r="D6" s="22">
        <v>40801</v>
      </c>
      <c r="E6" s="23" t="s">
        <v>129</v>
      </c>
      <c r="F6" s="23" t="s">
        <v>130</v>
      </c>
    </row>
    <row r="7" spans="1:6" x14ac:dyDescent="0.25">
      <c r="A7" t="s">
        <v>36</v>
      </c>
      <c r="B7" t="s">
        <v>17</v>
      </c>
      <c r="C7" t="s">
        <v>156</v>
      </c>
      <c r="D7" s="22">
        <v>25585</v>
      </c>
      <c r="E7" s="23" t="s">
        <v>157</v>
      </c>
      <c r="F7" s="23" t="s">
        <v>158</v>
      </c>
    </row>
    <row r="8" spans="1:6" x14ac:dyDescent="0.25">
      <c r="A8" t="s">
        <v>36</v>
      </c>
      <c r="B8" t="s">
        <v>17</v>
      </c>
      <c r="C8" t="s">
        <v>159</v>
      </c>
      <c r="D8" s="22">
        <v>18670</v>
      </c>
      <c r="E8" s="23" t="s">
        <v>160</v>
      </c>
      <c r="F8" s="23" t="s">
        <v>161</v>
      </c>
    </row>
    <row r="9" spans="1:6" x14ac:dyDescent="0.25">
      <c r="A9" t="s">
        <v>36</v>
      </c>
      <c r="B9" t="s">
        <v>17</v>
      </c>
      <c r="C9" t="s">
        <v>162</v>
      </c>
      <c r="D9" s="22">
        <v>17286</v>
      </c>
      <c r="E9" s="23" t="s">
        <v>163</v>
      </c>
      <c r="F9" s="23" t="s">
        <v>164</v>
      </c>
    </row>
    <row r="10" spans="1:6" x14ac:dyDescent="0.25">
      <c r="A10" t="s">
        <v>36</v>
      </c>
      <c r="B10" t="s">
        <v>17</v>
      </c>
      <c r="C10" t="s">
        <v>165</v>
      </c>
      <c r="D10" s="22">
        <v>15615</v>
      </c>
      <c r="E10" s="23" t="s">
        <v>166</v>
      </c>
      <c r="F10" s="23" t="s">
        <v>130</v>
      </c>
    </row>
    <row r="11" spans="1:6" x14ac:dyDescent="0.25">
      <c r="A11" t="s">
        <v>36</v>
      </c>
      <c r="B11" t="s">
        <v>17</v>
      </c>
      <c r="C11" t="s">
        <v>167</v>
      </c>
      <c r="D11" s="22">
        <v>10397</v>
      </c>
      <c r="E11" s="23" t="s">
        <v>168</v>
      </c>
      <c r="F11" s="23" t="s">
        <v>169</v>
      </c>
    </row>
    <row r="12" spans="1:6" x14ac:dyDescent="0.25">
      <c r="A12" t="s">
        <v>36</v>
      </c>
      <c r="B12" t="s">
        <v>24</v>
      </c>
      <c r="C12" t="s">
        <v>119</v>
      </c>
      <c r="D12" s="22">
        <v>452330</v>
      </c>
      <c r="E12" s="23" t="s">
        <v>131</v>
      </c>
      <c r="F12" s="23" t="s">
        <v>132</v>
      </c>
    </row>
    <row r="13" spans="1:6" x14ac:dyDescent="0.25">
      <c r="A13" t="s">
        <v>36</v>
      </c>
      <c r="B13" t="s">
        <v>24</v>
      </c>
      <c r="C13" t="s">
        <v>116</v>
      </c>
      <c r="D13" s="22">
        <v>405563</v>
      </c>
      <c r="E13" s="23" t="s">
        <v>133</v>
      </c>
      <c r="F13" s="23" t="s">
        <v>134</v>
      </c>
    </row>
    <row r="14" spans="1:6" x14ac:dyDescent="0.25">
      <c r="A14" t="s">
        <v>36</v>
      </c>
      <c r="B14" t="s">
        <v>24</v>
      </c>
      <c r="C14" t="s">
        <v>122</v>
      </c>
      <c r="D14" s="22">
        <v>207853</v>
      </c>
      <c r="E14" s="23" t="s">
        <v>135</v>
      </c>
      <c r="F14" s="23" t="s">
        <v>136</v>
      </c>
    </row>
    <row r="15" spans="1:6" x14ac:dyDescent="0.25">
      <c r="A15" t="s">
        <v>36</v>
      </c>
      <c r="B15" t="s">
        <v>24</v>
      </c>
      <c r="C15" t="s">
        <v>125</v>
      </c>
      <c r="D15" s="22">
        <v>126813</v>
      </c>
      <c r="E15" s="23" t="s">
        <v>137</v>
      </c>
      <c r="F15" s="23" t="s">
        <v>138</v>
      </c>
    </row>
    <row r="16" spans="1:6" x14ac:dyDescent="0.25">
      <c r="A16" t="s">
        <v>36</v>
      </c>
      <c r="B16" t="s">
        <v>24</v>
      </c>
      <c r="C16" t="s">
        <v>128</v>
      </c>
      <c r="D16" s="22">
        <v>22241</v>
      </c>
      <c r="E16" s="23" t="s">
        <v>139</v>
      </c>
      <c r="F16" s="23" t="s">
        <v>140</v>
      </c>
    </row>
    <row r="17" spans="1:6" x14ac:dyDescent="0.25">
      <c r="A17" t="s">
        <v>36</v>
      </c>
      <c r="B17" t="s">
        <v>24</v>
      </c>
      <c r="C17" t="s">
        <v>159</v>
      </c>
      <c r="D17" s="22">
        <v>21221</v>
      </c>
      <c r="E17" s="23" t="s">
        <v>170</v>
      </c>
      <c r="F17" s="23" t="s">
        <v>171</v>
      </c>
    </row>
    <row r="18" spans="1:6" x14ac:dyDescent="0.25">
      <c r="A18" t="s">
        <v>36</v>
      </c>
      <c r="B18" t="s">
        <v>24</v>
      </c>
      <c r="C18" t="s">
        <v>156</v>
      </c>
      <c r="D18" s="22">
        <v>16411</v>
      </c>
      <c r="E18" s="23" t="s">
        <v>172</v>
      </c>
      <c r="F18" s="23" t="s">
        <v>173</v>
      </c>
    </row>
    <row r="19" spans="1:6" x14ac:dyDescent="0.25">
      <c r="A19" t="s">
        <v>36</v>
      </c>
      <c r="B19" t="s">
        <v>24</v>
      </c>
      <c r="C19" t="s">
        <v>174</v>
      </c>
      <c r="D19" s="22">
        <v>14490</v>
      </c>
      <c r="E19" s="23" t="s">
        <v>175</v>
      </c>
      <c r="F19" s="23" t="s">
        <v>176</v>
      </c>
    </row>
    <row r="20" spans="1:6" x14ac:dyDescent="0.25">
      <c r="A20" t="s">
        <v>36</v>
      </c>
      <c r="B20" t="s">
        <v>24</v>
      </c>
      <c r="C20" t="s">
        <v>165</v>
      </c>
      <c r="D20" s="22">
        <v>14023</v>
      </c>
      <c r="E20" s="23" t="s">
        <v>177</v>
      </c>
      <c r="F20" s="23" t="s">
        <v>178</v>
      </c>
    </row>
    <row r="21" spans="1:6" x14ac:dyDescent="0.25">
      <c r="A21" t="s">
        <v>36</v>
      </c>
      <c r="B21" t="s">
        <v>24</v>
      </c>
      <c r="C21" t="s">
        <v>162</v>
      </c>
      <c r="D21" s="22">
        <v>12993</v>
      </c>
      <c r="E21" s="23" t="s">
        <v>179</v>
      </c>
      <c r="F21" s="23" t="s">
        <v>180</v>
      </c>
    </row>
    <row r="22" spans="1:6" x14ac:dyDescent="0.25">
      <c r="A22" t="s">
        <v>36</v>
      </c>
      <c r="B22" t="s">
        <v>25</v>
      </c>
      <c r="C22" t="s">
        <v>116</v>
      </c>
      <c r="D22" s="22">
        <v>368388</v>
      </c>
      <c r="E22" s="23" t="s">
        <v>141</v>
      </c>
      <c r="F22" s="23" t="s">
        <v>142</v>
      </c>
    </row>
    <row r="23" spans="1:6" x14ac:dyDescent="0.25">
      <c r="A23" t="s">
        <v>36</v>
      </c>
      <c r="B23" t="s">
        <v>25</v>
      </c>
      <c r="C23" t="s">
        <v>122</v>
      </c>
      <c r="D23" s="22">
        <v>187647</v>
      </c>
      <c r="E23" s="23" t="s">
        <v>143</v>
      </c>
      <c r="F23" s="23" t="s">
        <v>144</v>
      </c>
    </row>
    <row r="24" spans="1:6" x14ac:dyDescent="0.25">
      <c r="A24" t="s">
        <v>36</v>
      </c>
      <c r="B24" t="s">
        <v>25</v>
      </c>
      <c r="C24" t="s">
        <v>119</v>
      </c>
      <c r="D24" s="22">
        <v>95577</v>
      </c>
      <c r="E24" s="23" t="s">
        <v>145</v>
      </c>
      <c r="F24" s="23" t="s">
        <v>146</v>
      </c>
    </row>
    <row r="25" spans="1:6" x14ac:dyDescent="0.25">
      <c r="A25" t="s">
        <v>36</v>
      </c>
      <c r="B25" t="s">
        <v>25</v>
      </c>
      <c r="C25" t="s">
        <v>147</v>
      </c>
      <c r="D25" s="22">
        <v>81458</v>
      </c>
      <c r="E25" s="23" t="s">
        <v>148</v>
      </c>
      <c r="F25" s="23" t="s">
        <v>149</v>
      </c>
    </row>
    <row r="26" spans="1:6" x14ac:dyDescent="0.25">
      <c r="A26" t="s">
        <v>36</v>
      </c>
      <c r="B26" t="s">
        <v>25</v>
      </c>
      <c r="C26" t="s">
        <v>125</v>
      </c>
      <c r="D26" s="22">
        <v>77035</v>
      </c>
      <c r="E26" s="23" t="s">
        <v>150</v>
      </c>
      <c r="F26" s="23" t="s">
        <v>151</v>
      </c>
    </row>
    <row r="27" spans="1:6" x14ac:dyDescent="0.25">
      <c r="A27" t="s">
        <v>36</v>
      </c>
      <c r="B27" t="s">
        <v>25</v>
      </c>
      <c r="C27" t="s">
        <v>128</v>
      </c>
      <c r="D27" s="22">
        <v>38189</v>
      </c>
      <c r="E27" s="23" t="s">
        <v>181</v>
      </c>
      <c r="F27" s="23" t="s">
        <v>182</v>
      </c>
    </row>
    <row r="28" spans="1:6" x14ac:dyDescent="0.25">
      <c r="A28" t="s">
        <v>36</v>
      </c>
      <c r="B28" t="s">
        <v>25</v>
      </c>
      <c r="C28" t="s">
        <v>156</v>
      </c>
      <c r="D28" s="22">
        <v>23059</v>
      </c>
      <c r="E28" s="23" t="s">
        <v>183</v>
      </c>
      <c r="F28" s="23" t="s">
        <v>184</v>
      </c>
    </row>
    <row r="29" spans="1:6" x14ac:dyDescent="0.25">
      <c r="A29" t="s">
        <v>36</v>
      </c>
      <c r="B29" t="s">
        <v>25</v>
      </c>
      <c r="C29" t="s">
        <v>159</v>
      </c>
      <c r="D29" s="22">
        <v>18373</v>
      </c>
      <c r="E29" s="23" t="s">
        <v>185</v>
      </c>
      <c r="F29" s="23" t="s">
        <v>186</v>
      </c>
    </row>
    <row r="30" spans="1:6" x14ac:dyDescent="0.25">
      <c r="A30" t="s">
        <v>36</v>
      </c>
      <c r="B30" t="s">
        <v>25</v>
      </c>
      <c r="C30" t="s">
        <v>165</v>
      </c>
      <c r="D30" s="22">
        <v>15039</v>
      </c>
      <c r="E30" s="23" t="s">
        <v>187</v>
      </c>
      <c r="F30" s="23" t="s">
        <v>130</v>
      </c>
    </row>
    <row r="31" spans="1:6" x14ac:dyDescent="0.25">
      <c r="A31" t="s">
        <v>36</v>
      </c>
      <c r="B31" t="s">
        <v>25</v>
      </c>
      <c r="C31" t="s">
        <v>188</v>
      </c>
      <c r="D31" s="22">
        <v>9685</v>
      </c>
      <c r="E31" s="23" t="s">
        <v>189</v>
      </c>
      <c r="F31" s="23" t="s">
        <v>190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01E9-C688-47D0-9B9B-6DD8792227CE}">
  <dimension ref="B2:M32"/>
  <sheetViews>
    <sheetView workbookViewId="0">
      <selection activeCell="J1" sqref="J1"/>
    </sheetView>
  </sheetViews>
  <sheetFormatPr defaultRowHeight="15" x14ac:dyDescent="0.25"/>
  <cols>
    <col min="3" max="3" width="9.7109375" bestFit="1" customWidth="1"/>
    <col min="4" max="4" width="12.7109375" bestFit="1" customWidth="1"/>
    <col min="5" max="5" width="7.5703125" bestFit="1" customWidth="1"/>
    <col min="6" max="6" width="28.28515625" bestFit="1" customWidth="1"/>
    <col min="7" max="7" width="32.7109375" bestFit="1" customWidth="1"/>
    <col min="10" max="10" width="12.7109375" bestFit="1" customWidth="1"/>
    <col min="11" max="11" width="7.5703125" bestFit="1" customWidth="1"/>
    <col min="12" max="12" width="28.28515625" bestFit="1" customWidth="1"/>
    <col min="13" max="13" width="32.7109375" bestFit="1" customWidth="1"/>
  </cols>
  <sheetData>
    <row r="2" spans="2:13" x14ac:dyDescent="0.25">
      <c r="B2" s="27" t="s">
        <v>62</v>
      </c>
      <c r="C2" s="27" t="s">
        <v>64</v>
      </c>
      <c r="D2" s="27" t="s">
        <v>152</v>
      </c>
      <c r="E2" s="27" t="s">
        <v>153</v>
      </c>
      <c r="F2" s="27" t="s">
        <v>262</v>
      </c>
      <c r="G2" s="27" t="s">
        <v>263</v>
      </c>
      <c r="I2" s="27" t="s">
        <v>64</v>
      </c>
      <c r="J2" s="27" t="s">
        <v>152</v>
      </c>
      <c r="K2" s="27" t="s">
        <v>153</v>
      </c>
      <c r="L2" s="27" t="s">
        <v>262</v>
      </c>
      <c r="M2" s="27" t="s">
        <v>263</v>
      </c>
    </row>
    <row r="3" spans="2:13" x14ac:dyDescent="0.25">
      <c r="B3" s="24" t="s">
        <v>36</v>
      </c>
      <c r="C3" s="24" t="s">
        <v>17</v>
      </c>
      <c r="D3" s="24" t="s">
        <v>116</v>
      </c>
      <c r="E3" s="26">
        <v>362246</v>
      </c>
      <c r="F3" s="25" t="s">
        <v>204</v>
      </c>
      <c r="G3" s="25" t="s">
        <v>234</v>
      </c>
      <c r="I3" s="66" t="s">
        <v>17</v>
      </c>
      <c r="J3" s="24" t="s">
        <v>116</v>
      </c>
      <c r="K3" s="26">
        <v>362246</v>
      </c>
      <c r="L3" s="25" t="s">
        <v>204</v>
      </c>
      <c r="M3" s="25" t="s">
        <v>234</v>
      </c>
    </row>
    <row r="4" spans="2:13" x14ac:dyDescent="0.25">
      <c r="B4" s="24" t="s">
        <v>36</v>
      </c>
      <c r="C4" s="24" t="s">
        <v>17</v>
      </c>
      <c r="D4" s="24" t="s">
        <v>119</v>
      </c>
      <c r="E4" s="26">
        <v>331769</v>
      </c>
      <c r="F4" s="25" t="s">
        <v>205</v>
      </c>
      <c r="G4" s="25" t="s">
        <v>235</v>
      </c>
      <c r="I4" s="67"/>
      <c r="J4" s="24" t="s">
        <v>119</v>
      </c>
      <c r="K4" s="26">
        <v>331769</v>
      </c>
      <c r="L4" s="25" t="s">
        <v>205</v>
      </c>
      <c r="M4" s="25" t="s">
        <v>235</v>
      </c>
    </row>
    <row r="5" spans="2:13" x14ac:dyDescent="0.25">
      <c r="B5" s="24" t="s">
        <v>36</v>
      </c>
      <c r="C5" s="24" t="s">
        <v>17</v>
      </c>
      <c r="D5" s="24" t="s">
        <v>122</v>
      </c>
      <c r="E5" s="26">
        <v>159450</v>
      </c>
      <c r="F5" s="25" t="s">
        <v>206</v>
      </c>
      <c r="G5" s="25" t="s">
        <v>236</v>
      </c>
      <c r="I5" s="67"/>
      <c r="J5" s="24" t="s">
        <v>122</v>
      </c>
      <c r="K5" s="26">
        <v>159450</v>
      </c>
      <c r="L5" s="25" t="s">
        <v>206</v>
      </c>
      <c r="M5" s="25" t="s">
        <v>236</v>
      </c>
    </row>
    <row r="6" spans="2:13" x14ac:dyDescent="0.25">
      <c r="B6" s="24" t="s">
        <v>36</v>
      </c>
      <c r="C6" s="24" t="s">
        <v>17</v>
      </c>
      <c r="D6" s="24" t="s">
        <v>125</v>
      </c>
      <c r="E6" s="26">
        <v>107654</v>
      </c>
      <c r="F6" s="25" t="s">
        <v>207</v>
      </c>
      <c r="G6" s="25" t="s">
        <v>237</v>
      </c>
      <c r="I6" s="67"/>
      <c r="J6" s="24" t="s">
        <v>125</v>
      </c>
      <c r="K6" s="26">
        <v>107654</v>
      </c>
      <c r="L6" s="25" t="s">
        <v>207</v>
      </c>
      <c r="M6" s="25" t="s">
        <v>237</v>
      </c>
    </row>
    <row r="7" spans="2:13" x14ac:dyDescent="0.25">
      <c r="B7" s="24" t="s">
        <v>36</v>
      </c>
      <c r="C7" s="24" t="s">
        <v>17</v>
      </c>
      <c r="D7" s="24" t="s">
        <v>128</v>
      </c>
      <c r="E7" s="26">
        <v>40801</v>
      </c>
      <c r="F7" s="25" t="s">
        <v>208</v>
      </c>
      <c r="G7" s="25" t="s">
        <v>238</v>
      </c>
      <c r="I7" s="67"/>
      <c r="J7" s="24" t="s">
        <v>128</v>
      </c>
      <c r="K7" s="26">
        <v>40801</v>
      </c>
      <c r="L7" s="25" t="s">
        <v>208</v>
      </c>
      <c r="M7" s="25" t="s">
        <v>238</v>
      </c>
    </row>
    <row r="8" spans="2:13" x14ac:dyDescent="0.25">
      <c r="B8" s="24" t="s">
        <v>36</v>
      </c>
      <c r="C8" s="24" t="s">
        <v>17</v>
      </c>
      <c r="D8" s="24" t="s">
        <v>156</v>
      </c>
      <c r="E8" s="26">
        <v>25585</v>
      </c>
      <c r="F8" s="25" t="s">
        <v>209</v>
      </c>
      <c r="G8" s="25" t="s">
        <v>239</v>
      </c>
      <c r="I8" s="67"/>
      <c r="J8" s="24" t="s">
        <v>156</v>
      </c>
      <c r="K8" s="26">
        <v>25585</v>
      </c>
      <c r="L8" s="25" t="s">
        <v>209</v>
      </c>
      <c r="M8" s="25" t="s">
        <v>239</v>
      </c>
    </row>
    <row r="9" spans="2:13" x14ac:dyDescent="0.25">
      <c r="B9" s="24" t="s">
        <v>36</v>
      </c>
      <c r="C9" s="24" t="s">
        <v>17</v>
      </c>
      <c r="D9" s="24" t="s">
        <v>159</v>
      </c>
      <c r="E9" s="26">
        <v>18670</v>
      </c>
      <c r="F9" s="25" t="s">
        <v>210</v>
      </c>
      <c r="G9" s="25" t="s">
        <v>240</v>
      </c>
      <c r="I9" s="67"/>
      <c r="J9" s="24" t="s">
        <v>159</v>
      </c>
      <c r="K9" s="26">
        <v>18670</v>
      </c>
      <c r="L9" s="25" t="s">
        <v>210</v>
      </c>
      <c r="M9" s="25" t="s">
        <v>240</v>
      </c>
    </row>
    <row r="10" spans="2:13" x14ac:dyDescent="0.25">
      <c r="B10" s="24" t="s">
        <v>36</v>
      </c>
      <c r="C10" s="24" t="s">
        <v>17</v>
      </c>
      <c r="D10" s="24" t="s">
        <v>162</v>
      </c>
      <c r="E10" s="26">
        <v>17286</v>
      </c>
      <c r="F10" s="25" t="s">
        <v>211</v>
      </c>
      <c r="G10" s="25" t="s">
        <v>241</v>
      </c>
      <c r="I10" s="67"/>
      <c r="J10" s="24" t="s">
        <v>162</v>
      </c>
      <c r="K10" s="26">
        <v>17286</v>
      </c>
      <c r="L10" s="25" t="s">
        <v>211</v>
      </c>
      <c r="M10" s="25" t="s">
        <v>241</v>
      </c>
    </row>
    <row r="11" spans="2:13" x14ac:dyDescent="0.25">
      <c r="B11" s="24" t="s">
        <v>36</v>
      </c>
      <c r="C11" s="24" t="s">
        <v>17</v>
      </c>
      <c r="D11" s="24" t="s">
        <v>165</v>
      </c>
      <c r="E11" s="26">
        <v>15615</v>
      </c>
      <c r="F11" s="25" t="s">
        <v>212</v>
      </c>
      <c r="G11" s="25" t="s">
        <v>238</v>
      </c>
      <c r="I11" s="67"/>
      <c r="J11" s="24" t="s">
        <v>165</v>
      </c>
      <c r="K11" s="26">
        <v>15615</v>
      </c>
      <c r="L11" s="25" t="s">
        <v>212</v>
      </c>
      <c r="M11" s="25" t="s">
        <v>238</v>
      </c>
    </row>
    <row r="12" spans="2:13" x14ac:dyDescent="0.25">
      <c r="B12" s="24" t="s">
        <v>36</v>
      </c>
      <c r="C12" s="24" t="s">
        <v>17</v>
      </c>
      <c r="D12" s="24" t="s">
        <v>167</v>
      </c>
      <c r="E12" s="26">
        <v>10397</v>
      </c>
      <c r="F12" s="25" t="s">
        <v>213</v>
      </c>
      <c r="G12" s="25" t="s">
        <v>242</v>
      </c>
      <c r="I12" s="68"/>
      <c r="J12" s="24" t="s">
        <v>167</v>
      </c>
      <c r="K12" s="26">
        <v>10397</v>
      </c>
      <c r="L12" s="25" t="s">
        <v>213</v>
      </c>
      <c r="M12" s="25" t="s">
        <v>242</v>
      </c>
    </row>
    <row r="13" spans="2:13" x14ac:dyDescent="0.25">
      <c r="B13" s="24" t="s">
        <v>36</v>
      </c>
      <c r="C13" s="24" t="s">
        <v>24</v>
      </c>
      <c r="D13" s="24" t="s">
        <v>119</v>
      </c>
      <c r="E13" s="26">
        <v>452330</v>
      </c>
      <c r="F13" s="25" t="s">
        <v>214</v>
      </c>
      <c r="G13" s="25" t="s">
        <v>243</v>
      </c>
      <c r="I13" s="66" t="s">
        <v>24</v>
      </c>
      <c r="J13" s="24" t="s">
        <v>119</v>
      </c>
      <c r="K13" s="26">
        <v>452330</v>
      </c>
      <c r="L13" s="25" t="s">
        <v>214</v>
      </c>
      <c r="M13" s="25" t="s">
        <v>243</v>
      </c>
    </row>
    <row r="14" spans="2:13" x14ac:dyDescent="0.25">
      <c r="B14" s="24" t="s">
        <v>36</v>
      </c>
      <c r="C14" s="24" t="s">
        <v>24</v>
      </c>
      <c r="D14" s="24" t="s">
        <v>116</v>
      </c>
      <c r="E14" s="26">
        <v>405563</v>
      </c>
      <c r="F14" s="25" t="s">
        <v>215</v>
      </c>
      <c r="G14" s="25" t="s">
        <v>244</v>
      </c>
      <c r="I14" s="67"/>
      <c r="J14" s="24" t="s">
        <v>116</v>
      </c>
      <c r="K14" s="26">
        <v>405563</v>
      </c>
      <c r="L14" s="25" t="s">
        <v>215</v>
      </c>
      <c r="M14" s="25" t="s">
        <v>244</v>
      </c>
    </row>
    <row r="15" spans="2:13" x14ac:dyDescent="0.25">
      <c r="B15" s="24" t="s">
        <v>36</v>
      </c>
      <c r="C15" s="24" t="s">
        <v>24</v>
      </c>
      <c r="D15" s="24" t="s">
        <v>122</v>
      </c>
      <c r="E15" s="26">
        <v>207853</v>
      </c>
      <c r="F15" s="25" t="s">
        <v>216</v>
      </c>
      <c r="G15" s="25" t="s">
        <v>245</v>
      </c>
      <c r="I15" s="67"/>
      <c r="J15" s="24" t="s">
        <v>122</v>
      </c>
      <c r="K15" s="26">
        <v>207853</v>
      </c>
      <c r="L15" s="25" t="s">
        <v>216</v>
      </c>
      <c r="M15" s="25" t="s">
        <v>245</v>
      </c>
    </row>
    <row r="16" spans="2:13" x14ac:dyDescent="0.25">
      <c r="B16" s="24" t="s">
        <v>36</v>
      </c>
      <c r="C16" s="24" t="s">
        <v>24</v>
      </c>
      <c r="D16" s="24" t="s">
        <v>125</v>
      </c>
      <c r="E16" s="26">
        <v>126813</v>
      </c>
      <c r="F16" s="25" t="s">
        <v>217</v>
      </c>
      <c r="G16" s="25" t="s">
        <v>246</v>
      </c>
      <c r="I16" s="67"/>
      <c r="J16" s="24" t="s">
        <v>125</v>
      </c>
      <c r="K16" s="26">
        <v>126813</v>
      </c>
      <c r="L16" s="25" t="s">
        <v>217</v>
      </c>
      <c r="M16" s="25" t="s">
        <v>246</v>
      </c>
    </row>
    <row r="17" spans="2:13" x14ac:dyDescent="0.25">
      <c r="B17" s="24" t="s">
        <v>36</v>
      </c>
      <c r="C17" s="24" t="s">
        <v>24</v>
      </c>
      <c r="D17" s="24" t="s">
        <v>128</v>
      </c>
      <c r="E17" s="26">
        <v>22241</v>
      </c>
      <c r="F17" s="25" t="s">
        <v>218</v>
      </c>
      <c r="G17" s="25" t="s">
        <v>247</v>
      </c>
      <c r="I17" s="67"/>
      <c r="J17" s="24" t="s">
        <v>128</v>
      </c>
      <c r="K17" s="26">
        <v>22241</v>
      </c>
      <c r="L17" s="25" t="s">
        <v>218</v>
      </c>
      <c r="M17" s="25" t="s">
        <v>247</v>
      </c>
    </row>
    <row r="18" spans="2:13" x14ac:dyDescent="0.25">
      <c r="B18" s="24" t="s">
        <v>36</v>
      </c>
      <c r="C18" s="24" t="s">
        <v>24</v>
      </c>
      <c r="D18" s="24" t="s">
        <v>159</v>
      </c>
      <c r="E18" s="26">
        <v>21221</v>
      </c>
      <c r="F18" s="25" t="s">
        <v>219</v>
      </c>
      <c r="G18" s="25" t="s">
        <v>248</v>
      </c>
      <c r="I18" s="67"/>
      <c r="J18" s="24" t="s">
        <v>159</v>
      </c>
      <c r="K18" s="26">
        <v>21221</v>
      </c>
      <c r="L18" s="25" t="s">
        <v>219</v>
      </c>
      <c r="M18" s="25" t="s">
        <v>248</v>
      </c>
    </row>
    <row r="19" spans="2:13" x14ac:dyDescent="0.25">
      <c r="B19" s="24" t="s">
        <v>36</v>
      </c>
      <c r="C19" s="24" t="s">
        <v>24</v>
      </c>
      <c r="D19" s="24" t="s">
        <v>156</v>
      </c>
      <c r="E19" s="26">
        <v>16411</v>
      </c>
      <c r="F19" s="25" t="s">
        <v>220</v>
      </c>
      <c r="G19" s="25" t="s">
        <v>249</v>
      </c>
      <c r="I19" s="67"/>
      <c r="J19" s="24" t="s">
        <v>156</v>
      </c>
      <c r="K19" s="26">
        <v>16411</v>
      </c>
      <c r="L19" s="25" t="s">
        <v>220</v>
      </c>
      <c r="M19" s="25" t="s">
        <v>249</v>
      </c>
    </row>
    <row r="20" spans="2:13" x14ac:dyDescent="0.25">
      <c r="B20" s="24" t="s">
        <v>36</v>
      </c>
      <c r="C20" s="24" t="s">
        <v>24</v>
      </c>
      <c r="D20" s="24" t="s">
        <v>174</v>
      </c>
      <c r="E20" s="26">
        <v>14490</v>
      </c>
      <c r="F20" s="25" t="s">
        <v>221</v>
      </c>
      <c r="G20" s="25" t="s">
        <v>250</v>
      </c>
      <c r="I20" s="67"/>
      <c r="J20" s="24" t="s">
        <v>174</v>
      </c>
      <c r="K20" s="26">
        <v>14490</v>
      </c>
      <c r="L20" s="25" t="s">
        <v>221</v>
      </c>
      <c r="M20" s="25" t="s">
        <v>250</v>
      </c>
    </row>
    <row r="21" spans="2:13" x14ac:dyDescent="0.25">
      <c r="B21" s="24" t="s">
        <v>36</v>
      </c>
      <c r="C21" s="24" t="s">
        <v>24</v>
      </c>
      <c r="D21" s="24" t="s">
        <v>165</v>
      </c>
      <c r="E21" s="26">
        <v>14023</v>
      </c>
      <c r="F21" s="25" t="s">
        <v>222</v>
      </c>
      <c r="G21" s="25" t="s">
        <v>251</v>
      </c>
      <c r="I21" s="67"/>
      <c r="J21" s="24" t="s">
        <v>165</v>
      </c>
      <c r="K21" s="26">
        <v>14023</v>
      </c>
      <c r="L21" s="25" t="s">
        <v>222</v>
      </c>
      <c r="M21" s="25" t="s">
        <v>251</v>
      </c>
    </row>
    <row r="22" spans="2:13" x14ac:dyDescent="0.25">
      <c r="B22" s="24" t="s">
        <v>36</v>
      </c>
      <c r="C22" s="24" t="s">
        <v>24</v>
      </c>
      <c r="D22" s="24" t="s">
        <v>162</v>
      </c>
      <c r="E22" s="26">
        <v>12993</v>
      </c>
      <c r="F22" s="25" t="s">
        <v>223</v>
      </c>
      <c r="G22" s="25" t="s">
        <v>252</v>
      </c>
      <c r="I22" s="68"/>
      <c r="J22" s="24" t="s">
        <v>162</v>
      </c>
      <c r="K22" s="26">
        <v>12993</v>
      </c>
      <c r="L22" s="25" t="s">
        <v>223</v>
      </c>
      <c r="M22" s="25" t="s">
        <v>252</v>
      </c>
    </row>
    <row r="23" spans="2:13" x14ac:dyDescent="0.25">
      <c r="B23" s="24" t="s">
        <v>36</v>
      </c>
      <c r="C23" s="24" t="s">
        <v>25</v>
      </c>
      <c r="D23" s="24" t="s">
        <v>116</v>
      </c>
      <c r="E23" s="26">
        <v>368388</v>
      </c>
      <c r="F23" s="25" t="s">
        <v>224</v>
      </c>
      <c r="G23" s="25" t="s">
        <v>253</v>
      </c>
      <c r="I23" s="66" t="s">
        <v>25</v>
      </c>
      <c r="J23" s="24" t="s">
        <v>116</v>
      </c>
      <c r="K23" s="26">
        <v>368388</v>
      </c>
      <c r="L23" s="25" t="s">
        <v>224</v>
      </c>
      <c r="M23" s="25" t="s">
        <v>253</v>
      </c>
    </row>
    <row r="24" spans="2:13" x14ac:dyDescent="0.25">
      <c r="B24" s="24" t="s">
        <v>36</v>
      </c>
      <c r="C24" s="24" t="s">
        <v>25</v>
      </c>
      <c r="D24" s="24" t="s">
        <v>122</v>
      </c>
      <c r="E24" s="26">
        <v>187647</v>
      </c>
      <c r="F24" s="25" t="s">
        <v>225</v>
      </c>
      <c r="G24" s="25" t="s">
        <v>254</v>
      </c>
      <c r="I24" s="67"/>
      <c r="J24" s="24" t="s">
        <v>122</v>
      </c>
      <c r="K24" s="26">
        <v>187647</v>
      </c>
      <c r="L24" s="25" t="s">
        <v>225</v>
      </c>
      <c r="M24" s="25" t="s">
        <v>254</v>
      </c>
    </row>
    <row r="25" spans="2:13" x14ac:dyDescent="0.25">
      <c r="B25" s="24" t="s">
        <v>36</v>
      </c>
      <c r="C25" s="24" t="s">
        <v>25</v>
      </c>
      <c r="D25" s="24" t="s">
        <v>119</v>
      </c>
      <c r="E25" s="26">
        <v>95577</v>
      </c>
      <c r="F25" s="25" t="s">
        <v>226</v>
      </c>
      <c r="G25" s="25" t="s">
        <v>255</v>
      </c>
      <c r="I25" s="67"/>
      <c r="J25" s="24" t="s">
        <v>119</v>
      </c>
      <c r="K25" s="26">
        <v>95577</v>
      </c>
      <c r="L25" s="25" t="s">
        <v>226</v>
      </c>
      <c r="M25" s="25" t="s">
        <v>255</v>
      </c>
    </row>
    <row r="26" spans="2:13" x14ac:dyDescent="0.25">
      <c r="B26" s="24" t="s">
        <v>36</v>
      </c>
      <c r="C26" s="24" t="s">
        <v>25</v>
      </c>
      <c r="D26" s="24" t="s">
        <v>147</v>
      </c>
      <c r="E26" s="26">
        <v>81458</v>
      </c>
      <c r="F26" s="25" t="s">
        <v>227</v>
      </c>
      <c r="G26" s="25" t="s">
        <v>256</v>
      </c>
      <c r="I26" s="67"/>
      <c r="J26" s="24" t="s">
        <v>147</v>
      </c>
      <c r="K26" s="26">
        <v>81458</v>
      </c>
      <c r="L26" s="25" t="s">
        <v>227</v>
      </c>
      <c r="M26" s="25" t="s">
        <v>256</v>
      </c>
    </row>
    <row r="27" spans="2:13" x14ac:dyDescent="0.25">
      <c r="B27" s="24" t="s">
        <v>36</v>
      </c>
      <c r="C27" s="24" t="s">
        <v>25</v>
      </c>
      <c r="D27" s="24" t="s">
        <v>125</v>
      </c>
      <c r="E27" s="26">
        <v>77035</v>
      </c>
      <c r="F27" s="25" t="s">
        <v>228</v>
      </c>
      <c r="G27" s="25" t="s">
        <v>257</v>
      </c>
      <c r="I27" s="67"/>
      <c r="J27" s="24" t="s">
        <v>125</v>
      </c>
      <c r="K27" s="26">
        <v>77035</v>
      </c>
      <c r="L27" s="25" t="s">
        <v>228</v>
      </c>
      <c r="M27" s="25" t="s">
        <v>257</v>
      </c>
    </row>
    <row r="28" spans="2:13" x14ac:dyDescent="0.25">
      <c r="B28" s="24" t="s">
        <v>36</v>
      </c>
      <c r="C28" s="24" t="s">
        <v>25</v>
      </c>
      <c r="D28" s="24" t="s">
        <v>128</v>
      </c>
      <c r="E28" s="26">
        <v>38189</v>
      </c>
      <c r="F28" s="25" t="s">
        <v>229</v>
      </c>
      <c r="G28" s="25" t="s">
        <v>258</v>
      </c>
      <c r="I28" s="67"/>
      <c r="J28" s="24" t="s">
        <v>128</v>
      </c>
      <c r="K28" s="26">
        <v>38189</v>
      </c>
      <c r="L28" s="25" t="s">
        <v>229</v>
      </c>
      <c r="M28" s="25" t="s">
        <v>258</v>
      </c>
    </row>
    <row r="29" spans="2:13" x14ac:dyDescent="0.25">
      <c r="B29" s="24" t="s">
        <v>36</v>
      </c>
      <c r="C29" s="24" t="s">
        <v>25</v>
      </c>
      <c r="D29" s="24" t="s">
        <v>156</v>
      </c>
      <c r="E29" s="26">
        <v>23059</v>
      </c>
      <c r="F29" s="25" t="s">
        <v>230</v>
      </c>
      <c r="G29" s="25" t="s">
        <v>259</v>
      </c>
      <c r="I29" s="67"/>
      <c r="J29" s="24" t="s">
        <v>156</v>
      </c>
      <c r="K29" s="26">
        <v>23059</v>
      </c>
      <c r="L29" s="25" t="s">
        <v>230</v>
      </c>
      <c r="M29" s="25" t="s">
        <v>259</v>
      </c>
    </row>
    <row r="30" spans="2:13" x14ac:dyDescent="0.25">
      <c r="B30" s="24" t="s">
        <v>36</v>
      </c>
      <c r="C30" s="24" t="s">
        <v>25</v>
      </c>
      <c r="D30" s="24" t="s">
        <v>159</v>
      </c>
      <c r="E30" s="26">
        <v>18373</v>
      </c>
      <c r="F30" s="25" t="s">
        <v>231</v>
      </c>
      <c r="G30" s="25" t="s">
        <v>260</v>
      </c>
      <c r="I30" s="67"/>
      <c r="J30" s="24" t="s">
        <v>159</v>
      </c>
      <c r="K30" s="26">
        <v>18373</v>
      </c>
      <c r="L30" s="25" t="s">
        <v>231</v>
      </c>
      <c r="M30" s="25" t="s">
        <v>260</v>
      </c>
    </row>
    <row r="31" spans="2:13" x14ac:dyDescent="0.25">
      <c r="B31" s="24" t="s">
        <v>36</v>
      </c>
      <c r="C31" s="24" t="s">
        <v>25</v>
      </c>
      <c r="D31" s="24" t="s">
        <v>165</v>
      </c>
      <c r="E31" s="26">
        <v>15039</v>
      </c>
      <c r="F31" s="25" t="s">
        <v>232</v>
      </c>
      <c r="G31" s="25" t="s">
        <v>238</v>
      </c>
      <c r="I31" s="67"/>
      <c r="J31" s="24" t="s">
        <v>165</v>
      </c>
      <c r="K31" s="26">
        <v>15039</v>
      </c>
      <c r="L31" s="25" t="s">
        <v>232</v>
      </c>
      <c r="M31" s="25" t="s">
        <v>238</v>
      </c>
    </row>
    <row r="32" spans="2:13" x14ac:dyDescent="0.25">
      <c r="B32" s="24" t="s">
        <v>36</v>
      </c>
      <c r="C32" s="24" t="s">
        <v>25</v>
      </c>
      <c r="D32" s="24" t="s">
        <v>188</v>
      </c>
      <c r="E32" s="26">
        <v>9685</v>
      </c>
      <c r="F32" s="25" t="s">
        <v>233</v>
      </c>
      <c r="G32" s="25" t="s">
        <v>261</v>
      </c>
      <c r="I32" s="68"/>
      <c r="J32" s="24" t="s">
        <v>188</v>
      </c>
      <c r="K32" s="26">
        <v>9685</v>
      </c>
      <c r="L32" s="25" t="s">
        <v>233</v>
      </c>
      <c r="M32" s="25" t="s">
        <v>261</v>
      </c>
    </row>
  </sheetData>
  <mergeCells count="3">
    <mergeCell ref="I3:I12"/>
    <mergeCell ref="I13:I22"/>
    <mergeCell ref="I23:I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8D07-8847-42F3-A064-677F11FBAE53}">
  <dimension ref="A1:K30"/>
  <sheetViews>
    <sheetView topLeftCell="A7" workbookViewId="0">
      <selection activeCell="M30" sqref="M30"/>
    </sheetView>
  </sheetViews>
  <sheetFormatPr defaultRowHeight="15" x14ac:dyDescent="0.25"/>
  <cols>
    <col min="1" max="1" width="11.42578125" bestFit="1" customWidth="1"/>
    <col min="2" max="2" width="9.5703125" bestFit="1" customWidth="1"/>
    <col min="3" max="3" width="10" bestFit="1" customWidth="1"/>
    <col min="4" max="4" width="11.7109375" bestFit="1" customWidth="1"/>
    <col min="5" max="5" width="17.7109375" bestFit="1" customWidth="1"/>
    <col min="6" max="6" width="13.7109375" bestFit="1" customWidth="1"/>
    <col min="7" max="7" width="13.28515625" bestFit="1" customWidth="1"/>
    <col min="8" max="8" width="11.140625" bestFit="1" customWidth="1"/>
    <col min="9" max="9" width="17.140625" bestFit="1" customWidth="1"/>
    <col min="10" max="10" width="13.140625" bestFit="1" customWidth="1"/>
    <col min="11" max="11" width="12.7109375" bestFit="1" customWidth="1"/>
  </cols>
  <sheetData>
    <row r="1" spans="1:11" x14ac:dyDescent="0.25">
      <c r="A1" t="s">
        <v>266</v>
      </c>
      <c r="B1" t="s">
        <v>62</v>
      </c>
      <c r="C1" t="s">
        <v>64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</row>
    <row r="2" spans="1:11" x14ac:dyDescent="0.25">
      <c r="A2">
        <v>1749553400.6144059</v>
      </c>
      <c r="B2" t="s">
        <v>16</v>
      </c>
      <c r="C2" t="s">
        <v>17</v>
      </c>
      <c r="D2">
        <v>1689779</v>
      </c>
      <c r="E2">
        <v>1651620</v>
      </c>
      <c r="F2">
        <v>19759</v>
      </c>
      <c r="G2">
        <v>18400</v>
      </c>
      <c r="H2">
        <v>422445</v>
      </c>
      <c r="I2">
        <v>412905</v>
      </c>
      <c r="J2">
        <v>4940</v>
      </c>
      <c r="K2">
        <v>4600</v>
      </c>
    </row>
    <row r="3" spans="1:11" x14ac:dyDescent="0.25">
      <c r="A3">
        <v>1749553417.9477236</v>
      </c>
      <c r="B3" t="s">
        <v>16</v>
      </c>
      <c r="C3" t="s">
        <v>24</v>
      </c>
      <c r="D3">
        <v>1172145</v>
      </c>
      <c r="E3">
        <v>1146703</v>
      </c>
      <c r="F3">
        <v>6242</v>
      </c>
      <c r="G3">
        <v>19200</v>
      </c>
      <c r="H3">
        <v>293037</v>
      </c>
      <c r="I3">
        <v>286676</v>
      </c>
      <c r="J3">
        <v>1561</v>
      </c>
      <c r="K3">
        <v>4800</v>
      </c>
    </row>
    <row r="4" spans="1:11" x14ac:dyDescent="0.25">
      <c r="A4">
        <v>1749553451.9146125</v>
      </c>
      <c r="B4" t="s">
        <v>16</v>
      </c>
      <c r="C4" t="s">
        <v>25</v>
      </c>
      <c r="D4">
        <v>2324488</v>
      </c>
      <c r="E4">
        <v>2269476</v>
      </c>
      <c r="F4">
        <v>53412</v>
      </c>
      <c r="G4">
        <v>1600</v>
      </c>
      <c r="H4">
        <v>581123</v>
      </c>
      <c r="I4">
        <v>567370</v>
      </c>
      <c r="J4">
        <v>13353</v>
      </c>
      <c r="K4">
        <v>400</v>
      </c>
    </row>
    <row r="5" spans="1:11" x14ac:dyDescent="0.25">
      <c r="A5">
        <v>1749553460.4707892</v>
      </c>
      <c r="B5" t="s">
        <v>16</v>
      </c>
      <c r="C5" t="s">
        <v>26</v>
      </c>
      <c r="D5">
        <v>579509</v>
      </c>
      <c r="E5">
        <v>556496</v>
      </c>
      <c r="F5">
        <v>14213</v>
      </c>
      <c r="G5">
        <v>8800</v>
      </c>
      <c r="H5">
        <v>144879</v>
      </c>
      <c r="I5">
        <v>139125</v>
      </c>
      <c r="J5">
        <v>3554</v>
      </c>
      <c r="K5">
        <v>2200</v>
      </c>
    </row>
    <row r="6" spans="1:11" x14ac:dyDescent="0.25">
      <c r="A6">
        <v>1749553461.5509164</v>
      </c>
      <c r="B6" t="s">
        <v>16</v>
      </c>
      <c r="C6" t="s">
        <v>27</v>
      </c>
      <c r="D6">
        <v>74333</v>
      </c>
      <c r="E6">
        <v>57089</v>
      </c>
      <c r="F6">
        <v>2044</v>
      </c>
      <c r="G6">
        <v>15200</v>
      </c>
      <c r="H6">
        <v>18584</v>
      </c>
      <c r="I6">
        <v>14273</v>
      </c>
      <c r="J6">
        <v>511</v>
      </c>
      <c r="K6">
        <v>3800</v>
      </c>
    </row>
    <row r="7" spans="1:11" x14ac:dyDescent="0.25">
      <c r="A7">
        <v>1749553467.4518445</v>
      </c>
      <c r="B7" t="s">
        <v>16</v>
      </c>
      <c r="C7" t="s">
        <v>28</v>
      </c>
      <c r="D7">
        <v>409616</v>
      </c>
      <c r="E7">
        <v>399160</v>
      </c>
      <c r="F7">
        <v>5656</v>
      </c>
      <c r="G7">
        <v>4800</v>
      </c>
      <c r="H7">
        <v>102405</v>
      </c>
      <c r="I7">
        <v>99791</v>
      </c>
      <c r="J7">
        <v>1414</v>
      </c>
      <c r="K7">
        <v>1200</v>
      </c>
    </row>
    <row r="8" spans="1:11" x14ac:dyDescent="0.25">
      <c r="A8">
        <v>1749553468.455085</v>
      </c>
      <c r="B8" t="s">
        <v>16</v>
      </c>
      <c r="C8" t="s">
        <v>29</v>
      </c>
      <c r="D8">
        <v>66777</v>
      </c>
      <c r="E8">
        <v>58553</v>
      </c>
      <c r="F8">
        <v>1024</v>
      </c>
      <c r="G8">
        <v>7200</v>
      </c>
      <c r="H8">
        <v>16696</v>
      </c>
      <c r="I8">
        <v>14639</v>
      </c>
      <c r="J8">
        <v>257</v>
      </c>
      <c r="K8">
        <v>1800</v>
      </c>
    </row>
    <row r="9" spans="1:11" x14ac:dyDescent="0.25">
      <c r="A9">
        <v>1749553502.0125322</v>
      </c>
      <c r="B9" t="s">
        <v>16</v>
      </c>
      <c r="C9" t="s">
        <v>30</v>
      </c>
      <c r="D9">
        <v>2296973</v>
      </c>
      <c r="E9">
        <v>2228751</v>
      </c>
      <c r="F9">
        <v>57022</v>
      </c>
      <c r="G9">
        <v>11200</v>
      </c>
      <c r="H9">
        <v>574244</v>
      </c>
      <c r="I9">
        <v>557188</v>
      </c>
      <c r="J9">
        <v>14256</v>
      </c>
      <c r="K9">
        <v>2800</v>
      </c>
    </row>
    <row r="10" spans="1:11" x14ac:dyDescent="0.25">
      <c r="A10">
        <v>1749553519.9312992</v>
      </c>
      <c r="B10" t="s">
        <v>16</v>
      </c>
      <c r="C10" t="s">
        <v>31</v>
      </c>
      <c r="D10">
        <v>1258642</v>
      </c>
      <c r="E10">
        <v>1067878</v>
      </c>
      <c r="F10">
        <v>14764</v>
      </c>
      <c r="G10">
        <v>176000</v>
      </c>
      <c r="H10">
        <v>314662</v>
      </c>
      <c r="I10">
        <v>266970</v>
      </c>
      <c r="J10">
        <v>3692</v>
      </c>
      <c r="K10">
        <v>44000</v>
      </c>
    </row>
    <row r="11" spans="1:11" x14ac:dyDescent="0.25">
      <c r="A11">
        <v>1749553531.4804258</v>
      </c>
      <c r="B11" t="s">
        <v>16</v>
      </c>
      <c r="C11" t="s">
        <v>32</v>
      </c>
      <c r="D11">
        <v>787494</v>
      </c>
      <c r="E11">
        <v>729021</v>
      </c>
      <c r="F11">
        <v>10473</v>
      </c>
      <c r="G11">
        <v>48000</v>
      </c>
      <c r="H11">
        <v>196875</v>
      </c>
      <c r="I11">
        <v>182256</v>
      </c>
      <c r="J11">
        <v>2619</v>
      </c>
      <c r="K11">
        <v>12000</v>
      </c>
    </row>
    <row r="12" spans="1:11" x14ac:dyDescent="0.25">
      <c r="A12">
        <v>1749553531.875123</v>
      </c>
      <c r="B12" t="s">
        <v>16</v>
      </c>
      <c r="C12" t="s">
        <v>33</v>
      </c>
      <c r="D12">
        <v>24771</v>
      </c>
      <c r="E12">
        <v>14231</v>
      </c>
      <c r="F12">
        <v>940</v>
      </c>
      <c r="G12">
        <v>9600</v>
      </c>
      <c r="H12">
        <v>6193</v>
      </c>
      <c r="I12">
        <v>3558</v>
      </c>
      <c r="J12">
        <v>235</v>
      </c>
      <c r="K12">
        <v>2400</v>
      </c>
    </row>
    <row r="13" spans="1:11" x14ac:dyDescent="0.25">
      <c r="A13">
        <v>1749553535.0745881</v>
      </c>
      <c r="B13" t="s">
        <v>16</v>
      </c>
      <c r="C13" t="s">
        <v>34</v>
      </c>
      <c r="D13">
        <v>219348</v>
      </c>
      <c r="E13">
        <v>207620</v>
      </c>
      <c r="F13">
        <v>4528</v>
      </c>
      <c r="G13">
        <v>7200</v>
      </c>
      <c r="H13">
        <v>54838</v>
      </c>
      <c r="I13">
        <v>51905</v>
      </c>
      <c r="J13">
        <v>1133</v>
      </c>
      <c r="K13">
        <v>1800</v>
      </c>
    </row>
    <row r="14" spans="1:11" x14ac:dyDescent="0.25">
      <c r="A14">
        <v>1749553557.0513487</v>
      </c>
      <c r="B14" t="s">
        <v>16</v>
      </c>
      <c r="C14" t="s">
        <v>35</v>
      </c>
      <c r="D14">
        <v>1501191</v>
      </c>
      <c r="E14">
        <v>1460599</v>
      </c>
      <c r="F14">
        <v>25392</v>
      </c>
      <c r="G14">
        <v>15200</v>
      </c>
      <c r="H14">
        <v>375298</v>
      </c>
      <c r="I14">
        <v>365150</v>
      </c>
      <c r="J14">
        <v>6348</v>
      </c>
      <c r="K14">
        <v>3800</v>
      </c>
    </row>
    <row r="15" spans="1:11" x14ac:dyDescent="0.25">
      <c r="A15">
        <v>1749553615.0624421</v>
      </c>
      <c r="B15" t="s">
        <v>36</v>
      </c>
      <c r="C15" t="s">
        <v>17</v>
      </c>
      <c r="D15">
        <v>3916126</v>
      </c>
      <c r="E15">
        <v>3747046</v>
      </c>
      <c r="F15">
        <v>52280</v>
      </c>
      <c r="G15">
        <v>116800</v>
      </c>
      <c r="H15">
        <v>979032</v>
      </c>
      <c r="I15">
        <v>936762</v>
      </c>
      <c r="J15">
        <v>13070</v>
      </c>
      <c r="K15">
        <v>29200</v>
      </c>
    </row>
    <row r="16" spans="1:11" x14ac:dyDescent="0.25">
      <c r="A16">
        <v>1749553685.9665773</v>
      </c>
      <c r="B16" t="s">
        <v>36</v>
      </c>
      <c r="C16" t="s">
        <v>24</v>
      </c>
      <c r="D16">
        <v>4798506</v>
      </c>
      <c r="E16">
        <v>4461578</v>
      </c>
      <c r="F16">
        <v>45728</v>
      </c>
      <c r="G16">
        <v>291200</v>
      </c>
      <c r="H16">
        <v>1199627</v>
      </c>
      <c r="I16">
        <v>1115395</v>
      </c>
      <c r="J16">
        <v>11432</v>
      </c>
      <c r="K16">
        <v>72800</v>
      </c>
    </row>
    <row r="17" spans="1:11" x14ac:dyDescent="0.25">
      <c r="A17">
        <v>1749553730.972914</v>
      </c>
      <c r="B17" t="s">
        <v>36</v>
      </c>
      <c r="C17" t="s">
        <v>25</v>
      </c>
      <c r="D17">
        <v>3108633</v>
      </c>
      <c r="E17">
        <v>2816437</v>
      </c>
      <c r="F17">
        <v>56996</v>
      </c>
      <c r="G17">
        <v>235200</v>
      </c>
      <c r="H17">
        <v>777159</v>
      </c>
      <c r="I17">
        <v>704110</v>
      </c>
      <c r="J17">
        <v>14249</v>
      </c>
      <c r="K17">
        <v>58800</v>
      </c>
    </row>
    <row r="18" spans="1:11" x14ac:dyDescent="0.25">
      <c r="A18">
        <v>1749553764.3014095</v>
      </c>
      <c r="B18" t="s">
        <v>37</v>
      </c>
      <c r="C18" t="s">
        <v>17</v>
      </c>
      <c r="D18">
        <v>2259707</v>
      </c>
      <c r="E18">
        <v>2202630</v>
      </c>
      <c r="F18">
        <v>24309</v>
      </c>
      <c r="G18">
        <v>32768</v>
      </c>
      <c r="H18">
        <v>564929</v>
      </c>
      <c r="I18">
        <v>550658</v>
      </c>
      <c r="J18">
        <v>6078</v>
      </c>
      <c r="K18">
        <v>8193</v>
      </c>
    </row>
    <row r="19" spans="1:11" x14ac:dyDescent="0.25">
      <c r="A19">
        <v>1749553785.6853545</v>
      </c>
      <c r="B19" t="s">
        <v>37</v>
      </c>
      <c r="C19" t="s">
        <v>24</v>
      </c>
      <c r="D19">
        <v>1446496</v>
      </c>
      <c r="E19">
        <v>1422448</v>
      </c>
      <c r="F19">
        <v>7296</v>
      </c>
      <c r="G19">
        <v>16752</v>
      </c>
      <c r="H19">
        <v>361626</v>
      </c>
      <c r="I19">
        <v>355613</v>
      </c>
      <c r="J19">
        <v>1824</v>
      </c>
      <c r="K19">
        <v>4189</v>
      </c>
    </row>
    <row r="20" spans="1:11" x14ac:dyDescent="0.25">
      <c r="A20">
        <v>1749553840.6157491</v>
      </c>
      <c r="B20" t="s">
        <v>37</v>
      </c>
      <c r="C20" t="s">
        <v>25</v>
      </c>
      <c r="D20">
        <v>3768509</v>
      </c>
      <c r="E20">
        <v>3653543</v>
      </c>
      <c r="F20">
        <v>93509</v>
      </c>
      <c r="G20">
        <v>21457</v>
      </c>
      <c r="H20">
        <v>942129</v>
      </c>
      <c r="I20">
        <v>913386</v>
      </c>
      <c r="J20">
        <v>23378</v>
      </c>
      <c r="K20">
        <v>5365</v>
      </c>
    </row>
    <row r="21" spans="1:11" x14ac:dyDescent="0.25">
      <c r="A21">
        <v>1749553853.8354766</v>
      </c>
      <c r="B21" t="s">
        <v>37</v>
      </c>
      <c r="C21" t="s">
        <v>26</v>
      </c>
      <c r="D21">
        <v>896860</v>
      </c>
      <c r="E21">
        <v>874582</v>
      </c>
      <c r="F21">
        <v>20214</v>
      </c>
      <c r="G21">
        <v>2064</v>
      </c>
      <c r="H21">
        <v>224216</v>
      </c>
      <c r="I21">
        <v>218646</v>
      </c>
      <c r="J21">
        <v>5054</v>
      </c>
      <c r="K21">
        <v>516</v>
      </c>
    </row>
    <row r="22" spans="1:11" x14ac:dyDescent="0.25">
      <c r="A22">
        <v>1749553855.4602344</v>
      </c>
      <c r="B22" t="s">
        <v>37</v>
      </c>
      <c r="C22" t="s">
        <v>27</v>
      </c>
      <c r="D22">
        <v>103864</v>
      </c>
      <c r="E22">
        <v>99401</v>
      </c>
      <c r="F22">
        <v>3743</v>
      </c>
      <c r="G22">
        <v>720</v>
      </c>
      <c r="H22">
        <v>25968</v>
      </c>
      <c r="I22">
        <v>24851</v>
      </c>
      <c r="J22">
        <v>936</v>
      </c>
      <c r="K22">
        <v>181</v>
      </c>
    </row>
    <row r="23" spans="1:11" x14ac:dyDescent="0.25">
      <c r="A23">
        <v>1749553861.9989631</v>
      </c>
      <c r="B23" t="s">
        <v>37</v>
      </c>
      <c r="C23" t="s">
        <v>28</v>
      </c>
      <c r="D23">
        <v>447135</v>
      </c>
      <c r="E23">
        <v>437436</v>
      </c>
      <c r="F23">
        <v>5995</v>
      </c>
      <c r="G23">
        <v>3704</v>
      </c>
      <c r="H23">
        <v>111784</v>
      </c>
      <c r="I23">
        <v>109359</v>
      </c>
      <c r="J23">
        <v>1499</v>
      </c>
      <c r="K23">
        <v>926</v>
      </c>
    </row>
    <row r="24" spans="1:11" x14ac:dyDescent="0.25">
      <c r="A24">
        <v>1749553863.4270983</v>
      </c>
      <c r="B24" t="s">
        <v>37</v>
      </c>
      <c r="C24" t="s">
        <v>29</v>
      </c>
      <c r="D24">
        <v>91260</v>
      </c>
      <c r="E24">
        <v>89869</v>
      </c>
      <c r="F24">
        <v>1341</v>
      </c>
      <c r="G24">
        <v>50</v>
      </c>
      <c r="H24">
        <v>22817</v>
      </c>
      <c r="I24">
        <v>22468</v>
      </c>
      <c r="J24">
        <v>336</v>
      </c>
      <c r="K24">
        <v>13</v>
      </c>
    </row>
    <row r="25" spans="1:11" x14ac:dyDescent="0.25">
      <c r="A25">
        <v>1749553898.0758996</v>
      </c>
      <c r="B25" t="s">
        <v>37</v>
      </c>
      <c r="C25" t="s">
        <v>30</v>
      </c>
      <c r="D25">
        <v>2363382</v>
      </c>
      <c r="E25">
        <v>2300224</v>
      </c>
      <c r="F25">
        <v>58257</v>
      </c>
      <c r="G25">
        <v>4901</v>
      </c>
      <c r="H25">
        <v>590848</v>
      </c>
      <c r="I25">
        <v>575057</v>
      </c>
      <c r="J25">
        <v>14565</v>
      </c>
      <c r="K25">
        <v>1226</v>
      </c>
    </row>
    <row r="26" spans="1:11" x14ac:dyDescent="0.25">
      <c r="A26">
        <v>1749553921.9657018</v>
      </c>
      <c r="B26" t="s">
        <v>37</v>
      </c>
      <c r="C26" t="s">
        <v>31</v>
      </c>
      <c r="D26">
        <v>1670005</v>
      </c>
      <c r="E26">
        <v>1498043</v>
      </c>
      <c r="F26">
        <v>23973</v>
      </c>
      <c r="G26">
        <v>147989</v>
      </c>
      <c r="H26">
        <v>417503</v>
      </c>
      <c r="I26">
        <v>374511</v>
      </c>
      <c r="J26">
        <v>5994</v>
      </c>
      <c r="K26">
        <v>36998</v>
      </c>
    </row>
    <row r="27" spans="1:11" x14ac:dyDescent="0.25">
      <c r="A27">
        <v>1749553937.0914805</v>
      </c>
      <c r="B27" t="s">
        <v>37</v>
      </c>
      <c r="C27" t="s">
        <v>32</v>
      </c>
      <c r="D27">
        <v>1047831</v>
      </c>
      <c r="E27">
        <v>950073</v>
      </c>
      <c r="F27">
        <v>12677</v>
      </c>
      <c r="G27">
        <v>85081</v>
      </c>
      <c r="H27">
        <v>261960</v>
      </c>
      <c r="I27">
        <v>237519</v>
      </c>
      <c r="J27">
        <v>3170</v>
      </c>
      <c r="K27">
        <v>21271</v>
      </c>
    </row>
    <row r="28" spans="1:11" x14ac:dyDescent="0.25">
      <c r="A28">
        <v>1749553938.4306672</v>
      </c>
      <c r="B28" t="s">
        <v>37</v>
      </c>
      <c r="C28" t="s">
        <v>33</v>
      </c>
      <c r="D28">
        <v>85800</v>
      </c>
      <c r="E28">
        <v>77095</v>
      </c>
      <c r="F28">
        <v>2174</v>
      </c>
      <c r="G28">
        <v>6531</v>
      </c>
      <c r="H28">
        <v>21451</v>
      </c>
      <c r="I28">
        <v>19274</v>
      </c>
      <c r="J28">
        <v>544</v>
      </c>
      <c r="K28">
        <v>1633</v>
      </c>
    </row>
    <row r="29" spans="1:11" x14ac:dyDescent="0.25">
      <c r="A29">
        <v>1749553942.2847514</v>
      </c>
      <c r="B29" t="s">
        <v>37</v>
      </c>
      <c r="C29" t="s">
        <v>34</v>
      </c>
      <c r="D29">
        <v>260376</v>
      </c>
      <c r="E29">
        <v>252540</v>
      </c>
      <c r="F29">
        <v>6102</v>
      </c>
      <c r="G29">
        <v>1734</v>
      </c>
      <c r="H29">
        <v>65095</v>
      </c>
      <c r="I29">
        <v>63135</v>
      </c>
      <c r="J29">
        <v>1526</v>
      </c>
      <c r="K29">
        <v>434</v>
      </c>
    </row>
    <row r="30" spans="1:11" x14ac:dyDescent="0.25">
      <c r="A30">
        <v>1749553964.9466372</v>
      </c>
      <c r="B30" t="s">
        <v>37</v>
      </c>
      <c r="C30" t="s">
        <v>35</v>
      </c>
      <c r="D30">
        <v>1540118</v>
      </c>
      <c r="E30">
        <v>1482565</v>
      </c>
      <c r="F30">
        <v>25551</v>
      </c>
      <c r="G30">
        <v>32002</v>
      </c>
      <c r="H30">
        <v>385031</v>
      </c>
      <c r="I30">
        <v>370642</v>
      </c>
      <c r="J30">
        <v>6388</v>
      </c>
      <c r="K30">
        <v>8001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FF27-CF8C-4FEF-A4BB-BB5817A49664}">
  <dimension ref="B1:M42"/>
  <sheetViews>
    <sheetView workbookViewId="0">
      <selection activeCell="G40" sqref="G40:G42"/>
    </sheetView>
  </sheetViews>
  <sheetFormatPr defaultRowHeight="15" x14ac:dyDescent="0.25"/>
  <cols>
    <col min="2" max="2" width="6.42578125" bestFit="1" customWidth="1"/>
    <col min="3" max="3" width="10.28515625" bestFit="1" customWidth="1"/>
    <col min="4" max="4" width="10.7109375" bestFit="1" customWidth="1"/>
    <col min="5" max="5" width="7.7109375" bestFit="1" customWidth="1"/>
    <col min="6" max="6" width="8.7109375" bestFit="1" customWidth="1"/>
    <col min="7" max="7" width="10.28515625" customWidth="1"/>
    <col min="8" max="8" width="10.7109375" bestFit="1" customWidth="1"/>
    <col min="9" max="10" width="7.7109375" bestFit="1" customWidth="1"/>
    <col min="13" max="13" width="10.28515625" bestFit="1" customWidth="1"/>
  </cols>
  <sheetData>
    <row r="1" spans="2:13" x14ac:dyDescent="0.25">
      <c r="B1" t="s">
        <v>281</v>
      </c>
    </row>
    <row r="2" spans="2:13" x14ac:dyDescent="0.25">
      <c r="B2" s="69" t="s">
        <v>50</v>
      </c>
      <c r="C2" s="69" t="s">
        <v>275</v>
      </c>
      <c r="D2" s="69"/>
      <c r="E2" s="69"/>
      <c r="F2" s="69"/>
      <c r="G2" s="69" t="s">
        <v>280</v>
      </c>
      <c r="H2" s="69"/>
      <c r="I2" s="69"/>
      <c r="J2" s="69"/>
    </row>
    <row r="3" spans="2:13" x14ac:dyDescent="0.25">
      <c r="B3" s="69"/>
      <c r="C3" s="29" t="s">
        <v>276</v>
      </c>
      <c r="D3" s="29" t="s">
        <v>277</v>
      </c>
      <c r="E3" s="29" t="s">
        <v>278</v>
      </c>
      <c r="F3" s="29" t="s">
        <v>279</v>
      </c>
      <c r="G3" s="29" t="s">
        <v>276</v>
      </c>
      <c r="H3" s="29" t="s">
        <v>277</v>
      </c>
      <c r="I3" s="29" t="s">
        <v>278</v>
      </c>
      <c r="J3" s="29" t="s">
        <v>279</v>
      </c>
    </row>
    <row r="4" spans="2:13" x14ac:dyDescent="0.25">
      <c r="B4" s="30">
        <v>1</v>
      </c>
      <c r="C4" s="31">
        <v>2259707</v>
      </c>
      <c r="D4" s="31">
        <v>2202630</v>
      </c>
      <c r="E4" s="31">
        <v>24309</v>
      </c>
      <c r="F4" s="31">
        <v>32768</v>
      </c>
      <c r="G4" s="31">
        <v>564929</v>
      </c>
      <c r="H4" s="31">
        <v>550658</v>
      </c>
      <c r="I4" s="31">
        <v>6078</v>
      </c>
      <c r="J4" s="31">
        <v>8193</v>
      </c>
      <c r="L4" s="32">
        <f>SUM(H4:J4)</f>
        <v>564929</v>
      </c>
      <c r="M4" s="32">
        <f>SUM(D4:F4)</f>
        <v>2259707</v>
      </c>
    </row>
    <row r="5" spans="2:13" x14ac:dyDescent="0.25">
      <c r="B5" s="30">
        <v>2</v>
      </c>
      <c r="C5" s="31">
        <v>1446496</v>
      </c>
      <c r="D5" s="31">
        <v>1422448</v>
      </c>
      <c r="E5" s="31">
        <v>7296</v>
      </c>
      <c r="F5" s="31">
        <v>16752</v>
      </c>
      <c r="G5" s="31">
        <v>361626</v>
      </c>
      <c r="H5" s="31">
        <v>355613</v>
      </c>
      <c r="I5" s="31">
        <v>1824</v>
      </c>
      <c r="J5" s="31">
        <v>4189</v>
      </c>
      <c r="L5" s="32">
        <f t="shared" ref="L5:L16" si="0">SUM(H5:J5)</f>
        <v>361626</v>
      </c>
      <c r="M5" s="32">
        <f t="shared" ref="M5:M16" si="1">SUM(D5:F5)</f>
        <v>1446496</v>
      </c>
    </row>
    <row r="6" spans="2:13" x14ac:dyDescent="0.25">
      <c r="B6" s="30">
        <v>3</v>
      </c>
      <c r="C6" s="31">
        <v>3768509</v>
      </c>
      <c r="D6" s="31">
        <v>3653543</v>
      </c>
      <c r="E6" s="31">
        <v>93509</v>
      </c>
      <c r="F6" s="31">
        <v>21457</v>
      </c>
      <c r="G6" s="31">
        <v>942129</v>
      </c>
      <c r="H6" s="31">
        <v>913386</v>
      </c>
      <c r="I6" s="31">
        <v>23378</v>
      </c>
      <c r="J6" s="31">
        <v>5365</v>
      </c>
      <c r="L6" s="32">
        <f t="shared" si="0"/>
        <v>942129</v>
      </c>
      <c r="M6" s="32">
        <f t="shared" si="1"/>
        <v>3768509</v>
      </c>
    </row>
    <row r="7" spans="2:13" x14ac:dyDescent="0.25">
      <c r="B7" s="30">
        <v>4</v>
      </c>
      <c r="C7" s="31">
        <v>896860</v>
      </c>
      <c r="D7" s="31">
        <v>874582</v>
      </c>
      <c r="E7" s="31">
        <v>20214</v>
      </c>
      <c r="F7" s="31">
        <v>2064</v>
      </c>
      <c r="G7" s="31">
        <v>224216</v>
      </c>
      <c r="H7" s="31">
        <v>218646</v>
      </c>
      <c r="I7" s="31">
        <v>5054</v>
      </c>
      <c r="J7" s="31">
        <v>516</v>
      </c>
      <c r="L7" s="32">
        <f t="shared" si="0"/>
        <v>224216</v>
      </c>
      <c r="M7" s="32">
        <f t="shared" si="1"/>
        <v>896860</v>
      </c>
    </row>
    <row r="8" spans="2:13" x14ac:dyDescent="0.25">
      <c r="B8" s="30">
        <v>5</v>
      </c>
      <c r="C8" s="31">
        <v>103864</v>
      </c>
      <c r="D8" s="31">
        <v>99401</v>
      </c>
      <c r="E8" s="31">
        <v>3743</v>
      </c>
      <c r="F8" s="31">
        <v>720</v>
      </c>
      <c r="G8" s="31">
        <v>25968</v>
      </c>
      <c r="H8" s="31">
        <v>24851</v>
      </c>
      <c r="I8" s="31">
        <v>936</v>
      </c>
      <c r="J8" s="31">
        <v>181</v>
      </c>
      <c r="L8" s="32">
        <f t="shared" si="0"/>
        <v>25968</v>
      </c>
      <c r="M8" s="32">
        <f t="shared" si="1"/>
        <v>103864</v>
      </c>
    </row>
    <row r="9" spans="2:13" x14ac:dyDescent="0.25">
      <c r="B9" s="30">
        <v>6</v>
      </c>
      <c r="C9" s="31">
        <v>447135</v>
      </c>
      <c r="D9" s="31">
        <v>437436</v>
      </c>
      <c r="E9" s="31">
        <v>5995</v>
      </c>
      <c r="F9" s="31">
        <v>3704</v>
      </c>
      <c r="G9" s="31">
        <v>111784</v>
      </c>
      <c r="H9" s="31">
        <v>109359</v>
      </c>
      <c r="I9" s="31">
        <v>1499</v>
      </c>
      <c r="J9" s="31">
        <v>926</v>
      </c>
      <c r="L9" s="32">
        <f t="shared" si="0"/>
        <v>111784</v>
      </c>
      <c r="M9" s="32">
        <f t="shared" si="1"/>
        <v>447135</v>
      </c>
    </row>
    <row r="10" spans="2:13" x14ac:dyDescent="0.25">
      <c r="B10" s="30">
        <v>7</v>
      </c>
      <c r="C10" s="31">
        <v>91260</v>
      </c>
      <c r="D10" s="31">
        <v>89869</v>
      </c>
      <c r="E10" s="31">
        <v>1341</v>
      </c>
      <c r="F10" s="31">
        <v>50</v>
      </c>
      <c r="G10" s="31">
        <v>22817</v>
      </c>
      <c r="H10" s="31">
        <v>22468</v>
      </c>
      <c r="I10" s="31">
        <v>336</v>
      </c>
      <c r="J10" s="31">
        <v>13</v>
      </c>
      <c r="L10" s="32">
        <f t="shared" si="0"/>
        <v>22817</v>
      </c>
      <c r="M10" s="32">
        <f t="shared" si="1"/>
        <v>91260</v>
      </c>
    </row>
    <row r="11" spans="2:13" x14ac:dyDescent="0.25">
      <c r="B11" s="30">
        <v>8</v>
      </c>
      <c r="C11" s="31">
        <v>2363382</v>
      </c>
      <c r="D11" s="31">
        <v>2300224</v>
      </c>
      <c r="E11" s="31">
        <v>58257</v>
      </c>
      <c r="F11" s="31">
        <v>4901</v>
      </c>
      <c r="G11" s="31">
        <v>590848</v>
      </c>
      <c r="H11" s="31">
        <v>575057</v>
      </c>
      <c r="I11" s="31">
        <v>14565</v>
      </c>
      <c r="J11" s="31">
        <v>1226</v>
      </c>
      <c r="L11" s="32">
        <f t="shared" si="0"/>
        <v>590848</v>
      </c>
      <c r="M11" s="32">
        <f t="shared" si="1"/>
        <v>2363382</v>
      </c>
    </row>
    <row r="12" spans="2:13" x14ac:dyDescent="0.25">
      <c r="B12" s="30">
        <v>9</v>
      </c>
      <c r="C12" s="31">
        <v>1670005</v>
      </c>
      <c r="D12" s="31">
        <v>1498043</v>
      </c>
      <c r="E12" s="31">
        <v>23973</v>
      </c>
      <c r="F12" s="31">
        <v>147989</v>
      </c>
      <c r="G12" s="31">
        <v>417503</v>
      </c>
      <c r="H12" s="31">
        <v>374511</v>
      </c>
      <c r="I12" s="31">
        <v>5994</v>
      </c>
      <c r="J12" s="31">
        <v>36998</v>
      </c>
      <c r="L12" s="32">
        <f t="shared" si="0"/>
        <v>417503</v>
      </c>
      <c r="M12" s="32">
        <f t="shared" si="1"/>
        <v>1670005</v>
      </c>
    </row>
    <row r="13" spans="2:13" x14ac:dyDescent="0.25">
      <c r="B13" s="30">
        <v>10</v>
      </c>
      <c r="C13" s="31">
        <v>1047831</v>
      </c>
      <c r="D13" s="31">
        <v>950073</v>
      </c>
      <c r="E13" s="31">
        <v>12677</v>
      </c>
      <c r="F13" s="31">
        <v>85081</v>
      </c>
      <c r="G13" s="31">
        <v>261960</v>
      </c>
      <c r="H13" s="31">
        <v>237519</v>
      </c>
      <c r="I13" s="31">
        <v>3170</v>
      </c>
      <c r="J13" s="31">
        <v>21271</v>
      </c>
      <c r="L13" s="32">
        <f t="shared" si="0"/>
        <v>261960</v>
      </c>
      <c r="M13" s="32">
        <f t="shared" si="1"/>
        <v>1047831</v>
      </c>
    </row>
    <row r="14" spans="2:13" x14ac:dyDescent="0.25">
      <c r="B14" s="30">
        <v>11</v>
      </c>
      <c r="C14" s="31">
        <v>85800</v>
      </c>
      <c r="D14" s="31">
        <v>77095</v>
      </c>
      <c r="E14" s="31">
        <v>2174</v>
      </c>
      <c r="F14" s="31">
        <v>6531</v>
      </c>
      <c r="G14" s="31">
        <v>21451</v>
      </c>
      <c r="H14" s="31">
        <v>19274</v>
      </c>
      <c r="I14" s="31">
        <v>544</v>
      </c>
      <c r="J14" s="31">
        <v>1633</v>
      </c>
      <c r="L14" s="32">
        <f t="shared" si="0"/>
        <v>21451</v>
      </c>
      <c r="M14" s="32">
        <f t="shared" si="1"/>
        <v>85800</v>
      </c>
    </row>
    <row r="15" spans="2:13" x14ac:dyDescent="0.25">
      <c r="B15" s="30">
        <v>12</v>
      </c>
      <c r="C15" s="31">
        <v>260376</v>
      </c>
      <c r="D15" s="31">
        <v>252540</v>
      </c>
      <c r="E15" s="31">
        <v>6102</v>
      </c>
      <c r="F15" s="31">
        <v>1734</v>
      </c>
      <c r="G15" s="31">
        <v>65095</v>
      </c>
      <c r="H15" s="31">
        <v>63135</v>
      </c>
      <c r="I15" s="31">
        <v>1526</v>
      </c>
      <c r="J15" s="31">
        <v>434</v>
      </c>
      <c r="L15" s="32">
        <f t="shared" si="0"/>
        <v>65095</v>
      </c>
      <c r="M15" s="32">
        <f t="shared" si="1"/>
        <v>260376</v>
      </c>
    </row>
    <row r="16" spans="2:13" x14ac:dyDescent="0.25">
      <c r="B16" s="30">
        <v>13</v>
      </c>
      <c r="C16" s="31">
        <v>1540118</v>
      </c>
      <c r="D16" s="31">
        <v>1482565</v>
      </c>
      <c r="E16" s="31">
        <v>25551</v>
      </c>
      <c r="F16" s="31">
        <v>32002</v>
      </c>
      <c r="G16" s="31">
        <v>385031</v>
      </c>
      <c r="H16" s="31">
        <v>370642</v>
      </c>
      <c r="I16" s="31">
        <v>6388</v>
      </c>
      <c r="J16" s="31">
        <v>8001</v>
      </c>
      <c r="L16" s="32">
        <f t="shared" si="0"/>
        <v>385031</v>
      </c>
      <c r="M16" s="32">
        <f t="shared" si="1"/>
        <v>1540118</v>
      </c>
    </row>
    <row r="19" spans="2:10" x14ac:dyDescent="0.25">
      <c r="B19" t="s">
        <v>48</v>
      </c>
    </row>
    <row r="20" spans="2:10" x14ac:dyDescent="0.25">
      <c r="B20" s="70" t="s">
        <v>50</v>
      </c>
      <c r="C20" s="72" t="s">
        <v>275</v>
      </c>
      <c r="D20" s="73"/>
      <c r="E20" s="73"/>
      <c r="F20" s="74"/>
      <c r="G20" s="72" t="s">
        <v>280</v>
      </c>
      <c r="H20" s="73"/>
      <c r="I20" s="73"/>
      <c r="J20" s="74"/>
    </row>
    <row r="21" spans="2:10" x14ac:dyDescent="0.25">
      <c r="B21" s="71"/>
      <c r="C21" s="29" t="s">
        <v>276</v>
      </c>
      <c r="D21" s="29" t="s">
        <v>277</v>
      </c>
      <c r="E21" s="29" t="s">
        <v>278</v>
      </c>
      <c r="F21" s="29" t="s">
        <v>279</v>
      </c>
      <c r="G21" s="29" t="s">
        <v>276</v>
      </c>
      <c r="H21" s="29" t="s">
        <v>277</v>
      </c>
      <c r="I21" s="29" t="s">
        <v>278</v>
      </c>
      <c r="J21" s="29" t="s">
        <v>279</v>
      </c>
    </row>
    <row r="22" spans="2:10" x14ac:dyDescent="0.25">
      <c r="B22" s="30">
        <v>1</v>
      </c>
      <c r="C22" s="31">
        <v>1689779</v>
      </c>
      <c r="D22" s="31">
        <v>1651620</v>
      </c>
      <c r="E22" s="31">
        <v>19759</v>
      </c>
      <c r="F22" s="31">
        <v>18400</v>
      </c>
      <c r="G22" s="31">
        <v>422445</v>
      </c>
      <c r="H22" s="31">
        <v>412905</v>
      </c>
      <c r="I22" s="31">
        <v>4940</v>
      </c>
      <c r="J22" s="31">
        <v>4600</v>
      </c>
    </row>
    <row r="23" spans="2:10" x14ac:dyDescent="0.25">
      <c r="B23" s="30">
        <v>2</v>
      </c>
      <c r="C23" s="31">
        <v>1172145</v>
      </c>
      <c r="D23" s="31">
        <v>1146703</v>
      </c>
      <c r="E23" s="31">
        <v>6242</v>
      </c>
      <c r="F23" s="31">
        <v>19200</v>
      </c>
      <c r="G23" s="31">
        <v>293037</v>
      </c>
      <c r="H23" s="31">
        <v>286676</v>
      </c>
      <c r="I23" s="31">
        <v>1561</v>
      </c>
      <c r="J23" s="31">
        <v>4800</v>
      </c>
    </row>
    <row r="24" spans="2:10" x14ac:dyDescent="0.25">
      <c r="B24" s="30">
        <v>3</v>
      </c>
      <c r="C24" s="31">
        <v>2324488</v>
      </c>
      <c r="D24" s="31">
        <v>2269476</v>
      </c>
      <c r="E24" s="31">
        <v>53412</v>
      </c>
      <c r="F24" s="31">
        <v>1600</v>
      </c>
      <c r="G24" s="31">
        <v>581123</v>
      </c>
      <c r="H24" s="31">
        <v>567370</v>
      </c>
      <c r="I24" s="31">
        <v>13353</v>
      </c>
      <c r="J24" s="31">
        <v>400</v>
      </c>
    </row>
    <row r="25" spans="2:10" x14ac:dyDescent="0.25">
      <c r="B25" s="30">
        <v>4</v>
      </c>
      <c r="C25" s="31">
        <v>579509</v>
      </c>
      <c r="D25" s="31">
        <v>556496</v>
      </c>
      <c r="E25" s="31">
        <v>14213</v>
      </c>
      <c r="F25" s="31">
        <v>8800</v>
      </c>
      <c r="G25" s="31">
        <v>144879</v>
      </c>
      <c r="H25" s="31">
        <v>139125</v>
      </c>
      <c r="I25" s="31">
        <v>3554</v>
      </c>
      <c r="J25" s="31">
        <v>2200</v>
      </c>
    </row>
    <row r="26" spans="2:10" x14ac:dyDescent="0.25">
      <c r="B26" s="30">
        <v>5</v>
      </c>
      <c r="C26" s="31">
        <v>74333</v>
      </c>
      <c r="D26" s="31">
        <v>57089</v>
      </c>
      <c r="E26" s="31">
        <v>2044</v>
      </c>
      <c r="F26" s="31">
        <v>15200</v>
      </c>
      <c r="G26" s="31">
        <v>18584</v>
      </c>
      <c r="H26" s="31">
        <v>14273</v>
      </c>
      <c r="I26" s="31">
        <v>511</v>
      </c>
      <c r="J26" s="31">
        <v>3800</v>
      </c>
    </row>
    <row r="27" spans="2:10" x14ac:dyDescent="0.25">
      <c r="B27" s="30">
        <v>6</v>
      </c>
      <c r="C27" s="31">
        <v>409616</v>
      </c>
      <c r="D27" s="31">
        <v>399160</v>
      </c>
      <c r="E27" s="31">
        <v>5656</v>
      </c>
      <c r="F27" s="31">
        <v>4800</v>
      </c>
      <c r="G27" s="31">
        <v>102405</v>
      </c>
      <c r="H27" s="31">
        <v>99791</v>
      </c>
      <c r="I27" s="31">
        <v>1414</v>
      </c>
      <c r="J27" s="31">
        <v>1200</v>
      </c>
    </row>
    <row r="28" spans="2:10" x14ac:dyDescent="0.25">
      <c r="B28" s="30">
        <v>7</v>
      </c>
      <c r="C28" s="31">
        <v>66777</v>
      </c>
      <c r="D28" s="31">
        <v>58553</v>
      </c>
      <c r="E28" s="31">
        <v>1024</v>
      </c>
      <c r="F28" s="31">
        <v>7200</v>
      </c>
      <c r="G28" s="31">
        <v>16696</v>
      </c>
      <c r="H28" s="31">
        <v>14639</v>
      </c>
      <c r="I28" s="31">
        <v>257</v>
      </c>
      <c r="J28" s="31">
        <v>1800</v>
      </c>
    </row>
    <row r="29" spans="2:10" x14ac:dyDescent="0.25">
      <c r="B29" s="30">
        <v>8</v>
      </c>
      <c r="C29" s="31">
        <v>2296973</v>
      </c>
      <c r="D29" s="31">
        <v>2228751</v>
      </c>
      <c r="E29" s="31">
        <v>57022</v>
      </c>
      <c r="F29" s="31">
        <v>11200</v>
      </c>
      <c r="G29" s="31">
        <v>574244</v>
      </c>
      <c r="H29" s="31">
        <v>557188</v>
      </c>
      <c r="I29" s="31">
        <v>14256</v>
      </c>
      <c r="J29" s="31">
        <v>2800</v>
      </c>
    </row>
    <row r="30" spans="2:10" x14ac:dyDescent="0.25">
      <c r="B30" s="30">
        <v>9</v>
      </c>
      <c r="C30" s="31">
        <v>1258642</v>
      </c>
      <c r="D30" s="31">
        <v>1067878</v>
      </c>
      <c r="E30" s="31">
        <v>14764</v>
      </c>
      <c r="F30" s="31">
        <v>176000</v>
      </c>
      <c r="G30" s="31">
        <v>314662</v>
      </c>
      <c r="H30" s="31">
        <v>266970</v>
      </c>
      <c r="I30" s="31">
        <v>3692</v>
      </c>
      <c r="J30" s="31">
        <v>44000</v>
      </c>
    </row>
    <row r="31" spans="2:10" x14ac:dyDescent="0.25">
      <c r="B31" s="30">
        <v>10</v>
      </c>
      <c r="C31" s="31">
        <v>787494</v>
      </c>
      <c r="D31" s="31">
        <v>729021</v>
      </c>
      <c r="E31" s="31">
        <v>10473</v>
      </c>
      <c r="F31" s="31">
        <v>48000</v>
      </c>
      <c r="G31" s="31">
        <v>196875</v>
      </c>
      <c r="H31" s="31">
        <v>182256</v>
      </c>
      <c r="I31" s="31">
        <v>2619</v>
      </c>
      <c r="J31" s="31">
        <v>12000</v>
      </c>
    </row>
    <row r="32" spans="2:10" x14ac:dyDescent="0.25">
      <c r="B32" s="30">
        <v>11</v>
      </c>
      <c r="C32" s="31">
        <v>24771</v>
      </c>
      <c r="D32" s="31">
        <v>14231</v>
      </c>
      <c r="E32" s="31">
        <v>940</v>
      </c>
      <c r="F32" s="31">
        <v>9600</v>
      </c>
      <c r="G32" s="31">
        <v>6193</v>
      </c>
      <c r="H32" s="31">
        <v>3558</v>
      </c>
      <c r="I32" s="31">
        <v>235</v>
      </c>
      <c r="J32" s="31">
        <v>2400</v>
      </c>
    </row>
    <row r="33" spans="2:10" x14ac:dyDescent="0.25">
      <c r="B33" s="30">
        <v>12</v>
      </c>
      <c r="C33" s="31">
        <v>219348</v>
      </c>
      <c r="D33" s="31">
        <v>207620</v>
      </c>
      <c r="E33" s="31">
        <v>4528</v>
      </c>
      <c r="F33" s="31">
        <v>7200</v>
      </c>
      <c r="G33" s="31">
        <v>54838</v>
      </c>
      <c r="H33" s="31">
        <v>51905</v>
      </c>
      <c r="I33" s="31">
        <v>1133</v>
      </c>
      <c r="J33" s="31">
        <v>1800</v>
      </c>
    </row>
    <row r="34" spans="2:10" x14ac:dyDescent="0.25">
      <c r="B34" s="30">
        <v>13</v>
      </c>
      <c r="C34" s="31">
        <v>1501191</v>
      </c>
      <c r="D34" s="31">
        <v>1460599</v>
      </c>
      <c r="E34" s="31">
        <v>25392</v>
      </c>
      <c r="F34" s="31">
        <v>15200</v>
      </c>
      <c r="G34" s="31">
        <v>375298</v>
      </c>
      <c r="H34" s="31">
        <v>365150</v>
      </c>
      <c r="I34" s="31">
        <v>6348</v>
      </c>
      <c r="J34" s="31">
        <v>3800</v>
      </c>
    </row>
    <row r="37" spans="2:10" x14ac:dyDescent="0.25">
      <c r="B37" t="s">
        <v>49</v>
      </c>
    </row>
    <row r="38" spans="2:10" x14ac:dyDescent="0.25">
      <c r="B38" s="69" t="s">
        <v>50</v>
      </c>
      <c r="C38" s="69" t="s">
        <v>275</v>
      </c>
      <c r="D38" s="69"/>
      <c r="E38" s="69"/>
      <c r="F38" s="69"/>
      <c r="G38" s="69" t="s">
        <v>280</v>
      </c>
      <c r="H38" s="69"/>
      <c r="I38" s="69"/>
      <c r="J38" s="69"/>
    </row>
    <row r="39" spans="2:10" x14ac:dyDescent="0.25">
      <c r="B39" s="69"/>
      <c r="C39" s="29" t="s">
        <v>276</v>
      </c>
      <c r="D39" s="29" t="s">
        <v>277</v>
      </c>
      <c r="E39" s="29" t="s">
        <v>278</v>
      </c>
      <c r="F39" s="29" t="s">
        <v>279</v>
      </c>
      <c r="G39" s="29" t="s">
        <v>276</v>
      </c>
      <c r="H39" s="29" t="s">
        <v>277</v>
      </c>
      <c r="I39" s="29" t="s">
        <v>278</v>
      </c>
      <c r="J39" s="29" t="s">
        <v>279</v>
      </c>
    </row>
    <row r="40" spans="2:10" x14ac:dyDescent="0.25">
      <c r="B40" s="30">
        <v>1</v>
      </c>
      <c r="C40" s="31">
        <v>3916126</v>
      </c>
      <c r="D40" s="31">
        <v>3747046</v>
      </c>
      <c r="E40" s="31">
        <v>52280</v>
      </c>
      <c r="F40" s="31">
        <v>116800</v>
      </c>
      <c r="G40" s="31">
        <v>979032</v>
      </c>
      <c r="H40" s="31">
        <v>936762</v>
      </c>
      <c r="I40" s="31">
        <v>13070</v>
      </c>
      <c r="J40" s="31">
        <v>29200</v>
      </c>
    </row>
    <row r="41" spans="2:10" x14ac:dyDescent="0.25">
      <c r="B41" s="30">
        <v>2</v>
      </c>
      <c r="C41" s="31">
        <v>4798506</v>
      </c>
      <c r="D41" s="31">
        <v>4461578</v>
      </c>
      <c r="E41" s="31">
        <v>45728</v>
      </c>
      <c r="F41" s="31">
        <v>291200</v>
      </c>
      <c r="G41" s="31">
        <v>1199627</v>
      </c>
      <c r="H41" s="31">
        <v>1115395</v>
      </c>
      <c r="I41" s="31">
        <v>11432</v>
      </c>
      <c r="J41" s="31">
        <v>72800</v>
      </c>
    </row>
    <row r="42" spans="2:10" x14ac:dyDescent="0.25">
      <c r="B42" s="30">
        <v>3</v>
      </c>
      <c r="C42" s="31">
        <v>3108633</v>
      </c>
      <c r="D42" s="31">
        <v>2816437</v>
      </c>
      <c r="E42" s="31">
        <v>56996</v>
      </c>
      <c r="F42" s="31">
        <v>235200</v>
      </c>
      <c r="G42" s="31">
        <v>777159</v>
      </c>
      <c r="H42" s="31">
        <v>704110</v>
      </c>
      <c r="I42" s="31">
        <v>14249</v>
      </c>
      <c r="J42" s="31">
        <v>58800</v>
      </c>
    </row>
  </sheetData>
  <mergeCells count="9">
    <mergeCell ref="B38:B39"/>
    <mergeCell ref="C38:F38"/>
    <mergeCell ref="G38:J38"/>
    <mergeCell ref="B2:B3"/>
    <mergeCell ref="C2:F2"/>
    <mergeCell ref="G2:J2"/>
    <mergeCell ref="B20:B21"/>
    <mergeCell ref="C20:F20"/>
    <mergeCell ref="G20:J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8D26-4A85-487F-A550-D2CE2FDED1A6}">
  <dimension ref="B2:AA79"/>
  <sheetViews>
    <sheetView workbookViewId="0">
      <selection activeCell="F46" sqref="F46"/>
    </sheetView>
  </sheetViews>
  <sheetFormatPr defaultColWidth="8.85546875" defaultRowHeight="15" x14ac:dyDescent="0.25"/>
  <cols>
    <col min="1" max="1" width="8.85546875" style="1"/>
    <col min="2" max="2" width="11.85546875" style="1" bestFit="1" customWidth="1"/>
    <col min="3" max="11" width="8.85546875" style="1"/>
    <col min="12" max="12" width="8.85546875" style="76"/>
    <col min="13" max="13" width="8.85546875" style="1"/>
    <col min="14" max="14" width="8.140625" style="1" customWidth="1"/>
    <col min="15" max="15" width="10.28515625" style="1" bestFit="1" customWidth="1"/>
    <col min="16" max="17" width="9.28515625" style="1" bestFit="1" customWidth="1"/>
    <col min="18" max="18" width="11.28515625" style="1" bestFit="1" customWidth="1"/>
    <col min="19" max="23" width="8.85546875" style="1"/>
    <col min="24" max="24" width="11.42578125" style="80" bestFit="1" customWidth="1"/>
    <col min="25" max="27" width="8.85546875" style="80"/>
    <col min="28" max="16384" width="8.85546875" style="1"/>
  </cols>
  <sheetData>
    <row r="2" spans="2:27" s="43" customFormat="1" ht="14.25" x14ac:dyDescent="0.2">
      <c r="B2" s="43" t="s">
        <v>40</v>
      </c>
      <c r="L2" s="79"/>
      <c r="M2" s="43" t="s">
        <v>40</v>
      </c>
      <c r="X2" s="75"/>
      <c r="Y2" s="75"/>
      <c r="Z2" s="75"/>
      <c r="AA2" s="75"/>
    </row>
    <row r="3" spans="2:27" s="43" customFormat="1" ht="14.25" x14ac:dyDescent="0.2">
      <c r="B3" s="3" t="s">
        <v>39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77"/>
      <c r="M3" s="3" t="s">
        <v>2</v>
      </c>
      <c r="N3" s="5" t="s">
        <v>50</v>
      </c>
      <c r="O3" s="5" t="s">
        <v>6</v>
      </c>
      <c r="P3" s="5" t="s">
        <v>7</v>
      </c>
      <c r="Q3" s="5" t="s">
        <v>8</v>
      </c>
      <c r="R3" s="5" t="s">
        <v>9</v>
      </c>
      <c r="S3" s="5" t="s">
        <v>43</v>
      </c>
      <c r="T3" s="5" t="s">
        <v>44</v>
      </c>
      <c r="U3" s="5" t="s">
        <v>45</v>
      </c>
      <c r="V3" s="5" t="s">
        <v>46</v>
      </c>
      <c r="W3" s="5" t="s">
        <v>47</v>
      </c>
      <c r="X3" s="75"/>
      <c r="Y3" s="75"/>
      <c r="Z3" s="75"/>
      <c r="AA3" s="75"/>
    </row>
    <row r="4" spans="2:27" x14ac:dyDescent="0.25">
      <c r="B4" s="2">
        <v>1</v>
      </c>
      <c r="C4" s="17">
        <v>9808</v>
      </c>
      <c r="D4" s="17">
        <v>4463</v>
      </c>
      <c r="E4" s="17">
        <v>2374</v>
      </c>
      <c r="F4" s="17">
        <v>548284</v>
      </c>
      <c r="G4" s="17">
        <v>0.98789759421095391</v>
      </c>
      <c r="H4" s="17">
        <v>0.99192578159628186</v>
      </c>
      <c r="I4" s="17">
        <v>0.99568879413356381</v>
      </c>
      <c r="J4" s="17">
        <v>0.99380372573986886</v>
      </c>
      <c r="K4" s="18">
        <v>0.99493390927346115</v>
      </c>
      <c r="L4" s="78"/>
      <c r="M4" s="2" t="s">
        <v>40</v>
      </c>
      <c r="N4" s="2">
        <f>B4</f>
        <v>1</v>
      </c>
      <c r="O4" s="6">
        <f>C4</f>
        <v>9808</v>
      </c>
      <c r="P4" s="6">
        <f>D4</f>
        <v>4463</v>
      </c>
      <c r="Q4" s="6">
        <f>E4</f>
        <v>2374</v>
      </c>
      <c r="R4" s="6">
        <f>F4</f>
        <v>548284</v>
      </c>
      <c r="S4" s="7">
        <f>G4*100</f>
        <v>98.789759421095397</v>
      </c>
      <c r="T4" s="7">
        <f>H4*100</f>
        <v>99.192578159628184</v>
      </c>
      <c r="U4" s="7">
        <f>I4*100</f>
        <v>99.568879413356385</v>
      </c>
      <c r="V4" s="7">
        <f>J4*100</f>
        <v>99.38037257398689</v>
      </c>
      <c r="W4" s="7">
        <f>K4*100</f>
        <v>99.493390927346113</v>
      </c>
      <c r="X4" s="82"/>
      <c r="Y4" s="82"/>
    </row>
    <row r="5" spans="2:27" x14ac:dyDescent="0.25">
      <c r="B5" s="2">
        <v>2</v>
      </c>
      <c r="C5" s="19">
        <v>5206</v>
      </c>
      <c r="D5" s="19">
        <v>807</v>
      </c>
      <c r="E5" s="19">
        <v>1116</v>
      </c>
      <c r="F5" s="19">
        <v>354497</v>
      </c>
      <c r="G5" s="19">
        <v>0.99468235137960215</v>
      </c>
      <c r="H5" s="19">
        <v>0.99772870555918314</v>
      </c>
      <c r="I5" s="19">
        <v>0.99686175702238111</v>
      </c>
      <c r="J5" s="19">
        <v>0.99729504288123649</v>
      </c>
      <c r="K5" s="20">
        <v>0.99703502617907069</v>
      </c>
      <c r="L5" s="78"/>
      <c r="M5" s="2" t="s">
        <v>40</v>
      </c>
      <c r="N5" s="2">
        <f t="shared" ref="N5:N16" si="0">B5</f>
        <v>2</v>
      </c>
      <c r="O5" s="6">
        <f t="shared" ref="O5:O16" si="1">C5</f>
        <v>5206</v>
      </c>
      <c r="P5" s="6">
        <f t="shared" ref="P5:P16" si="2">D5</f>
        <v>807</v>
      </c>
      <c r="Q5" s="6">
        <f t="shared" ref="Q5:Q16" si="3">E5</f>
        <v>1116</v>
      </c>
      <c r="R5" s="6">
        <f t="shared" ref="R5:R16" si="4">F5</f>
        <v>354497</v>
      </c>
      <c r="S5" s="7">
        <f t="shared" ref="S5:S16" si="5">G5*100</f>
        <v>99.468235137960221</v>
      </c>
      <c r="T5" s="7">
        <f>H5*100</f>
        <v>99.772870555918317</v>
      </c>
      <c r="U5" s="7">
        <f>I5*100</f>
        <v>99.686175702238117</v>
      </c>
      <c r="V5" s="7">
        <f>J5*100</f>
        <v>99.72950428812365</v>
      </c>
      <c r="W5" s="7">
        <f>K5*100</f>
        <v>99.703502617907063</v>
      </c>
      <c r="X5" s="82"/>
      <c r="Y5" s="82"/>
    </row>
    <row r="6" spans="2:27" x14ac:dyDescent="0.25">
      <c r="B6" s="2">
        <v>3</v>
      </c>
      <c r="C6" s="17">
        <v>21127</v>
      </c>
      <c r="D6" s="17">
        <v>7616</v>
      </c>
      <c r="E6" s="17">
        <v>1106</v>
      </c>
      <c r="F6" s="17">
        <v>912280</v>
      </c>
      <c r="G6" s="17">
        <v>0.99074224442724934</v>
      </c>
      <c r="H6" s="17">
        <v>0.99172080322123368</v>
      </c>
      <c r="I6" s="17">
        <v>0.99878912091930461</v>
      </c>
      <c r="J6" s="17">
        <v>0.9952424122420882</v>
      </c>
      <c r="K6" s="18">
        <v>0.99736740834033022</v>
      </c>
      <c r="L6" s="78"/>
      <c r="M6" s="2" t="s">
        <v>40</v>
      </c>
      <c r="N6" s="2">
        <f t="shared" si="0"/>
        <v>3</v>
      </c>
      <c r="O6" s="6">
        <f t="shared" si="1"/>
        <v>21127</v>
      </c>
      <c r="P6" s="6">
        <f t="shared" si="2"/>
        <v>7616</v>
      </c>
      <c r="Q6" s="6">
        <f t="shared" si="3"/>
        <v>1106</v>
      </c>
      <c r="R6" s="6">
        <f t="shared" si="4"/>
        <v>912280</v>
      </c>
      <c r="S6" s="7">
        <f t="shared" si="5"/>
        <v>99.07422444272494</v>
      </c>
      <c r="T6" s="7">
        <f>H6*100</f>
        <v>99.172080322123364</v>
      </c>
      <c r="U6" s="7">
        <f>I6*100</f>
        <v>99.878912091930459</v>
      </c>
      <c r="V6" s="7">
        <f>J6*100</f>
        <v>99.524241224208822</v>
      </c>
      <c r="W6" s="7">
        <f>K6*100</f>
        <v>99.736740834033029</v>
      </c>
      <c r="X6" s="82"/>
      <c r="Y6" s="82"/>
    </row>
    <row r="7" spans="2:27" x14ac:dyDescent="0.25">
      <c r="B7" s="2">
        <v>4</v>
      </c>
      <c r="C7" s="19">
        <v>2478</v>
      </c>
      <c r="D7" s="19">
        <v>3092</v>
      </c>
      <c r="E7" s="19">
        <v>1309</v>
      </c>
      <c r="F7" s="19">
        <v>217337</v>
      </c>
      <c r="G7" s="19">
        <v>0.98037160595140405</v>
      </c>
      <c r="H7" s="19">
        <v>0.98597280757069172</v>
      </c>
      <c r="I7" s="19">
        <v>0.99401315368220777</v>
      </c>
      <c r="J7" s="19">
        <v>0.98997665546888347</v>
      </c>
      <c r="K7" s="20">
        <v>0.99239461084023661</v>
      </c>
      <c r="L7" s="78"/>
      <c r="M7" s="2" t="s">
        <v>40</v>
      </c>
      <c r="N7" s="2">
        <f t="shared" si="0"/>
        <v>4</v>
      </c>
      <c r="O7" s="6">
        <f t="shared" si="1"/>
        <v>2478</v>
      </c>
      <c r="P7" s="6">
        <f t="shared" si="2"/>
        <v>3092</v>
      </c>
      <c r="Q7" s="6">
        <f t="shared" si="3"/>
        <v>1309</v>
      </c>
      <c r="R7" s="6">
        <f t="shared" si="4"/>
        <v>217337</v>
      </c>
      <c r="S7" s="7">
        <f t="shared" si="5"/>
        <v>98.037160595140406</v>
      </c>
      <c r="T7" s="7">
        <f>H7*100</f>
        <v>98.597280757069171</v>
      </c>
      <c r="U7" s="7">
        <f>I7*100</f>
        <v>99.401315368220779</v>
      </c>
      <c r="V7" s="7">
        <f>J7*100</f>
        <v>98.997665546888342</v>
      </c>
      <c r="W7" s="7">
        <f>K7*100</f>
        <v>99.23946108402366</v>
      </c>
      <c r="X7" s="82"/>
      <c r="Y7" s="82"/>
    </row>
    <row r="8" spans="2:27" x14ac:dyDescent="0.25">
      <c r="B8" s="2">
        <v>5</v>
      </c>
      <c r="C8" s="17">
        <v>480</v>
      </c>
      <c r="D8" s="17">
        <v>637</v>
      </c>
      <c r="E8" s="17">
        <v>377</v>
      </c>
      <c r="F8" s="17">
        <v>24474</v>
      </c>
      <c r="G8" s="17">
        <v>0.96095194085027724</v>
      </c>
      <c r="H8" s="17">
        <v>0.97463263111783682</v>
      </c>
      <c r="I8" s="17">
        <v>0.98482958432256251</v>
      </c>
      <c r="J8" s="17">
        <v>0.97970457547736278</v>
      </c>
      <c r="K8" s="18">
        <v>0.98277315986025782</v>
      </c>
      <c r="L8" s="78"/>
      <c r="M8" s="2" t="s">
        <v>40</v>
      </c>
      <c r="N8" s="2">
        <f t="shared" si="0"/>
        <v>5</v>
      </c>
      <c r="O8" s="6">
        <f t="shared" si="1"/>
        <v>480</v>
      </c>
      <c r="P8" s="6">
        <f t="shared" si="2"/>
        <v>637</v>
      </c>
      <c r="Q8" s="6">
        <f t="shared" si="3"/>
        <v>377</v>
      </c>
      <c r="R8" s="6">
        <f t="shared" si="4"/>
        <v>24474</v>
      </c>
      <c r="S8" s="7">
        <f t="shared" si="5"/>
        <v>96.095194085027728</v>
      </c>
      <c r="T8" s="7">
        <f>H8*100</f>
        <v>97.463263111783675</v>
      </c>
      <c r="U8" s="7">
        <f>I8*100</f>
        <v>98.482958432256254</v>
      </c>
      <c r="V8" s="7">
        <f>J8*100</f>
        <v>97.970457547736274</v>
      </c>
      <c r="W8" s="7">
        <f>K8*100</f>
        <v>98.277315986025783</v>
      </c>
      <c r="X8" s="82"/>
      <c r="Y8" s="82"/>
    </row>
    <row r="9" spans="2:27" x14ac:dyDescent="0.25">
      <c r="B9" s="2">
        <v>6</v>
      </c>
      <c r="C9" s="19">
        <v>1035</v>
      </c>
      <c r="D9" s="19">
        <v>1390</v>
      </c>
      <c r="E9" s="19">
        <v>424</v>
      </c>
      <c r="F9" s="19">
        <v>108935</v>
      </c>
      <c r="G9" s="19">
        <v>0.9837722751019824</v>
      </c>
      <c r="H9" s="19">
        <v>0.98740086109222747</v>
      </c>
      <c r="I9" s="19">
        <v>0.99612286140143924</v>
      </c>
      <c r="J9" s="19">
        <v>0.99174268494746998</v>
      </c>
      <c r="K9" s="20">
        <v>0.99436615604250755</v>
      </c>
      <c r="L9" s="78"/>
      <c r="M9" s="2" t="s">
        <v>40</v>
      </c>
      <c r="N9" s="2">
        <f t="shared" si="0"/>
        <v>6</v>
      </c>
      <c r="O9" s="6">
        <f t="shared" si="1"/>
        <v>1035</v>
      </c>
      <c r="P9" s="6">
        <f t="shared" si="2"/>
        <v>1390</v>
      </c>
      <c r="Q9" s="6">
        <f t="shared" si="3"/>
        <v>424</v>
      </c>
      <c r="R9" s="6">
        <f t="shared" si="4"/>
        <v>108935</v>
      </c>
      <c r="S9" s="7">
        <f t="shared" si="5"/>
        <v>98.377227510198239</v>
      </c>
      <c r="T9" s="7">
        <f>H9*100</f>
        <v>98.740086109222744</v>
      </c>
      <c r="U9" s="7">
        <f>I9*100</f>
        <v>99.612286140143922</v>
      </c>
      <c r="V9" s="7">
        <f>J9*100</f>
        <v>99.174268494746997</v>
      </c>
      <c r="W9" s="7">
        <f>K9*100</f>
        <v>99.436615604250761</v>
      </c>
      <c r="X9" s="82"/>
      <c r="Y9" s="82"/>
    </row>
    <row r="10" spans="2:27" x14ac:dyDescent="0.25">
      <c r="B10" s="2">
        <v>7</v>
      </c>
      <c r="C10" s="17">
        <v>100</v>
      </c>
      <c r="D10" s="17">
        <v>249</v>
      </c>
      <c r="E10" s="17">
        <v>111</v>
      </c>
      <c r="F10" s="17">
        <v>22357</v>
      </c>
      <c r="G10" s="17">
        <v>0.98422229039751064</v>
      </c>
      <c r="H10" s="17">
        <v>0.98898522516146159</v>
      </c>
      <c r="I10" s="17">
        <v>0.99505964037742567</v>
      </c>
      <c r="J10" s="17">
        <v>0.99201313395749213</v>
      </c>
      <c r="K10" s="18">
        <v>0.99383879514216111</v>
      </c>
      <c r="L10" s="78"/>
      <c r="M10" s="2" t="s">
        <v>40</v>
      </c>
      <c r="N10" s="2">
        <f t="shared" si="0"/>
        <v>7</v>
      </c>
      <c r="O10" s="6">
        <f t="shared" si="1"/>
        <v>100</v>
      </c>
      <c r="P10" s="6">
        <f t="shared" si="2"/>
        <v>249</v>
      </c>
      <c r="Q10" s="6">
        <f t="shared" si="3"/>
        <v>111</v>
      </c>
      <c r="R10" s="6">
        <f t="shared" si="4"/>
        <v>22357</v>
      </c>
      <c r="S10" s="7">
        <f t="shared" si="5"/>
        <v>98.422229039751059</v>
      </c>
      <c r="T10" s="7">
        <f>H10*100</f>
        <v>98.898522516146159</v>
      </c>
      <c r="U10" s="7">
        <f>I10*100</f>
        <v>99.505964037742572</v>
      </c>
      <c r="V10" s="7">
        <f>J10*100</f>
        <v>99.20131339574921</v>
      </c>
      <c r="W10" s="7">
        <f>K10*100</f>
        <v>99.383879514216105</v>
      </c>
      <c r="X10" s="82"/>
      <c r="Y10" s="82"/>
    </row>
    <row r="11" spans="2:27" x14ac:dyDescent="0.25">
      <c r="B11" s="2">
        <v>8</v>
      </c>
      <c r="C11" s="19">
        <v>10675</v>
      </c>
      <c r="D11" s="19">
        <v>5116</v>
      </c>
      <c r="E11" s="19">
        <v>4136</v>
      </c>
      <c r="F11" s="19">
        <v>570921</v>
      </c>
      <c r="G11" s="19">
        <v>0.9843411503466204</v>
      </c>
      <c r="H11" s="19">
        <v>0.99111862606047874</v>
      </c>
      <c r="I11" s="19">
        <v>0.99280766950058863</v>
      </c>
      <c r="J11" s="19">
        <v>0.99196242878513829</v>
      </c>
      <c r="K11" s="20">
        <v>0.99246940042033682</v>
      </c>
      <c r="L11" s="78"/>
      <c r="M11" s="2" t="s">
        <v>40</v>
      </c>
      <c r="N11" s="2">
        <f t="shared" si="0"/>
        <v>8</v>
      </c>
      <c r="O11" s="6">
        <f t="shared" si="1"/>
        <v>10675</v>
      </c>
      <c r="P11" s="6">
        <f t="shared" si="2"/>
        <v>5116</v>
      </c>
      <c r="Q11" s="6">
        <f t="shared" si="3"/>
        <v>4136</v>
      </c>
      <c r="R11" s="6">
        <f t="shared" si="4"/>
        <v>570921</v>
      </c>
      <c r="S11" s="7">
        <f t="shared" si="5"/>
        <v>98.434115034662042</v>
      </c>
      <c r="T11" s="7">
        <f>H11*100</f>
        <v>99.111862606047879</v>
      </c>
      <c r="U11" s="7">
        <f>I11*100</f>
        <v>99.280766950058862</v>
      </c>
      <c r="V11" s="7">
        <f>J11*100</f>
        <v>99.196242878513829</v>
      </c>
      <c r="W11" s="7">
        <f>K11*100</f>
        <v>99.246940042033685</v>
      </c>
      <c r="X11" s="82"/>
      <c r="Y11" s="82"/>
    </row>
    <row r="12" spans="2:27" x14ac:dyDescent="0.25">
      <c r="B12" s="2">
        <v>9</v>
      </c>
      <c r="C12" s="17">
        <v>36787</v>
      </c>
      <c r="D12" s="17">
        <v>6205</v>
      </c>
      <c r="E12" s="17">
        <v>5566</v>
      </c>
      <c r="F12" s="17">
        <v>368945</v>
      </c>
      <c r="G12" s="17">
        <v>0.97180619061419915</v>
      </c>
      <c r="H12" s="17">
        <v>0.98345994935359193</v>
      </c>
      <c r="I12" s="17">
        <v>0.98513795322433784</v>
      </c>
      <c r="J12" s="17">
        <v>0.98429823613606682</v>
      </c>
      <c r="K12" s="18">
        <v>0.98480189451813316</v>
      </c>
      <c r="L12" s="78"/>
      <c r="M12" s="2" t="s">
        <v>40</v>
      </c>
      <c r="N12" s="2">
        <f t="shared" si="0"/>
        <v>9</v>
      </c>
      <c r="O12" s="6">
        <f t="shared" si="1"/>
        <v>36787</v>
      </c>
      <c r="P12" s="6">
        <f t="shared" si="2"/>
        <v>6205</v>
      </c>
      <c r="Q12" s="6">
        <f t="shared" si="3"/>
        <v>5566</v>
      </c>
      <c r="R12" s="6">
        <f t="shared" si="4"/>
        <v>368945</v>
      </c>
      <c r="S12" s="7">
        <f t="shared" si="5"/>
        <v>97.180619061419918</v>
      </c>
      <c r="T12" s="7">
        <f>H12*100</f>
        <v>98.345994935359187</v>
      </c>
      <c r="U12" s="7">
        <f>I12*100</f>
        <v>98.513795322433779</v>
      </c>
      <c r="V12" s="7">
        <f>J12*100</f>
        <v>98.429823613606686</v>
      </c>
      <c r="W12" s="7">
        <f>K12*100</f>
        <v>98.480189451813317</v>
      </c>
      <c r="X12" s="82"/>
      <c r="Y12" s="82"/>
    </row>
    <row r="13" spans="2:27" x14ac:dyDescent="0.25">
      <c r="B13" s="2">
        <v>10</v>
      </c>
      <c r="C13" s="19">
        <v>23169</v>
      </c>
      <c r="D13" s="19">
        <v>1272</v>
      </c>
      <c r="E13" s="19">
        <v>890</v>
      </c>
      <c r="F13" s="19">
        <v>236629</v>
      </c>
      <c r="G13" s="19">
        <v>0.99174683157734</v>
      </c>
      <c r="H13" s="19">
        <v>0.99465323811165152</v>
      </c>
      <c r="I13" s="19">
        <v>0.99625293134443982</v>
      </c>
      <c r="J13" s="19">
        <v>0.99545244205123895</v>
      </c>
      <c r="K13" s="20">
        <v>0.9959325811863361</v>
      </c>
      <c r="L13" s="78"/>
      <c r="M13" s="2" t="s">
        <v>40</v>
      </c>
      <c r="N13" s="2">
        <f t="shared" si="0"/>
        <v>10</v>
      </c>
      <c r="O13" s="6">
        <f t="shared" si="1"/>
        <v>23169</v>
      </c>
      <c r="P13" s="6">
        <f t="shared" si="2"/>
        <v>1272</v>
      </c>
      <c r="Q13" s="6">
        <f t="shared" si="3"/>
        <v>890</v>
      </c>
      <c r="R13" s="6">
        <f t="shared" si="4"/>
        <v>236629</v>
      </c>
      <c r="S13" s="7">
        <f t="shared" si="5"/>
        <v>99.174683157733995</v>
      </c>
      <c r="T13" s="7">
        <f>H13*100</f>
        <v>99.465323811165149</v>
      </c>
      <c r="U13" s="7">
        <f>I13*100</f>
        <v>99.625293134443979</v>
      </c>
      <c r="V13" s="7">
        <f>J13*100</f>
        <v>99.545244205123893</v>
      </c>
      <c r="W13" s="7">
        <f>K13*100</f>
        <v>99.593258118633614</v>
      </c>
      <c r="X13" s="82"/>
      <c r="Y13" s="82"/>
    </row>
    <row r="14" spans="2:27" x14ac:dyDescent="0.25">
      <c r="B14" s="2">
        <v>11</v>
      </c>
      <c r="C14" s="17">
        <v>2146</v>
      </c>
      <c r="D14" s="17">
        <v>31</v>
      </c>
      <c r="E14" s="17">
        <v>29</v>
      </c>
      <c r="F14" s="17">
        <v>19245</v>
      </c>
      <c r="G14" s="17">
        <v>0.99720292760244278</v>
      </c>
      <c r="H14" s="17">
        <v>0.99839178252749539</v>
      </c>
      <c r="I14" s="17">
        <v>0.9984953823804088</v>
      </c>
      <c r="J14" s="17">
        <v>0.99844357976653697</v>
      </c>
      <c r="K14" s="18">
        <v>0.99847466068982693</v>
      </c>
      <c r="L14" s="78"/>
      <c r="M14" s="2" t="s">
        <v>40</v>
      </c>
      <c r="N14" s="2">
        <f t="shared" si="0"/>
        <v>11</v>
      </c>
      <c r="O14" s="6">
        <f t="shared" si="1"/>
        <v>2146</v>
      </c>
      <c r="P14" s="6">
        <f t="shared" si="2"/>
        <v>31</v>
      </c>
      <c r="Q14" s="6">
        <f t="shared" si="3"/>
        <v>29</v>
      </c>
      <c r="R14" s="6">
        <f t="shared" si="4"/>
        <v>19245</v>
      </c>
      <c r="S14" s="7">
        <f t="shared" si="5"/>
        <v>99.720292760244277</v>
      </c>
      <c r="T14" s="7">
        <f>H14*100</f>
        <v>99.839178252749534</v>
      </c>
      <c r="U14" s="7">
        <f>I14*100</f>
        <v>99.849538238040878</v>
      </c>
      <c r="V14" s="7">
        <f>J14*100</f>
        <v>99.844357976653697</v>
      </c>
      <c r="W14" s="7">
        <f>K14*100</f>
        <v>99.847466068982698</v>
      </c>
      <c r="X14" s="82"/>
      <c r="Y14" s="82"/>
    </row>
    <row r="15" spans="2:27" x14ac:dyDescent="0.25">
      <c r="B15" s="2">
        <v>12</v>
      </c>
      <c r="C15" s="19">
        <v>961</v>
      </c>
      <c r="D15" s="19">
        <v>999</v>
      </c>
      <c r="E15" s="19">
        <v>472</v>
      </c>
      <c r="F15" s="19">
        <v>62663</v>
      </c>
      <c r="G15" s="19">
        <v>0.9774022582379599</v>
      </c>
      <c r="H15" s="19">
        <v>0.98430775030630513</v>
      </c>
      <c r="I15" s="19">
        <v>0.99252395660093451</v>
      </c>
      <c r="J15" s="19">
        <v>0.98839877915092633</v>
      </c>
      <c r="K15" s="20">
        <v>0.9908697604695732</v>
      </c>
      <c r="L15" s="78"/>
      <c r="M15" s="2" t="s">
        <v>40</v>
      </c>
      <c r="N15" s="2">
        <f t="shared" si="0"/>
        <v>12</v>
      </c>
      <c r="O15" s="6">
        <f t="shared" si="1"/>
        <v>961</v>
      </c>
      <c r="P15" s="6">
        <f t="shared" si="2"/>
        <v>999</v>
      </c>
      <c r="Q15" s="6">
        <f t="shared" si="3"/>
        <v>472</v>
      </c>
      <c r="R15" s="6">
        <f t="shared" si="4"/>
        <v>62663</v>
      </c>
      <c r="S15" s="7">
        <f t="shared" si="5"/>
        <v>97.740225823795996</v>
      </c>
      <c r="T15" s="7">
        <f>H15*100</f>
        <v>98.430775030630514</v>
      </c>
      <c r="U15" s="7">
        <f>I15*100</f>
        <v>99.252395660093455</v>
      </c>
      <c r="V15" s="7">
        <f>J15*100</f>
        <v>98.839877915092629</v>
      </c>
      <c r="W15" s="7">
        <f>K15*100</f>
        <v>99.086976046957318</v>
      </c>
      <c r="X15" s="82"/>
      <c r="Y15" s="82"/>
    </row>
    <row r="16" spans="2:27" x14ac:dyDescent="0.25">
      <c r="B16" s="2">
        <v>13</v>
      </c>
      <c r="C16" s="17">
        <v>10451</v>
      </c>
      <c r="D16" s="17">
        <v>3938</v>
      </c>
      <c r="E16" s="17">
        <v>2284</v>
      </c>
      <c r="F16" s="17">
        <v>368358</v>
      </c>
      <c r="G16" s="17">
        <v>0.98384026221265297</v>
      </c>
      <c r="H16" s="17">
        <v>0.98942239508348195</v>
      </c>
      <c r="I16" s="17">
        <v>0.99383771941657983</v>
      </c>
      <c r="J16" s="17">
        <v>0.99162514234027599</v>
      </c>
      <c r="K16" s="18">
        <v>0.99295150480035199</v>
      </c>
      <c r="L16" s="78"/>
      <c r="M16" s="2" t="s">
        <v>40</v>
      </c>
      <c r="N16" s="2">
        <f t="shared" si="0"/>
        <v>13</v>
      </c>
      <c r="O16" s="6">
        <f t="shared" si="1"/>
        <v>10451</v>
      </c>
      <c r="P16" s="6">
        <f t="shared" si="2"/>
        <v>3938</v>
      </c>
      <c r="Q16" s="6">
        <f t="shared" si="3"/>
        <v>2284</v>
      </c>
      <c r="R16" s="6">
        <f t="shared" si="4"/>
        <v>368358</v>
      </c>
      <c r="S16" s="7">
        <f t="shared" si="5"/>
        <v>98.384026221265302</v>
      </c>
      <c r="T16" s="7">
        <f>H16*100</f>
        <v>98.942239508348194</v>
      </c>
      <c r="U16" s="7">
        <f>I16*100</f>
        <v>99.383771941657983</v>
      </c>
      <c r="V16" s="7">
        <f>J16*100</f>
        <v>99.162514234027597</v>
      </c>
      <c r="W16" s="7">
        <f>K16*100</f>
        <v>99.295150480035204</v>
      </c>
      <c r="X16" s="82"/>
      <c r="Y16" s="82"/>
    </row>
    <row r="17" spans="2:27" x14ac:dyDescent="0.25">
      <c r="M17" s="85" t="s">
        <v>285</v>
      </c>
      <c r="N17" s="85"/>
      <c r="O17" s="44">
        <f>SUM(O4:O16)</f>
        <v>124423</v>
      </c>
      <c r="P17" s="44">
        <f t="shared" ref="P17:R17" si="6">SUM(P4:P16)</f>
        <v>35815</v>
      </c>
      <c r="Q17" s="44">
        <f t="shared" si="6"/>
        <v>20194</v>
      </c>
      <c r="R17" s="44">
        <f t="shared" si="6"/>
        <v>3814925</v>
      </c>
      <c r="S17" s="7">
        <f>AVERAGE(S4:S16)</f>
        <v>98.376768637770724</v>
      </c>
      <c r="T17" s="7">
        <f t="shared" ref="T17:W17" si="7">AVERAGE(T4:T16)</f>
        <v>98.920927359707079</v>
      </c>
      <c r="U17" s="7">
        <f t="shared" si="7"/>
        <v>99.387850187124414</v>
      </c>
      <c r="V17" s="7">
        <f t="shared" si="7"/>
        <v>99.153529530342965</v>
      </c>
      <c r="W17" s="7">
        <f t="shared" si="7"/>
        <v>99.293914367404483</v>
      </c>
      <c r="X17" s="82"/>
      <c r="Y17" s="82"/>
    </row>
    <row r="18" spans="2:27" x14ac:dyDescent="0.25">
      <c r="M18" s="80"/>
      <c r="N18" s="80"/>
      <c r="O18" s="81"/>
      <c r="P18" s="81"/>
      <c r="Q18" s="81"/>
      <c r="R18" s="81"/>
      <c r="S18" s="82"/>
      <c r="T18" s="82"/>
      <c r="U18" s="82"/>
      <c r="V18" s="82"/>
      <c r="W18" s="82"/>
      <c r="X18" s="82"/>
      <c r="Y18" s="82"/>
    </row>
    <row r="19" spans="2:27" s="43" customFormat="1" ht="14.25" x14ac:dyDescent="0.2">
      <c r="B19" s="43" t="s">
        <v>48</v>
      </c>
      <c r="L19" s="79"/>
      <c r="M19" s="43" t="s">
        <v>48</v>
      </c>
      <c r="X19" s="84"/>
      <c r="Y19" s="75"/>
      <c r="Z19" s="75"/>
      <c r="AA19" s="75"/>
    </row>
    <row r="20" spans="2:27" s="43" customFormat="1" ht="14.25" x14ac:dyDescent="0.2">
      <c r="B20" s="3" t="s">
        <v>39</v>
      </c>
      <c r="C20" s="3" t="s">
        <v>6</v>
      </c>
      <c r="D20" s="3" t="s">
        <v>7</v>
      </c>
      <c r="E20" s="3" t="s">
        <v>8</v>
      </c>
      <c r="F20" s="3" t="s">
        <v>9</v>
      </c>
      <c r="G20" s="3" t="s">
        <v>10</v>
      </c>
      <c r="H20" s="3" t="s">
        <v>11</v>
      </c>
      <c r="I20" s="3" t="s">
        <v>12</v>
      </c>
      <c r="J20" s="3" t="s">
        <v>13</v>
      </c>
      <c r="K20" s="3" t="s">
        <v>14</v>
      </c>
      <c r="L20" s="77"/>
      <c r="M20" s="3" t="s">
        <v>2</v>
      </c>
      <c r="N20" s="5" t="s">
        <v>50</v>
      </c>
      <c r="O20" s="5" t="s">
        <v>6</v>
      </c>
      <c r="P20" s="5" t="s">
        <v>7</v>
      </c>
      <c r="Q20" s="5" t="s">
        <v>8</v>
      </c>
      <c r="R20" s="5" t="s">
        <v>9</v>
      </c>
      <c r="S20" s="5" t="s">
        <v>43</v>
      </c>
      <c r="T20" s="5" t="s">
        <v>44</v>
      </c>
      <c r="U20" s="5" t="s">
        <v>45</v>
      </c>
      <c r="V20" s="5" t="s">
        <v>46</v>
      </c>
      <c r="W20" s="5" t="s">
        <v>47</v>
      </c>
      <c r="X20" s="84"/>
      <c r="Y20" s="75"/>
      <c r="Z20" s="75"/>
      <c r="AA20" s="75"/>
    </row>
    <row r="21" spans="2:27" x14ac:dyDescent="0.25">
      <c r="B21" s="2">
        <v>1</v>
      </c>
      <c r="C21" s="17">
        <v>7927</v>
      </c>
      <c r="D21" s="17">
        <v>1613</v>
      </c>
      <c r="E21" s="17">
        <v>705</v>
      </c>
      <c r="F21" s="17">
        <v>412200</v>
      </c>
      <c r="G21" s="17">
        <v>0.99451289516978547</v>
      </c>
      <c r="H21" s="17">
        <v>0.99610210409049493</v>
      </c>
      <c r="I21" s="17">
        <v>0.99829258546154687</v>
      </c>
      <c r="J21" s="17">
        <v>0.99719614185248173</v>
      </c>
      <c r="K21" s="18">
        <v>0.99785371880859852</v>
      </c>
      <c r="L21" s="78"/>
      <c r="M21" s="2" t="s">
        <v>48</v>
      </c>
      <c r="N21" s="2">
        <f>B21</f>
        <v>1</v>
      </c>
      <c r="O21" s="6">
        <f>C21</f>
        <v>7927</v>
      </c>
      <c r="P21" s="6">
        <f t="shared" ref="P21:P33" si="8">D21</f>
        <v>1613</v>
      </c>
      <c r="Q21" s="6">
        <f t="shared" ref="Q21:Q33" si="9">E21</f>
        <v>705</v>
      </c>
      <c r="R21" s="6">
        <f t="shared" ref="R21:R33" si="10">F21</f>
        <v>412200</v>
      </c>
      <c r="S21" s="7">
        <f>G21*100</f>
        <v>99.451289516978548</v>
      </c>
      <c r="T21" s="7">
        <f t="shared" ref="T21:T33" si="11">H21*100</f>
        <v>99.6102104090495</v>
      </c>
      <c r="U21" s="7">
        <f t="shared" ref="U21:U33" si="12">I21*100</f>
        <v>99.829258546154691</v>
      </c>
      <c r="V21" s="7">
        <f t="shared" ref="V21:V33" si="13">J21*100</f>
        <v>99.719614185248176</v>
      </c>
      <c r="W21" s="7">
        <f t="shared" ref="W21:W33" si="14">K21*100</f>
        <v>99.785371880859856</v>
      </c>
      <c r="X21" s="82"/>
      <c r="Y21" s="82"/>
    </row>
    <row r="22" spans="2:27" x14ac:dyDescent="0.25">
      <c r="B22" s="2">
        <v>2</v>
      </c>
      <c r="C22" s="19">
        <v>5952</v>
      </c>
      <c r="D22" s="19">
        <v>409</v>
      </c>
      <c r="E22" s="19">
        <v>259</v>
      </c>
      <c r="F22" s="19">
        <v>286417</v>
      </c>
      <c r="G22" s="19">
        <v>0.99772042438326902</v>
      </c>
      <c r="H22" s="19">
        <v>0.99857404837776209</v>
      </c>
      <c r="I22" s="19">
        <v>0.99909654104284973</v>
      </c>
      <c r="J22" s="19">
        <v>0.99883522638107625</v>
      </c>
      <c r="K22" s="20">
        <v>0.99899199877226152</v>
      </c>
      <c r="L22" s="78"/>
      <c r="M22" s="2" t="s">
        <v>48</v>
      </c>
      <c r="N22" s="2">
        <f t="shared" ref="N22:N33" si="15">B22</f>
        <v>2</v>
      </c>
      <c r="O22" s="6">
        <f t="shared" ref="O22:O33" si="16">C22</f>
        <v>5952</v>
      </c>
      <c r="P22" s="6">
        <f t="shared" si="8"/>
        <v>409</v>
      </c>
      <c r="Q22" s="6">
        <f t="shared" si="9"/>
        <v>259</v>
      </c>
      <c r="R22" s="6">
        <f t="shared" si="10"/>
        <v>286417</v>
      </c>
      <c r="S22" s="7">
        <f t="shared" ref="S22:S33" si="17">G22*100</f>
        <v>99.772042438326906</v>
      </c>
      <c r="T22" s="7">
        <f t="shared" si="11"/>
        <v>99.857404837776215</v>
      </c>
      <c r="U22" s="7">
        <f t="shared" si="12"/>
        <v>99.909654104284968</v>
      </c>
      <c r="V22" s="7">
        <f t="shared" si="13"/>
        <v>99.883522638107621</v>
      </c>
      <c r="W22" s="7">
        <f t="shared" si="14"/>
        <v>99.899199877226152</v>
      </c>
      <c r="X22" s="82"/>
      <c r="Y22" s="82"/>
    </row>
    <row r="23" spans="2:27" x14ac:dyDescent="0.25">
      <c r="B23" s="2">
        <v>3</v>
      </c>
      <c r="C23" s="17">
        <v>13091</v>
      </c>
      <c r="D23" s="17">
        <v>662</v>
      </c>
      <c r="E23" s="17">
        <v>478</v>
      </c>
      <c r="F23" s="17">
        <v>566892</v>
      </c>
      <c r="G23" s="17">
        <v>0.99803828105237613</v>
      </c>
      <c r="H23" s="17">
        <v>0.99883359116489356</v>
      </c>
      <c r="I23" s="17">
        <v>0.99915751625923122</v>
      </c>
      <c r="J23" s="17">
        <v>0.9989955274538207</v>
      </c>
      <c r="K23" s="18">
        <v>0.99909271443345404</v>
      </c>
      <c r="L23" s="78"/>
      <c r="M23" s="2" t="s">
        <v>48</v>
      </c>
      <c r="N23" s="2">
        <f t="shared" si="15"/>
        <v>3</v>
      </c>
      <c r="O23" s="6">
        <f t="shared" si="16"/>
        <v>13091</v>
      </c>
      <c r="P23" s="6">
        <f t="shared" si="8"/>
        <v>662</v>
      </c>
      <c r="Q23" s="6">
        <f t="shared" si="9"/>
        <v>478</v>
      </c>
      <c r="R23" s="6">
        <f t="shared" si="10"/>
        <v>566892</v>
      </c>
      <c r="S23" s="7">
        <f t="shared" si="17"/>
        <v>99.803828105237613</v>
      </c>
      <c r="T23" s="7">
        <f t="shared" si="11"/>
        <v>99.883359116489359</v>
      </c>
      <c r="U23" s="7">
        <f t="shared" si="12"/>
        <v>99.915751625923122</v>
      </c>
      <c r="V23" s="7">
        <f t="shared" si="13"/>
        <v>99.899552745382067</v>
      </c>
      <c r="W23" s="7">
        <f t="shared" si="14"/>
        <v>99.909271443345403</v>
      </c>
      <c r="X23" s="82"/>
      <c r="Y23" s="82"/>
    </row>
    <row r="24" spans="2:27" x14ac:dyDescent="0.25">
      <c r="B24" s="2">
        <v>4</v>
      </c>
      <c r="C24" s="19">
        <v>4776</v>
      </c>
      <c r="D24" s="19">
        <v>978</v>
      </c>
      <c r="E24" s="19">
        <v>438</v>
      </c>
      <c r="F24" s="19">
        <v>138687</v>
      </c>
      <c r="G24" s="19">
        <v>0.9902263267968443</v>
      </c>
      <c r="H24" s="19">
        <v>0.99299752980345823</v>
      </c>
      <c r="I24" s="19">
        <v>0.9968517520215634</v>
      </c>
      <c r="J24" s="19">
        <v>0.99492090821048096</v>
      </c>
      <c r="K24" s="20">
        <v>0.9960785158690828</v>
      </c>
      <c r="L24" s="78"/>
      <c r="M24" s="2" t="s">
        <v>48</v>
      </c>
      <c r="N24" s="2">
        <f t="shared" si="15"/>
        <v>4</v>
      </c>
      <c r="O24" s="6">
        <f t="shared" si="16"/>
        <v>4776</v>
      </c>
      <c r="P24" s="6">
        <f t="shared" si="8"/>
        <v>978</v>
      </c>
      <c r="Q24" s="6">
        <f t="shared" si="9"/>
        <v>438</v>
      </c>
      <c r="R24" s="6">
        <f t="shared" si="10"/>
        <v>138687</v>
      </c>
      <c r="S24" s="7">
        <f t="shared" si="17"/>
        <v>99.022632679684435</v>
      </c>
      <c r="T24" s="7">
        <f t="shared" si="11"/>
        <v>99.299752980345829</v>
      </c>
      <c r="U24" s="7">
        <f t="shared" si="12"/>
        <v>99.685175202156344</v>
      </c>
      <c r="V24" s="7">
        <f t="shared" si="13"/>
        <v>99.492090821048095</v>
      </c>
      <c r="W24" s="7">
        <f t="shared" si="14"/>
        <v>99.607851586908282</v>
      </c>
      <c r="X24" s="82"/>
      <c r="Y24" s="82"/>
    </row>
    <row r="25" spans="2:27" x14ac:dyDescent="0.25">
      <c r="B25" s="2">
        <v>5</v>
      </c>
      <c r="C25" s="17">
        <v>4146</v>
      </c>
      <c r="D25" s="17">
        <v>165</v>
      </c>
      <c r="E25" s="17">
        <v>67</v>
      </c>
      <c r="F25" s="17">
        <v>14206</v>
      </c>
      <c r="G25" s="17">
        <v>0.98751614291863965</v>
      </c>
      <c r="H25" s="17">
        <v>0.98851854429058517</v>
      </c>
      <c r="I25" s="17">
        <v>0.99530582218174179</v>
      </c>
      <c r="J25" s="17">
        <v>0.99190057254573383</v>
      </c>
      <c r="K25" s="18">
        <v>0.99394092047633043</v>
      </c>
      <c r="L25" s="78"/>
      <c r="M25" s="2" t="s">
        <v>48</v>
      </c>
      <c r="N25" s="2">
        <f t="shared" si="15"/>
        <v>5</v>
      </c>
      <c r="O25" s="6">
        <f t="shared" si="16"/>
        <v>4146</v>
      </c>
      <c r="P25" s="6">
        <f t="shared" si="8"/>
        <v>165</v>
      </c>
      <c r="Q25" s="6">
        <f t="shared" si="9"/>
        <v>67</v>
      </c>
      <c r="R25" s="6">
        <f t="shared" si="10"/>
        <v>14206</v>
      </c>
      <c r="S25" s="7">
        <f t="shared" si="17"/>
        <v>98.751614291863959</v>
      </c>
      <c r="T25" s="7">
        <f t="shared" si="11"/>
        <v>98.85185442905852</v>
      </c>
      <c r="U25" s="7">
        <f t="shared" si="12"/>
        <v>99.530582218174175</v>
      </c>
      <c r="V25" s="7">
        <f t="shared" si="13"/>
        <v>99.190057254573389</v>
      </c>
      <c r="W25" s="7">
        <f t="shared" si="14"/>
        <v>99.394092047633038</v>
      </c>
      <c r="X25" s="82"/>
      <c r="Y25" s="82"/>
    </row>
    <row r="26" spans="2:27" x14ac:dyDescent="0.25">
      <c r="B26" s="2">
        <v>6</v>
      </c>
      <c r="C26" s="19">
        <v>2195</v>
      </c>
      <c r="D26" s="19">
        <v>419</v>
      </c>
      <c r="E26" s="19">
        <v>214</v>
      </c>
      <c r="F26" s="19">
        <v>99577</v>
      </c>
      <c r="G26" s="19">
        <v>0.99381866119818363</v>
      </c>
      <c r="H26" s="19">
        <v>0.99580983239329568</v>
      </c>
      <c r="I26" s="19">
        <v>0.99785551803268835</v>
      </c>
      <c r="J26" s="19">
        <v>0.99683162568135064</v>
      </c>
      <c r="K26" s="20">
        <v>0.99744570879076844</v>
      </c>
      <c r="L26" s="78"/>
      <c r="M26" s="2" t="s">
        <v>48</v>
      </c>
      <c r="N26" s="2">
        <f t="shared" si="15"/>
        <v>6</v>
      </c>
      <c r="O26" s="6">
        <f t="shared" si="16"/>
        <v>2195</v>
      </c>
      <c r="P26" s="6">
        <f t="shared" si="8"/>
        <v>419</v>
      </c>
      <c r="Q26" s="6">
        <f t="shared" si="9"/>
        <v>214</v>
      </c>
      <c r="R26" s="6">
        <f t="shared" si="10"/>
        <v>99577</v>
      </c>
      <c r="S26" s="7">
        <f t="shared" si="17"/>
        <v>99.381866119818369</v>
      </c>
      <c r="T26" s="7">
        <f t="shared" si="11"/>
        <v>99.580983239329569</v>
      </c>
      <c r="U26" s="7">
        <f t="shared" si="12"/>
        <v>99.785551803268831</v>
      </c>
      <c r="V26" s="7">
        <f t="shared" si="13"/>
        <v>99.68316256813506</v>
      </c>
      <c r="W26" s="7">
        <f t="shared" si="14"/>
        <v>99.744570879076846</v>
      </c>
      <c r="X26" s="82"/>
      <c r="Y26" s="82"/>
    </row>
    <row r="27" spans="2:27" x14ac:dyDescent="0.25">
      <c r="B27" s="2">
        <v>7</v>
      </c>
      <c r="C27" s="17">
        <v>1981</v>
      </c>
      <c r="D27" s="17">
        <v>76</v>
      </c>
      <c r="E27" s="17">
        <v>29</v>
      </c>
      <c r="F27" s="17">
        <v>14610</v>
      </c>
      <c r="G27" s="17">
        <v>0.99371106851940583</v>
      </c>
      <c r="H27" s="17">
        <v>0.994825003404603</v>
      </c>
      <c r="I27" s="17">
        <v>0.99801899036819453</v>
      </c>
      <c r="J27" s="17">
        <v>0.99641943734015348</v>
      </c>
      <c r="K27" s="18">
        <v>0.99737855328909641</v>
      </c>
      <c r="L27" s="78"/>
      <c r="M27" s="2" t="s">
        <v>48</v>
      </c>
      <c r="N27" s="2">
        <f t="shared" si="15"/>
        <v>7</v>
      </c>
      <c r="O27" s="6">
        <f t="shared" si="16"/>
        <v>1981</v>
      </c>
      <c r="P27" s="6">
        <f t="shared" si="8"/>
        <v>76</v>
      </c>
      <c r="Q27" s="6">
        <f t="shared" si="9"/>
        <v>29</v>
      </c>
      <c r="R27" s="6">
        <f t="shared" si="10"/>
        <v>14610</v>
      </c>
      <c r="S27" s="7">
        <f t="shared" si="17"/>
        <v>99.371106851940581</v>
      </c>
      <c r="T27" s="7">
        <f t="shared" si="11"/>
        <v>99.482500340460305</v>
      </c>
      <c r="U27" s="7">
        <f t="shared" si="12"/>
        <v>99.801899036819449</v>
      </c>
      <c r="V27" s="7">
        <f t="shared" si="13"/>
        <v>99.641943734015342</v>
      </c>
      <c r="W27" s="7">
        <f t="shared" si="14"/>
        <v>99.737855328909646</v>
      </c>
      <c r="X27" s="82"/>
      <c r="Y27" s="82"/>
    </row>
    <row r="28" spans="2:27" x14ac:dyDescent="0.25">
      <c r="B28" s="2">
        <v>8</v>
      </c>
      <c r="C28" s="19">
        <v>14352</v>
      </c>
      <c r="D28" s="19">
        <v>2704</v>
      </c>
      <c r="E28" s="19">
        <v>1709</v>
      </c>
      <c r="F28" s="19">
        <v>555479</v>
      </c>
      <c r="G28" s="19">
        <v>0.99231511343610035</v>
      </c>
      <c r="H28" s="19">
        <v>0.99515571058237173</v>
      </c>
      <c r="I28" s="19">
        <v>0.9969328126233874</v>
      </c>
      <c r="J28" s="19">
        <v>0.99604346894441398</v>
      </c>
      <c r="K28" s="20">
        <v>0.99657688464208893</v>
      </c>
      <c r="L28" s="78"/>
      <c r="M28" s="2" t="s">
        <v>48</v>
      </c>
      <c r="N28" s="2">
        <f t="shared" si="15"/>
        <v>8</v>
      </c>
      <c r="O28" s="6">
        <f t="shared" si="16"/>
        <v>14352</v>
      </c>
      <c r="P28" s="6">
        <f t="shared" si="8"/>
        <v>2704</v>
      </c>
      <c r="Q28" s="6">
        <f t="shared" si="9"/>
        <v>1709</v>
      </c>
      <c r="R28" s="6">
        <f t="shared" si="10"/>
        <v>555479</v>
      </c>
      <c r="S28" s="7">
        <f t="shared" si="17"/>
        <v>99.231511343610038</v>
      </c>
      <c r="T28" s="7">
        <f t="shared" si="11"/>
        <v>99.515571058237171</v>
      </c>
      <c r="U28" s="7">
        <f t="shared" si="12"/>
        <v>99.693281262338743</v>
      </c>
      <c r="V28" s="7">
        <f t="shared" si="13"/>
        <v>99.604346894441392</v>
      </c>
      <c r="W28" s="7">
        <f t="shared" si="14"/>
        <v>99.657688464208888</v>
      </c>
      <c r="X28" s="82"/>
      <c r="Y28" s="82"/>
    </row>
    <row r="29" spans="2:27" x14ac:dyDescent="0.25">
      <c r="B29" s="2">
        <v>9</v>
      </c>
      <c r="C29" s="17">
        <v>45844</v>
      </c>
      <c r="D29" s="17">
        <v>1848</v>
      </c>
      <c r="E29" s="17">
        <v>1294</v>
      </c>
      <c r="F29" s="17">
        <v>265676</v>
      </c>
      <c r="G29" s="17">
        <v>0.99001468242113755</v>
      </c>
      <c r="H29" s="17">
        <v>0.9930922085495133</v>
      </c>
      <c r="I29" s="17">
        <v>0.99515301344720386</v>
      </c>
      <c r="J29" s="17">
        <v>0.99412154299206357</v>
      </c>
      <c r="K29" s="18">
        <v>0.99474016851829106</v>
      </c>
      <c r="L29" s="78"/>
      <c r="M29" s="2" t="s">
        <v>48</v>
      </c>
      <c r="N29" s="2">
        <f t="shared" si="15"/>
        <v>9</v>
      </c>
      <c r="O29" s="6">
        <f t="shared" si="16"/>
        <v>45844</v>
      </c>
      <c r="P29" s="6">
        <f t="shared" si="8"/>
        <v>1848</v>
      </c>
      <c r="Q29" s="6">
        <f t="shared" si="9"/>
        <v>1294</v>
      </c>
      <c r="R29" s="6">
        <f t="shared" si="10"/>
        <v>265676</v>
      </c>
      <c r="S29" s="7">
        <f t="shared" si="17"/>
        <v>99.001468242113759</v>
      </c>
      <c r="T29" s="7">
        <f t="shared" si="11"/>
        <v>99.309220854951334</v>
      </c>
      <c r="U29" s="7">
        <f t="shared" si="12"/>
        <v>99.515301344720385</v>
      </c>
      <c r="V29" s="7">
        <f t="shared" si="13"/>
        <v>99.41215429920635</v>
      </c>
      <c r="W29" s="7">
        <f t="shared" si="14"/>
        <v>99.474016851829106</v>
      </c>
      <c r="X29" s="82"/>
      <c r="Y29" s="82"/>
    </row>
    <row r="30" spans="2:27" x14ac:dyDescent="0.25">
      <c r="B30" s="2">
        <v>10</v>
      </c>
      <c r="C30" s="19">
        <v>13979</v>
      </c>
      <c r="D30" s="19">
        <v>640</v>
      </c>
      <c r="E30" s="19">
        <v>373</v>
      </c>
      <c r="F30" s="19">
        <v>181883</v>
      </c>
      <c r="G30" s="19">
        <v>0.99485460317460317</v>
      </c>
      <c r="H30" s="19">
        <v>0.99649359258833137</v>
      </c>
      <c r="I30" s="19">
        <v>0.99795342814502674</v>
      </c>
      <c r="J30" s="19">
        <v>0.99722297610333932</v>
      </c>
      <c r="K30" s="20">
        <v>0.99766111895491949</v>
      </c>
      <c r="L30" s="78"/>
      <c r="M30" s="2" t="s">
        <v>48</v>
      </c>
      <c r="N30" s="2">
        <f t="shared" si="15"/>
        <v>10</v>
      </c>
      <c r="O30" s="6">
        <f t="shared" si="16"/>
        <v>13979</v>
      </c>
      <c r="P30" s="6">
        <f t="shared" si="8"/>
        <v>640</v>
      </c>
      <c r="Q30" s="6">
        <f t="shared" si="9"/>
        <v>373</v>
      </c>
      <c r="R30" s="6">
        <f t="shared" si="10"/>
        <v>181883</v>
      </c>
      <c r="S30" s="7">
        <f t="shared" si="17"/>
        <v>99.485460317460323</v>
      </c>
      <c r="T30" s="7">
        <f t="shared" si="11"/>
        <v>99.64935925883313</v>
      </c>
      <c r="U30" s="7">
        <f t="shared" si="12"/>
        <v>99.795342814502675</v>
      </c>
      <c r="V30" s="7">
        <f t="shared" si="13"/>
        <v>99.722297610333925</v>
      </c>
      <c r="W30" s="7">
        <f t="shared" si="14"/>
        <v>99.766111895491946</v>
      </c>
      <c r="X30" s="82"/>
      <c r="Y30" s="82"/>
    </row>
    <row r="31" spans="2:27" x14ac:dyDescent="0.25">
      <c r="B31" s="2">
        <v>11</v>
      </c>
      <c r="C31" s="17">
        <v>2626</v>
      </c>
      <c r="D31" s="17">
        <v>9</v>
      </c>
      <c r="E31" s="17">
        <v>2</v>
      </c>
      <c r="F31" s="17">
        <v>3556</v>
      </c>
      <c r="G31" s="17">
        <v>0.9982238010657194</v>
      </c>
      <c r="H31" s="17">
        <v>0.99747545582047681</v>
      </c>
      <c r="I31" s="17">
        <v>0.99943788645306353</v>
      </c>
      <c r="J31" s="17">
        <v>0.99845570686508489</v>
      </c>
      <c r="K31" s="18">
        <v>0.99904478282856657</v>
      </c>
      <c r="L31" s="78"/>
      <c r="M31" s="2" t="s">
        <v>48</v>
      </c>
      <c r="N31" s="2">
        <f t="shared" si="15"/>
        <v>11</v>
      </c>
      <c r="O31" s="6">
        <f t="shared" si="16"/>
        <v>2626</v>
      </c>
      <c r="P31" s="6">
        <f t="shared" si="8"/>
        <v>9</v>
      </c>
      <c r="Q31" s="6">
        <f t="shared" si="9"/>
        <v>2</v>
      </c>
      <c r="R31" s="6">
        <f t="shared" si="10"/>
        <v>3556</v>
      </c>
      <c r="S31" s="7">
        <f t="shared" si="17"/>
        <v>99.822380106571941</v>
      </c>
      <c r="T31" s="7">
        <f t="shared" si="11"/>
        <v>99.747545582047678</v>
      </c>
      <c r="U31" s="7">
        <f t="shared" si="12"/>
        <v>99.943788645306356</v>
      </c>
      <c r="V31" s="7">
        <f t="shared" si="13"/>
        <v>99.845570686508495</v>
      </c>
      <c r="W31" s="7">
        <f t="shared" si="14"/>
        <v>99.904478282856658</v>
      </c>
      <c r="X31" s="82"/>
      <c r="Y31" s="82"/>
    </row>
    <row r="32" spans="2:27" x14ac:dyDescent="0.25">
      <c r="B32" s="2">
        <v>12</v>
      </c>
      <c r="C32" s="19">
        <v>2609</v>
      </c>
      <c r="D32" s="19">
        <v>324</v>
      </c>
      <c r="E32" s="19">
        <v>144</v>
      </c>
      <c r="F32" s="19">
        <v>51761</v>
      </c>
      <c r="G32" s="19">
        <v>0.99146577190998941</v>
      </c>
      <c r="H32" s="19">
        <v>0.99377939905923007</v>
      </c>
      <c r="I32" s="19">
        <v>0.99722570079953765</v>
      </c>
      <c r="J32" s="19">
        <v>0.99549956726608324</v>
      </c>
      <c r="K32" s="20">
        <v>0.99653452956238808</v>
      </c>
      <c r="L32" s="78"/>
      <c r="M32" s="2" t="s">
        <v>48</v>
      </c>
      <c r="N32" s="2">
        <f t="shared" si="15"/>
        <v>12</v>
      </c>
      <c r="O32" s="6">
        <f t="shared" si="16"/>
        <v>2609</v>
      </c>
      <c r="P32" s="6">
        <f t="shared" si="8"/>
        <v>324</v>
      </c>
      <c r="Q32" s="6">
        <f t="shared" si="9"/>
        <v>144</v>
      </c>
      <c r="R32" s="6">
        <f t="shared" si="10"/>
        <v>51761</v>
      </c>
      <c r="S32" s="7">
        <f t="shared" si="17"/>
        <v>99.14657719099894</v>
      </c>
      <c r="T32" s="7">
        <f t="shared" si="11"/>
        <v>99.377939905923</v>
      </c>
      <c r="U32" s="7">
        <f t="shared" si="12"/>
        <v>99.722570079953769</v>
      </c>
      <c r="V32" s="7">
        <f t="shared" si="13"/>
        <v>99.549956726608329</v>
      </c>
      <c r="W32" s="7">
        <f t="shared" si="14"/>
        <v>99.653452956238809</v>
      </c>
      <c r="X32" s="82"/>
      <c r="Y32" s="82"/>
    </row>
    <row r="33" spans="2:27" x14ac:dyDescent="0.25">
      <c r="B33" s="2">
        <v>13</v>
      </c>
      <c r="C33" s="17">
        <v>9530</v>
      </c>
      <c r="D33" s="17">
        <v>618</v>
      </c>
      <c r="E33" s="17">
        <v>511</v>
      </c>
      <c r="F33" s="17">
        <v>364639</v>
      </c>
      <c r="G33" s="17">
        <v>0.99699172391006619</v>
      </c>
      <c r="H33" s="17">
        <v>0.99830804063987821</v>
      </c>
      <c r="I33" s="17">
        <v>0.99860057510612077</v>
      </c>
      <c r="J33" s="17">
        <v>0.99845428644577616</v>
      </c>
      <c r="K33" s="18">
        <v>0.99854205449824385</v>
      </c>
      <c r="L33" s="78"/>
      <c r="M33" s="2" t="s">
        <v>48</v>
      </c>
      <c r="N33" s="2">
        <f t="shared" si="15"/>
        <v>13</v>
      </c>
      <c r="O33" s="6">
        <f t="shared" si="16"/>
        <v>9530</v>
      </c>
      <c r="P33" s="6">
        <f t="shared" si="8"/>
        <v>618</v>
      </c>
      <c r="Q33" s="6">
        <f t="shared" si="9"/>
        <v>511</v>
      </c>
      <c r="R33" s="6">
        <f t="shared" si="10"/>
        <v>364639</v>
      </c>
      <c r="S33" s="7">
        <f t="shared" si="17"/>
        <v>99.699172391006613</v>
      </c>
      <c r="T33" s="7">
        <f t="shared" si="11"/>
        <v>99.830804063987827</v>
      </c>
      <c r="U33" s="7">
        <f t="shared" si="12"/>
        <v>99.86005751061208</v>
      </c>
      <c r="V33" s="7">
        <f t="shared" si="13"/>
        <v>99.845428644577623</v>
      </c>
      <c r="W33" s="7">
        <f t="shared" si="14"/>
        <v>99.854205449824391</v>
      </c>
      <c r="X33" s="82"/>
      <c r="Y33" s="82"/>
    </row>
    <row r="34" spans="2:27" x14ac:dyDescent="0.25">
      <c r="M34" s="85" t="s">
        <v>285</v>
      </c>
      <c r="N34" s="85"/>
      <c r="O34" s="44">
        <f>SUM(O21:O33)</f>
        <v>129008</v>
      </c>
      <c r="P34" s="44">
        <f t="shared" ref="P34:R34" si="18">SUM(P21:P33)</f>
        <v>10465</v>
      </c>
      <c r="Q34" s="44">
        <f t="shared" si="18"/>
        <v>6223</v>
      </c>
      <c r="R34" s="44">
        <f t="shared" si="18"/>
        <v>2955583</v>
      </c>
      <c r="S34" s="7">
        <f>AVERAGE(S21:S33)</f>
        <v>99.380073045816303</v>
      </c>
      <c r="T34" s="7">
        <f t="shared" ref="T34:W34" si="19">AVERAGE(T21:T33)</f>
        <v>99.538192775114581</v>
      </c>
      <c r="U34" s="7">
        <f t="shared" si="19"/>
        <v>99.76832416878581</v>
      </c>
      <c r="V34" s="7">
        <f t="shared" si="19"/>
        <v>99.653053754475849</v>
      </c>
      <c r="W34" s="7">
        <f t="shared" si="19"/>
        <v>99.722166688031464</v>
      </c>
      <c r="X34" s="82"/>
      <c r="Y34" s="82"/>
    </row>
    <row r="35" spans="2:27" x14ac:dyDescent="0.25">
      <c r="M35" s="80"/>
      <c r="N35" s="80"/>
      <c r="O35" s="81"/>
      <c r="P35" s="81"/>
      <c r="Q35" s="81"/>
      <c r="R35" s="81"/>
      <c r="S35" s="82"/>
      <c r="T35" s="82"/>
      <c r="U35" s="82"/>
      <c r="V35" s="82"/>
      <c r="W35" s="82"/>
      <c r="X35" s="82"/>
      <c r="Y35" s="82"/>
    </row>
    <row r="36" spans="2:27" s="43" customFormat="1" ht="14.25" x14ac:dyDescent="0.2">
      <c r="B36" s="43" t="s">
        <v>49</v>
      </c>
      <c r="L36" s="79"/>
      <c r="M36" s="43" t="s">
        <v>49</v>
      </c>
      <c r="X36" s="84"/>
      <c r="Y36" s="75"/>
      <c r="Z36" s="75"/>
      <c r="AA36" s="75"/>
    </row>
    <row r="37" spans="2:27" s="43" customFormat="1" ht="14.25" x14ac:dyDescent="0.2">
      <c r="B37" s="3" t="s">
        <v>39</v>
      </c>
      <c r="C37" s="3" t="s">
        <v>6</v>
      </c>
      <c r="D37" s="3" t="s">
        <v>7</v>
      </c>
      <c r="E37" s="3" t="s">
        <v>8</v>
      </c>
      <c r="F37" s="3" t="s">
        <v>9</v>
      </c>
      <c r="G37" s="3" t="s">
        <v>10</v>
      </c>
      <c r="H37" s="3" t="s">
        <v>11</v>
      </c>
      <c r="I37" s="3" t="s">
        <v>12</v>
      </c>
      <c r="J37" s="3" t="s">
        <v>13</v>
      </c>
      <c r="K37" s="3" t="s">
        <v>14</v>
      </c>
      <c r="L37" s="77"/>
      <c r="M37" s="3" t="s">
        <v>2</v>
      </c>
      <c r="N37" s="5" t="s">
        <v>50</v>
      </c>
      <c r="O37" s="5" t="s">
        <v>6</v>
      </c>
      <c r="P37" s="5" t="s">
        <v>7</v>
      </c>
      <c r="Q37" s="5" t="s">
        <v>8</v>
      </c>
      <c r="R37" s="5" t="s">
        <v>9</v>
      </c>
      <c r="S37" s="5" t="s">
        <v>43</v>
      </c>
      <c r="T37" s="5" t="s">
        <v>44</v>
      </c>
      <c r="U37" s="5" t="s">
        <v>45</v>
      </c>
      <c r="V37" s="5" t="s">
        <v>46</v>
      </c>
      <c r="W37" s="5" t="s">
        <v>47</v>
      </c>
      <c r="X37" s="84"/>
      <c r="Y37" s="75"/>
      <c r="Z37" s="75"/>
      <c r="AA37" s="75"/>
    </row>
    <row r="38" spans="2:27" x14ac:dyDescent="0.25">
      <c r="B38" s="2">
        <v>1</v>
      </c>
      <c r="C38" s="19">
        <v>37658</v>
      </c>
      <c r="D38" s="19">
        <v>4612</v>
      </c>
      <c r="E38" s="19">
        <v>2908</v>
      </c>
      <c r="F38" s="19">
        <v>933854</v>
      </c>
      <c r="G38" s="19">
        <v>0.99231894360960626</v>
      </c>
      <c r="H38" s="19">
        <v>0.99508559713404643</v>
      </c>
      <c r="I38" s="19">
        <v>0.99689568962020236</v>
      </c>
      <c r="J38" s="19">
        <v>0.99598982097110322</v>
      </c>
      <c r="K38" s="20">
        <v>0.99653314449599339</v>
      </c>
      <c r="L38" s="78"/>
      <c r="M38" s="2" t="s">
        <v>49</v>
      </c>
      <c r="N38" s="2">
        <f>B38</f>
        <v>1</v>
      </c>
      <c r="O38" s="6">
        <f>C38</f>
        <v>37658</v>
      </c>
      <c r="P38" s="6">
        <f t="shared" ref="P38:P40" si="20">D38</f>
        <v>4612</v>
      </c>
      <c r="Q38" s="6">
        <f t="shared" ref="Q38:Q40" si="21">E38</f>
        <v>2908</v>
      </c>
      <c r="R38" s="6">
        <f t="shared" ref="R38:R40" si="22">F38</f>
        <v>933854</v>
      </c>
      <c r="S38" s="7">
        <f>G38*100</f>
        <v>99.231894360960624</v>
      </c>
      <c r="T38" s="7">
        <f t="shared" ref="T38:T40" si="23">H38*100</f>
        <v>99.508559713404637</v>
      </c>
      <c r="U38" s="7">
        <f t="shared" ref="U38:U40" si="24">I38*100</f>
        <v>99.689568962020232</v>
      </c>
      <c r="V38" s="7">
        <f t="shared" ref="V38:V40" si="25">J38*100</f>
        <v>99.598982097110323</v>
      </c>
      <c r="W38" s="7">
        <f t="shared" ref="W38:W40" si="26">K38*100</f>
        <v>99.653314449599335</v>
      </c>
      <c r="X38" s="82"/>
      <c r="Y38" s="82"/>
      <c r="AA38" s="82"/>
    </row>
    <row r="39" spans="2:27" x14ac:dyDescent="0.25">
      <c r="B39" s="2">
        <v>2</v>
      </c>
      <c r="C39" s="17">
        <v>78228</v>
      </c>
      <c r="D39" s="17">
        <v>6004</v>
      </c>
      <c r="E39" s="17">
        <v>3016</v>
      </c>
      <c r="F39" s="17">
        <v>1112379</v>
      </c>
      <c r="G39" s="17">
        <v>0.99248099617631147</v>
      </c>
      <c r="H39" s="17">
        <v>0.99463153499293178</v>
      </c>
      <c r="I39" s="17">
        <v>0.99729602517493798</v>
      </c>
      <c r="J39" s="17">
        <v>0.99596199801412677</v>
      </c>
      <c r="K39" s="18">
        <v>0.99676198569775465</v>
      </c>
      <c r="L39" s="78"/>
      <c r="M39" s="2" t="s">
        <v>49</v>
      </c>
      <c r="N39" s="2">
        <f t="shared" ref="N39:N40" si="27">B39</f>
        <v>2</v>
      </c>
      <c r="O39" s="6">
        <f t="shared" ref="O39:O40" si="28">C39</f>
        <v>78228</v>
      </c>
      <c r="P39" s="6">
        <f t="shared" si="20"/>
        <v>6004</v>
      </c>
      <c r="Q39" s="6">
        <f t="shared" si="21"/>
        <v>3016</v>
      </c>
      <c r="R39" s="6">
        <f t="shared" si="22"/>
        <v>1112379</v>
      </c>
      <c r="S39" s="7">
        <f t="shared" ref="S39:S40" si="29">G39*100</f>
        <v>99.248099617631141</v>
      </c>
      <c r="T39" s="7">
        <f t="shared" si="23"/>
        <v>99.463153499293185</v>
      </c>
      <c r="U39" s="7">
        <f t="shared" si="24"/>
        <v>99.729602517493802</v>
      </c>
      <c r="V39" s="7">
        <f t="shared" si="25"/>
        <v>99.596199801412681</v>
      </c>
      <c r="W39" s="7">
        <f t="shared" si="26"/>
        <v>99.676198569775465</v>
      </c>
      <c r="X39" s="82"/>
      <c r="Y39" s="82"/>
      <c r="AA39" s="82"/>
    </row>
    <row r="40" spans="2:27" x14ac:dyDescent="0.25">
      <c r="B40" s="2">
        <v>3</v>
      </c>
      <c r="C40" s="19">
        <v>65345</v>
      </c>
      <c r="D40" s="19">
        <v>7704</v>
      </c>
      <c r="E40" s="19">
        <v>3804</v>
      </c>
      <c r="F40" s="19">
        <v>700306</v>
      </c>
      <c r="G40" s="19">
        <v>0.98519221935279655</v>
      </c>
      <c r="H40" s="19">
        <v>0.98911879775709388</v>
      </c>
      <c r="I40" s="19">
        <v>0.99459743505986276</v>
      </c>
      <c r="J40" s="19">
        <v>0.99185055094467889</v>
      </c>
      <c r="K40" s="20">
        <v>0.99349685766573503</v>
      </c>
      <c r="L40" s="78"/>
      <c r="M40" s="2" t="s">
        <v>49</v>
      </c>
      <c r="N40" s="2">
        <f t="shared" si="27"/>
        <v>3</v>
      </c>
      <c r="O40" s="6">
        <f t="shared" si="28"/>
        <v>65345</v>
      </c>
      <c r="P40" s="6">
        <f t="shared" si="20"/>
        <v>7704</v>
      </c>
      <c r="Q40" s="6">
        <f t="shared" si="21"/>
        <v>3804</v>
      </c>
      <c r="R40" s="6">
        <f t="shared" si="22"/>
        <v>700306</v>
      </c>
      <c r="S40" s="7">
        <f t="shared" si="29"/>
        <v>98.51922193527966</v>
      </c>
      <c r="T40" s="7">
        <f t="shared" si="23"/>
        <v>98.911879775709394</v>
      </c>
      <c r="U40" s="7">
        <f t="shared" si="24"/>
        <v>99.459743505986282</v>
      </c>
      <c r="V40" s="7">
        <f t="shared" si="25"/>
        <v>99.185055094467884</v>
      </c>
      <c r="W40" s="7">
        <f t="shared" si="26"/>
        <v>99.349685766573501</v>
      </c>
      <c r="X40" s="82"/>
      <c r="Y40" s="82"/>
      <c r="AA40" s="82"/>
    </row>
    <row r="41" spans="2:27" x14ac:dyDescent="0.25">
      <c r="M41" s="85" t="s">
        <v>285</v>
      </c>
      <c r="N41" s="85"/>
      <c r="O41" s="44">
        <f>SUM(O38:O40)</f>
        <v>181231</v>
      </c>
      <c r="P41" s="44">
        <f t="shared" ref="P41:R41" si="30">SUM(P38:P40)</f>
        <v>18320</v>
      </c>
      <c r="Q41" s="44">
        <f t="shared" si="30"/>
        <v>9728</v>
      </c>
      <c r="R41" s="44">
        <f t="shared" si="30"/>
        <v>2746539</v>
      </c>
      <c r="S41" s="7">
        <f>AVERAGE(S38:S40)</f>
        <v>98.999738637957151</v>
      </c>
      <c r="T41" s="7">
        <f t="shared" ref="T41:W41" si="31">AVERAGE(T38:T40)</f>
        <v>99.294530996135734</v>
      </c>
      <c r="U41" s="7">
        <f t="shared" si="31"/>
        <v>99.626304995166777</v>
      </c>
      <c r="V41" s="7">
        <f t="shared" si="31"/>
        <v>99.460078997663629</v>
      </c>
      <c r="W41" s="7">
        <f t="shared" si="31"/>
        <v>99.559732928649439</v>
      </c>
      <c r="X41" s="82"/>
      <c r="Y41" s="82"/>
    </row>
    <row r="43" spans="2:27" x14ac:dyDescent="0.25">
      <c r="N43" s="43" t="s">
        <v>367</v>
      </c>
    </row>
    <row r="44" spans="2:27" x14ac:dyDescent="0.25">
      <c r="N44" s="5" t="s">
        <v>50</v>
      </c>
      <c r="O44" s="5" t="s">
        <v>6</v>
      </c>
      <c r="P44" s="5" t="s">
        <v>7</v>
      </c>
      <c r="Q44" s="5" t="s">
        <v>8</v>
      </c>
      <c r="R44" s="5" t="s">
        <v>9</v>
      </c>
      <c r="S44" s="5" t="s">
        <v>43</v>
      </c>
      <c r="T44" s="5" t="s">
        <v>44</v>
      </c>
      <c r="U44" s="5" t="s">
        <v>45</v>
      </c>
      <c r="V44" s="5" t="s">
        <v>46</v>
      </c>
      <c r="W44" s="5" t="s">
        <v>47</v>
      </c>
    </row>
    <row r="45" spans="2:27" x14ac:dyDescent="0.25">
      <c r="N45" s="2" t="s">
        <v>40</v>
      </c>
      <c r="O45" s="44">
        <f>O17</f>
        <v>124423</v>
      </c>
      <c r="P45" s="44">
        <f t="shared" ref="P45:W45" si="32">P17</f>
        <v>35815</v>
      </c>
      <c r="Q45" s="44">
        <f t="shared" si="32"/>
        <v>20194</v>
      </c>
      <c r="R45" s="44">
        <f t="shared" si="32"/>
        <v>3814925</v>
      </c>
      <c r="S45" s="45">
        <f t="shared" si="32"/>
        <v>98.376768637770724</v>
      </c>
      <c r="T45" s="45">
        <f t="shared" si="32"/>
        <v>98.920927359707079</v>
      </c>
      <c r="U45" s="45">
        <f t="shared" si="32"/>
        <v>99.387850187124414</v>
      </c>
      <c r="V45" s="45">
        <f t="shared" si="32"/>
        <v>99.153529530342965</v>
      </c>
      <c r="W45" s="45">
        <f t="shared" si="32"/>
        <v>99.293914367404483</v>
      </c>
    </row>
    <row r="46" spans="2:27" x14ac:dyDescent="0.25">
      <c r="N46" s="2" t="s">
        <v>48</v>
      </c>
      <c r="O46" s="44">
        <f>O34</f>
        <v>129008</v>
      </c>
      <c r="P46" s="44">
        <f t="shared" ref="P46:W46" si="33">P34</f>
        <v>10465</v>
      </c>
      <c r="Q46" s="44">
        <f t="shared" si="33"/>
        <v>6223</v>
      </c>
      <c r="R46" s="44">
        <f t="shared" si="33"/>
        <v>2955583</v>
      </c>
      <c r="S46" s="45">
        <f t="shared" si="33"/>
        <v>99.380073045816303</v>
      </c>
      <c r="T46" s="45">
        <f t="shared" si="33"/>
        <v>99.538192775114581</v>
      </c>
      <c r="U46" s="45">
        <f t="shared" si="33"/>
        <v>99.76832416878581</v>
      </c>
      <c r="V46" s="45">
        <f t="shared" si="33"/>
        <v>99.653053754475849</v>
      </c>
      <c r="W46" s="45">
        <f t="shared" si="33"/>
        <v>99.722166688031464</v>
      </c>
    </row>
    <row r="47" spans="2:27" x14ac:dyDescent="0.25">
      <c r="N47" s="2" t="s">
        <v>49</v>
      </c>
      <c r="O47" s="44">
        <f>O41</f>
        <v>181231</v>
      </c>
      <c r="P47" s="44">
        <f t="shared" ref="P47:W47" si="34">P41</f>
        <v>18320</v>
      </c>
      <c r="Q47" s="44">
        <f t="shared" si="34"/>
        <v>9728</v>
      </c>
      <c r="R47" s="44">
        <f t="shared" si="34"/>
        <v>2746539</v>
      </c>
      <c r="S47" s="45">
        <f t="shared" si="34"/>
        <v>98.999738637957151</v>
      </c>
      <c r="T47" s="45">
        <f t="shared" si="34"/>
        <v>99.294530996135734</v>
      </c>
      <c r="U47" s="45">
        <f t="shared" si="34"/>
        <v>99.626304995166777</v>
      </c>
      <c r="V47" s="45">
        <f t="shared" si="34"/>
        <v>99.460078997663629</v>
      </c>
      <c r="W47" s="45">
        <f t="shared" si="34"/>
        <v>99.559732928649439</v>
      </c>
    </row>
    <row r="49" spans="2:7" x14ac:dyDescent="0.25">
      <c r="B49" s="80"/>
      <c r="C49" s="80"/>
      <c r="D49" s="80"/>
      <c r="E49" s="80"/>
      <c r="F49" s="80"/>
      <c r="G49" s="80"/>
    </row>
    <row r="50" spans="2:7" x14ac:dyDescent="0.25">
      <c r="B50" s="80"/>
      <c r="C50" s="83"/>
      <c r="D50" s="83"/>
      <c r="E50" s="83"/>
      <c r="F50" s="83"/>
      <c r="G50" s="83"/>
    </row>
    <row r="51" spans="2:7" x14ac:dyDescent="0.25">
      <c r="B51" s="80"/>
      <c r="C51" s="82"/>
      <c r="D51" s="82"/>
      <c r="E51" s="82"/>
      <c r="F51" s="82"/>
      <c r="G51" s="82"/>
    </row>
    <row r="52" spans="2:7" x14ac:dyDescent="0.25">
      <c r="B52" s="80"/>
      <c r="C52" s="82"/>
      <c r="D52" s="82"/>
      <c r="E52" s="82"/>
      <c r="F52" s="82"/>
      <c r="G52" s="82"/>
    </row>
    <row r="53" spans="2:7" x14ac:dyDescent="0.25">
      <c r="B53" s="80"/>
      <c r="C53" s="82"/>
      <c r="D53" s="82"/>
      <c r="E53" s="82"/>
      <c r="F53" s="82"/>
      <c r="G53" s="82"/>
    </row>
    <row r="54" spans="2:7" x14ac:dyDescent="0.25">
      <c r="B54" s="80"/>
      <c r="C54" s="82"/>
      <c r="D54" s="82"/>
      <c r="E54" s="82"/>
      <c r="F54" s="82"/>
      <c r="G54" s="82"/>
    </row>
    <row r="55" spans="2:7" x14ac:dyDescent="0.25">
      <c r="B55" s="80"/>
      <c r="C55" s="82"/>
      <c r="D55" s="82"/>
      <c r="E55" s="82"/>
      <c r="F55" s="82"/>
      <c r="G55" s="82"/>
    </row>
    <row r="56" spans="2:7" x14ac:dyDescent="0.25">
      <c r="B56" s="80"/>
      <c r="C56" s="82"/>
      <c r="D56" s="82"/>
      <c r="E56" s="82"/>
      <c r="F56" s="82"/>
      <c r="G56" s="82"/>
    </row>
    <row r="57" spans="2:7" x14ac:dyDescent="0.25">
      <c r="B57" s="80"/>
      <c r="C57" s="82"/>
      <c r="D57" s="82"/>
      <c r="E57" s="82"/>
      <c r="F57" s="82"/>
      <c r="G57" s="82"/>
    </row>
    <row r="58" spans="2:7" x14ac:dyDescent="0.25">
      <c r="B58" s="80"/>
      <c r="C58" s="82"/>
      <c r="D58" s="82"/>
      <c r="E58" s="82"/>
      <c r="F58" s="82"/>
      <c r="G58" s="82"/>
    </row>
    <row r="59" spans="2:7" x14ac:dyDescent="0.25">
      <c r="B59" s="80"/>
      <c r="C59" s="82"/>
      <c r="D59" s="82"/>
      <c r="E59" s="82"/>
      <c r="F59" s="82"/>
      <c r="G59" s="82"/>
    </row>
    <row r="60" spans="2:7" x14ac:dyDescent="0.25">
      <c r="B60" s="80"/>
      <c r="C60" s="82"/>
      <c r="D60" s="82"/>
      <c r="E60" s="82"/>
      <c r="F60" s="82"/>
      <c r="G60" s="82"/>
    </row>
    <row r="61" spans="2:7" x14ac:dyDescent="0.25">
      <c r="B61" s="80"/>
      <c r="C61" s="82"/>
      <c r="D61" s="82"/>
      <c r="E61" s="82"/>
      <c r="F61" s="82"/>
      <c r="G61" s="82"/>
    </row>
    <row r="62" spans="2:7" x14ac:dyDescent="0.25">
      <c r="B62" s="80"/>
      <c r="C62" s="82"/>
      <c r="D62" s="82"/>
      <c r="E62" s="82"/>
      <c r="F62" s="82"/>
      <c r="G62" s="82"/>
    </row>
    <row r="63" spans="2:7" x14ac:dyDescent="0.25">
      <c r="B63" s="80"/>
      <c r="C63" s="82"/>
      <c r="D63" s="82"/>
      <c r="E63" s="82"/>
      <c r="F63" s="82"/>
      <c r="G63" s="82"/>
    </row>
    <row r="64" spans="2:7" x14ac:dyDescent="0.25">
      <c r="B64" s="80"/>
      <c r="C64" s="82"/>
      <c r="D64" s="82"/>
      <c r="E64" s="82"/>
      <c r="F64" s="82"/>
      <c r="G64" s="82"/>
    </row>
    <row r="65" spans="2:7" x14ac:dyDescent="0.25">
      <c r="B65" s="80"/>
      <c r="C65" s="82"/>
      <c r="D65" s="82"/>
      <c r="E65" s="82"/>
      <c r="F65" s="82"/>
      <c r="G65" s="82"/>
    </row>
    <row r="66" spans="2:7" x14ac:dyDescent="0.25">
      <c r="B66" s="80"/>
      <c r="C66" s="82"/>
      <c r="D66" s="82"/>
      <c r="E66" s="82"/>
      <c r="F66" s="82"/>
      <c r="G66" s="82"/>
    </row>
    <row r="67" spans="2:7" x14ac:dyDescent="0.25">
      <c r="B67" s="80"/>
      <c r="C67" s="82"/>
      <c r="D67" s="82"/>
      <c r="E67" s="82"/>
      <c r="F67" s="82"/>
      <c r="G67" s="82"/>
    </row>
    <row r="68" spans="2:7" x14ac:dyDescent="0.25">
      <c r="B68" s="80"/>
      <c r="C68" s="82"/>
      <c r="D68" s="82"/>
      <c r="E68" s="82"/>
      <c r="F68" s="82"/>
      <c r="G68" s="82"/>
    </row>
    <row r="69" spans="2:7" x14ac:dyDescent="0.25">
      <c r="B69" s="80"/>
      <c r="C69" s="82"/>
      <c r="D69" s="82"/>
      <c r="E69" s="82"/>
      <c r="F69" s="82"/>
      <c r="G69" s="82"/>
    </row>
    <row r="70" spans="2:7" x14ac:dyDescent="0.25">
      <c r="B70" s="80"/>
      <c r="C70" s="82"/>
      <c r="D70" s="82"/>
      <c r="E70" s="82"/>
      <c r="F70" s="82"/>
      <c r="G70" s="82"/>
    </row>
    <row r="71" spans="2:7" x14ac:dyDescent="0.25">
      <c r="B71" s="80"/>
      <c r="C71" s="82"/>
      <c r="D71" s="82"/>
      <c r="E71" s="82"/>
      <c r="F71" s="82"/>
      <c r="G71" s="82"/>
    </row>
    <row r="72" spans="2:7" x14ac:dyDescent="0.25">
      <c r="B72" s="80"/>
      <c r="C72" s="82"/>
      <c r="D72" s="82"/>
      <c r="E72" s="82"/>
      <c r="F72" s="82"/>
      <c r="G72" s="82"/>
    </row>
    <row r="73" spans="2:7" x14ac:dyDescent="0.25">
      <c r="B73" s="80"/>
      <c r="C73" s="82"/>
      <c r="D73" s="82"/>
      <c r="E73" s="82"/>
      <c r="F73" s="82"/>
      <c r="G73" s="82"/>
    </row>
    <row r="74" spans="2:7" x14ac:dyDescent="0.25">
      <c r="B74" s="80"/>
      <c r="C74" s="82"/>
      <c r="D74" s="82"/>
      <c r="E74" s="82"/>
      <c r="F74" s="82"/>
      <c r="G74" s="82"/>
    </row>
    <row r="75" spans="2:7" x14ac:dyDescent="0.25">
      <c r="B75" s="80"/>
      <c r="C75" s="82"/>
      <c r="D75" s="82"/>
      <c r="E75" s="82"/>
      <c r="F75" s="82"/>
      <c r="G75" s="82"/>
    </row>
    <row r="76" spans="2:7" x14ac:dyDescent="0.25">
      <c r="B76" s="80"/>
      <c r="C76" s="82"/>
      <c r="D76" s="82"/>
      <c r="E76" s="82"/>
      <c r="F76" s="82"/>
      <c r="G76" s="82"/>
    </row>
    <row r="77" spans="2:7" x14ac:dyDescent="0.25">
      <c r="B77" s="80"/>
      <c r="C77" s="82"/>
      <c r="D77" s="82"/>
      <c r="E77" s="82"/>
      <c r="F77" s="82"/>
      <c r="G77" s="82"/>
    </row>
    <row r="78" spans="2:7" x14ac:dyDescent="0.25">
      <c r="B78" s="80"/>
      <c r="C78" s="82"/>
      <c r="D78" s="82"/>
      <c r="E78" s="82"/>
      <c r="F78" s="82"/>
      <c r="G78" s="82"/>
    </row>
    <row r="79" spans="2:7" x14ac:dyDescent="0.25">
      <c r="B79" s="80"/>
      <c r="C79" s="82"/>
      <c r="D79" s="82"/>
      <c r="E79" s="82"/>
      <c r="F79" s="82"/>
      <c r="G79" s="82"/>
    </row>
  </sheetData>
  <mergeCells count="3">
    <mergeCell ref="M17:N17"/>
    <mergeCell ref="M34:N34"/>
    <mergeCell ref="M41:N4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8575-CAEE-481F-88E8-3F1A4112C37F}">
  <dimension ref="B1:BH91"/>
  <sheetViews>
    <sheetView workbookViewId="0">
      <selection activeCell="I45" sqref="I45"/>
    </sheetView>
  </sheetViews>
  <sheetFormatPr defaultRowHeight="15" x14ac:dyDescent="0.25"/>
  <cols>
    <col min="1" max="1" width="9.140625" style="86"/>
    <col min="2" max="2" width="5.7109375" style="86" customWidth="1"/>
    <col min="3" max="10" width="9.140625" style="86"/>
    <col min="11" max="12" width="9.28515625" style="86" bestFit="1" customWidth="1"/>
    <col min="13" max="16" width="10.42578125" style="86" bestFit="1" customWidth="1"/>
    <col min="17" max="29" width="9.140625" style="86"/>
    <col min="30" max="30" width="10.42578125" style="86" bestFit="1" customWidth="1"/>
    <col min="31" max="16384" width="9.140625" style="86"/>
  </cols>
  <sheetData>
    <row r="1" spans="2:60" x14ac:dyDescent="0.25">
      <c r="AN1" s="93" t="s">
        <v>265</v>
      </c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</row>
    <row r="2" spans="2:60" x14ac:dyDescent="0.25">
      <c r="B2" s="49" t="s">
        <v>40</v>
      </c>
      <c r="C2" s="49"/>
      <c r="D2" s="49"/>
      <c r="E2" s="49"/>
      <c r="F2" s="49"/>
      <c r="G2" s="49"/>
      <c r="H2" s="49"/>
      <c r="I2" s="49"/>
      <c r="J2" s="49" t="s">
        <v>40</v>
      </c>
      <c r="R2" s="49" t="s">
        <v>40</v>
      </c>
      <c r="AC2" s="49" t="s">
        <v>40</v>
      </c>
      <c r="AN2" s="49" t="s">
        <v>40</v>
      </c>
      <c r="AY2" s="49" t="s">
        <v>40</v>
      </c>
    </row>
    <row r="3" spans="2:60" ht="15.75" x14ac:dyDescent="0.25">
      <c r="B3" s="65" t="s">
        <v>50</v>
      </c>
      <c r="C3" s="59" t="s">
        <v>51</v>
      </c>
      <c r="D3" s="59"/>
      <c r="E3" s="59" t="s">
        <v>52</v>
      </c>
      <c r="F3" s="59"/>
      <c r="G3" s="59" t="s">
        <v>53</v>
      </c>
      <c r="H3" s="59"/>
      <c r="J3" s="60" t="s">
        <v>50</v>
      </c>
      <c r="K3" s="59" t="s">
        <v>54</v>
      </c>
      <c r="L3" s="59"/>
      <c r="M3" s="59" t="s">
        <v>55</v>
      </c>
      <c r="N3" s="59"/>
      <c r="O3" s="59" t="s">
        <v>56</v>
      </c>
      <c r="P3" s="59"/>
      <c r="R3" s="4" t="s">
        <v>50</v>
      </c>
      <c r="S3" s="5" t="s">
        <v>6</v>
      </c>
      <c r="T3" s="5" t="s">
        <v>7</v>
      </c>
      <c r="U3" s="5" t="s">
        <v>8</v>
      </c>
      <c r="V3" s="5" t="s">
        <v>9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C3" s="4" t="s">
        <v>50</v>
      </c>
      <c r="AD3" s="5" t="s">
        <v>6</v>
      </c>
      <c r="AE3" s="5" t="s">
        <v>7</v>
      </c>
      <c r="AF3" s="5" t="s">
        <v>8</v>
      </c>
      <c r="AG3" s="5" t="s">
        <v>9</v>
      </c>
      <c r="AH3" s="5" t="s">
        <v>43</v>
      </c>
      <c r="AI3" s="5" t="s">
        <v>44</v>
      </c>
      <c r="AJ3" s="5" t="s">
        <v>45</v>
      </c>
      <c r="AK3" s="5" t="s">
        <v>46</v>
      </c>
      <c r="AL3" s="5" t="s">
        <v>47</v>
      </c>
      <c r="AN3" s="4" t="s">
        <v>50</v>
      </c>
      <c r="AO3" s="5" t="s">
        <v>6</v>
      </c>
      <c r="AP3" s="5" t="s">
        <v>7</v>
      </c>
      <c r="AQ3" s="5" t="s">
        <v>8</v>
      </c>
      <c r="AR3" s="5" t="s">
        <v>9</v>
      </c>
      <c r="AS3" s="5" t="s">
        <v>43</v>
      </c>
      <c r="AT3" s="5" t="s">
        <v>44</v>
      </c>
      <c r="AU3" s="5" t="s">
        <v>45</v>
      </c>
      <c r="AV3" s="5" t="s">
        <v>46</v>
      </c>
      <c r="AW3" s="5" t="s">
        <v>47</v>
      </c>
      <c r="AY3" s="4" t="s">
        <v>50</v>
      </c>
      <c r="AZ3" s="5" t="s">
        <v>6</v>
      </c>
      <c r="BA3" s="5" t="s">
        <v>7</v>
      </c>
      <c r="BB3" s="5" t="s">
        <v>8</v>
      </c>
      <c r="BC3" s="5" t="s">
        <v>9</v>
      </c>
      <c r="BD3" s="5" t="s">
        <v>43</v>
      </c>
      <c r="BE3" s="5" t="s">
        <v>44</v>
      </c>
      <c r="BF3" s="5" t="s">
        <v>45</v>
      </c>
      <c r="BG3" s="5" t="s">
        <v>46</v>
      </c>
      <c r="BH3" s="5" t="s">
        <v>47</v>
      </c>
    </row>
    <row r="4" spans="2:60" ht="15.75" x14ac:dyDescent="0.25">
      <c r="B4" s="65"/>
      <c r="C4" s="8" t="s">
        <v>41</v>
      </c>
      <c r="D4" s="8" t="s">
        <v>42</v>
      </c>
      <c r="E4" s="8" t="s">
        <v>41</v>
      </c>
      <c r="F4" s="8" t="s">
        <v>42</v>
      </c>
      <c r="G4" s="8" t="s">
        <v>41</v>
      </c>
      <c r="H4" s="8" t="s">
        <v>42</v>
      </c>
      <c r="J4" s="61"/>
      <c r="K4" s="10" t="s">
        <v>41</v>
      </c>
      <c r="L4" s="10" t="s">
        <v>42</v>
      </c>
      <c r="M4" s="10" t="s">
        <v>41</v>
      </c>
      <c r="N4" s="10" t="s">
        <v>42</v>
      </c>
      <c r="O4" s="10" t="s">
        <v>41</v>
      </c>
      <c r="P4" s="10" t="s">
        <v>42</v>
      </c>
      <c r="R4" s="9">
        <v>1</v>
      </c>
      <c r="S4" s="87">
        <v>553949</v>
      </c>
      <c r="T4" s="87">
        <v>2787</v>
      </c>
      <c r="U4" s="87">
        <v>1240</v>
      </c>
      <c r="V4" s="87">
        <v>6953</v>
      </c>
      <c r="W4" s="87">
        <v>0.99287167059931425</v>
      </c>
      <c r="X4" s="87">
        <v>0.71386036960985622</v>
      </c>
      <c r="Y4" s="87">
        <v>0.84865128768460885</v>
      </c>
      <c r="Z4" s="87">
        <v>0.77544192271231804</v>
      </c>
      <c r="AA4" s="88">
        <v>0.81776910048927365</v>
      </c>
      <c r="AC4" s="2">
        <f>R4</f>
        <v>1</v>
      </c>
      <c r="AD4" s="6">
        <f>S4</f>
        <v>553949</v>
      </c>
      <c r="AE4" s="6">
        <f t="shared" ref="AE4:AG16" si="0">T4</f>
        <v>2787</v>
      </c>
      <c r="AF4" s="6">
        <f t="shared" si="0"/>
        <v>1240</v>
      </c>
      <c r="AG4" s="6">
        <f t="shared" si="0"/>
        <v>6953</v>
      </c>
      <c r="AH4" s="7">
        <f>W4*100</f>
        <v>99.28716705993142</v>
      </c>
      <c r="AI4" s="7">
        <f t="shared" ref="AI4:AL16" si="1">X4*100</f>
        <v>71.386036960985621</v>
      </c>
      <c r="AJ4" s="7">
        <f t="shared" si="1"/>
        <v>84.865128768460892</v>
      </c>
      <c r="AK4" s="7">
        <f t="shared" si="1"/>
        <v>77.544192271231807</v>
      </c>
      <c r="AL4" s="7">
        <f t="shared" si="1"/>
        <v>81.776910048927363</v>
      </c>
      <c r="AN4" s="9">
        <v>1</v>
      </c>
      <c r="AO4" s="92">
        <v>400704</v>
      </c>
      <c r="AP4" s="92">
        <v>156032</v>
      </c>
      <c r="AQ4" s="92">
        <v>19</v>
      </c>
      <c r="AR4" s="92">
        <v>8174</v>
      </c>
      <c r="AS4" s="92">
        <v>0.72376882758718353</v>
      </c>
      <c r="AT4" s="92">
        <v>4.9778936214267447E-2</v>
      </c>
      <c r="AU4" s="92">
        <v>0.9976809471500061</v>
      </c>
      <c r="AV4" s="92">
        <v>9.4826536116798824E-2</v>
      </c>
      <c r="AW4" s="92">
        <v>0.20748509985886748</v>
      </c>
      <c r="AY4" s="2">
        <f>AN4</f>
        <v>1</v>
      </c>
      <c r="AZ4" s="6">
        <f>AO4</f>
        <v>400704</v>
      </c>
      <c r="BA4" s="6">
        <f t="shared" ref="BA4:BA16" si="2">AP4</f>
        <v>156032</v>
      </c>
      <c r="BB4" s="6">
        <f t="shared" ref="BB4:BB16" si="3">AQ4</f>
        <v>19</v>
      </c>
      <c r="BC4" s="6">
        <f t="shared" ref="BC4:BC16" si="4">AR4</f>
        <v>8174</v>
      </c>
      <c r="BD4" s="7">
        <f>AS4*100</f>
        <v>72.376882758718352</v>
      </c>
      <c r="BE4" s="7">
        <f t="shared" ref="BE4:BE16" si="5">AT4*100</f>
        <v>4.9778936214267446</v>
      </c>
      <c r="BF4" s="7">
        <f t="shared" ref="BF4:BF16" si="6">AU4*100</f>
        <v>99.768094715000615</v>
      </c>
      <c r="BG4" s="7">
        <f t="shared" ref="BG4:BG16" si="7">AV4*100</f>
        <v>9.4826536116798827</v>
      </c>
      <c r="BH4" s="7">
        <f t="shared" ref="BH4:BH16" si="8">AW4*100</f>
        <v>20.748509985886749</v>
      </c>
    </row>
    <row r="5" spans="2:60" ht="15.75" x14ac:dyDescent="0.25">
      <c r="B5" s="9">
        <v>1</v>
      </c>
      <c r="C5" s="92">
        <v>6.878367534105239E-4</v>
      </c>
      <c r="D5" s="92">
        <v>4.5042339799411448E-4</v>
      </c>
      <c r="E5" s="92">
        <v>2.7813789039481437E-2</v>
      </c>
      <c r="F5" s="92">
        <v>1.7844180982337286E-2</v>
      </c>
      <c r="G5" s="92">
        <v>0.77544192271231804</v>
      </c>
      <c r="H5" s="92">
        <v>0.81776910048927365</v>
      </c>
      <c r="J5" s="9">
        <v>1</v>
      </c>
      <c r="K5" s="11">
        <f>C5*100</f>
        <v>6.8783675341052397E-2</v>
      </c>
      <c r="L5" s="11">
        <f t="shared" ref="L5:P5" si="9">D5*100</f>
        <v>4.5042339799411447E-2</v>
      </c>
      <c r="M5" s="11">
        <f t="shared" si="9"/>
        <v>2.7813789039481436</v>
      </c>
      <c r="N5" s="11">
        <f t="shared" si="9"/>
        <v>1.7844180982337285</v>
      </c>
      <c r="O5" s="11">
        <f t="shared" si="9"/>
        <v>77.544192271231807</v>
      </c>
      <c r="P5" s="11">
        <f t="shared" si="9"/>
        <v>81.776910048927363</v>
      </c>
      <c r="R5" s="9">
        <v>2</v>
      </c>
      <c r="S5" s="89">
        <v>356220</v>
      </c>
      <c r="T5" s="89">
        <v>1217</v>
      </c>
      <c r="U5" s="89">
        <v>911</v>
      </c>
      <c r="V5" s="89">
        <v>3278</v>
      </c>
      <c r="W5" s="89">
        <v>0.99411546736130696</v>
      </c>
      <c r="X5" s="89">
        <v>0.72925472747497222</v>
      </c>
      <c r="Y5" s="89">
        <v>0.78252566244927191</v>
      </c>
      <c r="Z5" s="89">
        <v>0.75495163519115616</v>
      </c>
      <c r="AA5" s="90">
        <v>0.77125782316126301</v>
      </c>
      <c r="AC5" s="2">
        <f t="shared" ref="AC5:AD16" si="10">R5</f>
        <v>2</v>
      </c>
      <c r="AD5" s="6">
        <f t="shared" si="10"/>
        <v>356220</v>
      </c>
      <c r="AE5" s="6">
        <f t="shared" si="0"/>
        <v>1217</v>
      </c>
      <c r="AF5" s="6">
        <f t="shared" si="0"/>
        <v>911</v>
      </c>
      <c r="AG5" s="6">
        <f t="shared" si="0"/>
        <v>3278</v>
      </c>
      <c r="AH5" s="7">
        <f t="shared" ref="AH5:AH16" si="11">W5*100</f>
        <v>99.411546736130703</v>
      </c>
      <c r="AI5" s="7">
        <f t="shared" si="1"/>
        <v>72.925472747497224</v>
      </c>
      <c r="AJ5" s="7">
        <f t="shared" si="1"/>
        <v>78.252566244927195</v>
      </c>
      <c r="AK5" s="7">
        <f t="shared" si="1"/>
        <v>75.495163519115621</v>
      </c>
      <c r="AL5" s="7">
        <f t="shared" si="1"/>
        <v>77.125782316126305</v>
      </c>
      <c r="AN5" s="9">
        <v>2</v>
      </c>
      <c r="AO5" s="47">
        <v>312139</v>
      </c>
      <c r="AP5" s="47">
        <v>45298</v>
      </c>
      <c r="AQ5" s="47">
        <v>201</v>
      </c>
      <c r="AR5" s="47">
        <v>3988</v>
      </c>
      <c r="AS5" s="47">
        <v>0.87418216610531319</v>
      </c>
      <c r="AT5" s="47">
        <v>8.0915472953779974E-2</v>
      </c>
      <c r="AU5" s="47">
        <v>0.95201718787300071</v>
      </c>
      <c r="AV5" s="47">
        <v>0.14915381019167837</v>
      </c>
      <c r="AW5" s="47">
        <v>0.30192907543684322</v>
      </c>
      <c r="AY5" s="2">
        <f t="shared" ref="AY5:AY16" si="12">AN5</f>
        <v>2</v>
      </c>
      <c r="AZ5" s="6">
        <f t="shared" ref="AZ5:AZ16" si="13">AO5</f>
        <v>312139</v>
      </c>
      <c r="BA5" s="6">
        <f t="shared" si="2"/>
        <v>45298</v>
      </c>
      <c r="BB5" s="6">
        <f t="shared" si="3"/>
        <v>201</v>
      </c>
      <c r="BC5" s="6">
        <f t="shared" si="4"/>
        <v>3988</v>
      </c>
      <c r="BD5" s="7">
        <f t="shared" ref="BD5:BD16" si="14">AS5*100</f>
        <v>87.418216610531317</v>
      </c>
      <c r="BE5" s="7">
        <f t="shared" si="5"/>
        <v>8.0915472953779979</v>
      </c>
      <c r="BF5" s="7">
        <f t="shared" si="6"/>
        <v>95.201718787300067</v>
      </c>
      <c r="BG5" s="7">
        <f t="shared" si="7"/>
        <v>14.915381019167837</v>
      </c>
      <c r="BH5" s="7">
        <f t="shared" si="8"/>
        <v>30.192907543684321</v>
      </c>
    </row>
    <row r="6" spans="2:60" ht="15.75" x14ac:dyDescent="0.25">
      <c r="B6" s="9">
        <v>2</v>
      </c>
      <c r="C6" s="47">
        <v>0</v>
      </c>
      <c r="D6" s="47">
        <v>0</v>
      </c>
      <c r="E6" s="47">
        <v>0.11276359600443951</v>
      </c>
      <c r="F6" s="47">
        <v>7.4390815370196817E-2</v>
      </c>
      <c r="G6" s="47">
        <v>0.75495163519115616</v>
      </c>
      <c r="H6" s="47">
        <v>0.77125782316126301</v>
      </c>
      <c r="J6" s="9">
        <v>2</v>
      </c>
      <c r="K6" s="11">
        <f t="shared" ref="K6:K17" si="15">C6*100</f>
        <v>0</v>
      </c>
      <c r="L6" s="11">
        <f t="shared" ref="L6:L17" si="16">D6*100</f>
        <v>0</v>
      </c>
      <c r="M6" s="11">
        <f t="shared" ref="M6:M17" si="17">E6*100</f>
        <v>11.276359600443952</v>
      </c>
      <c r="N6" s="11">
        <f t="shared" ref="N6:N17" si="18">F6*100</f>
        <v>7.4390815370196819</v>
      </c>
      <c r="O6" s="11">
        <f t="shared" ref="O6:O17" si="19">G6*100</f>
        <v>75.495163519115621</v>
      </c>
      <c r="P6" s="11">
        <f t="shared" ref="P6:P17" si="20">H6*100</f>
        <v>77.125782316126305</v>
      </c>
      <c r="R6" s="9">
        <v>3</v>
      </c>
      <c r="S6" s="87">
        <v>936669</v>
      </c>
      <c r="T6" s="87">
        <v>95</v>
      </c>
      <c r="U6" s="87">
        <v>124</v>
      </c>
      <c r="V6" s="87">
        <v>5241</v>
      </c>
      <c r="W6" s="87">
        <v>0.99976754775619903</v>
      </c>
      <c r="X6" s="87">
        <v>0.9821964017991005</v>
      </c>
      <c r="Y6" s="87">
        <v>0.97688723205964589</v>
      </c>
      <c r="Z6" s="87">
        <v>0.97953462293243621</v>
      </c>
      <c r="AA6" s="88">
        <v>0.97794446932377965</v>
      </c>
      <c r="AC6" s="2">
        <f t="shared" si="10"/>
        <v>3</v>
      </c>
      <c r="AD6" s="6">
        <f t="shared" si="10"/>
        <v>936669</v>
      </c>
      <c r="AE6" s="6">
        <f t="shared" si="0"/>
        <v>95</v>
      </c>
      <c r="AF6" s="6">
        <f t="shared" si="0"/>
        <v>124</v>
      </c>
      <c r="AG6" s="6">
        <f t="shared" si="0"/>
        <v>5241</v>
      </c>
      <c r="AH6" s="7">
        <f t="shared" si="11"/>
        <v>99.976754775619909</v>
      </c>
      <c r="AI6" s="7">
        <f t="shared" si="1"/>
        <v>98.219640179910044</v>
      </c>
      <c r="AJ6" s="7">
        <f t="shared" si="1"/>
        <v>97.688723205964592</v>
      </c>
      <c r="AK6" s="7">
        <f t="shared" si="1"/>
        <v>97.953462293243618</v>
      </c>
      <c r="AL6" s="7">
        <f t="shared" si="1"/>
        <v>97.794446932377966</v>
      </c>
      <c r="AN6" s="9">
        <v>3</v>
      </c>
      <c r="AO6" s="92">
        <v>673990</v>
      </c>
      <c r="AP6" s="92">
        <v>262774</v>
      </c>
      <c r="AQ6" s="92">
        <v>21</v>
      </c>
      <c r="AR6" s="92">
        <v>5344</v>
      </c>
      <c r="AS6" s="92">
        <v>0.72106261456764409</v>
      </c>
      <c r="AT6" s="92">
        <v>1.9931522687771801E-2</v>
      </c>
      <c r="AU6" s="92">
        <v>0.99608574091332713</v>
      </c>
      <c r="AV6" s="92">
        <v>3.9081039772124779E-2</v>
      </c>
      <c r="AW6" s="92">
        <v>9.22722029988466E-2</v>
      </c>
      <c r="AY6" s="2">
        <f t="shared" si="12"/>
        <v>3</v>
      </c>
      <c r="AZ6" s="6">
        <f t="shared" si="13"/>
        <v>673990</v>
      </c>
      <c r="BA6" s="6">
        <f t="shared" si="2"/>
        <v>262774</v>
      </c>
      <c r="BB6" s="6">
        <f t="shared" si="3"/>
        <v>21</v>
      </c>
      <c r="BC6" s="6">
        <f t="shared" si="4"/>
        <v>5344</v>
      </c>
      <c r="BD6" s="7">
        <f t="shared" si="14"/>
        <v>72.106261456764415</v>
      </c>
      <c r="BE6" s="7">
        <f t="shared" si="5"/>
        <v>1.9931522687771801</v>
      </c>
      <c r="BF6" s="7">
        <f t="shared" si="6"/>
        <v>99.608574091332713</v>
      </c>
      <c r="BG6" s="7">
        <f t="shared" si="7"/>
        <v>3.9081039772124777</v>
      </c>
      <c r="BH6" s="7">
        <f t="shared" si="8"/>
        <v>9.2272202998846602</v>
      </c>
    </row>
    <row r="7" spans="2:60" ht="15.75" x14ac:dyDescent="0.25">
      <c r="B7" s="9">
        <v>3</v>
      </c>
      <c r="C7" s="92">
        <v>0</v>
      </c>
      <c r="D7" s="92">
        <v>0</v>
      </c>
      <c r="E7" s="92">
        <v>2.3215686274509803E-2</v>
      </c>
      <c r="F7" s="92">
        <v>1.6466399643969738E-2</v>
      </c>
      <c r="G7" s="92">
        <v>0.97953462293243621</v>
      </c>
      <c r="H7" s="92">
        <v>0.97794446932377965</v>
      </c>
      <c r="J7" s="9">
        <v>3</v>
      </c>
      <c r="K7" s="11">
        <f t="shared" si="15"/>
        <v>0</v>
      </c>
      <c r="L7" s="11">
        <f t="shared" si="16"/>
        <v>0</v>
      </c>
      <c r="M7" s="11">
        <f t="shared" si="17"/>
        <v>2.3215686274509801</v>
      </c>
      <c r="N7" s="11">
        <f t="shared" si="18"/>
        <v>1.6466399643969738</v>
      </c>
      <c r="O7" s="11">
        <f t="shared" si="19"/>
        <v>97.953462293243618</v>
      </c>
      <c r="P7" s="11">
        <f t="shared" si="20"/>
        <v>97.794446932377966</v>
      </c>
      <c r="R7" s="9">
        <v>4</v>
      </c>
      <c r="S7" s="89">
        <v>222192</v>
      </c>
      <c r="T7" s="89">
        <v>1508</v>
      </c>
      <c r="U7" s="89">
        <v>272</v>
      </c>
      <c r="V7" s="89">
        <v>244</v>
      </c>
      <c r="W7" s="89">
        <v>0.99206122667427843</v>
      </c>
      <c r="X7" s="89">
        <v>0.13926940639269406</v>
      </c>
      <c r="Y7" s="89">
        <v>0.47286821705426357</v>
      </c>
      <c r="Z7" s="89">
        <v>0.21516754850088182</v>
      </c>
      <c r="AA7" s="90">
        <v>0.31970649895178199</v>
      </c>
      <c r="AC7" s="2">
        <f t="shared" si="10"/>
        <v>4</v>
      </c>
      <c r="AD7" s="6">
        <f t="shared" si="10"/>
        <v>222192</v>
      </c>
      <c r="AE7" s="6">
        <f t="shared" si="0"/>
        <v>1508</v>
      </c>
      <c r="AF7" s="6">
        <f t="shared" si="0"/>
        <v>272</v>
      </c>
      <c r="AG7" s="6">
        <f t="shared" si="0"/>
        <v>244</v>
      </c>
      <c r="AH7" s="7">
        <f t="shared" si="11"/>
        <v>99.206122667427849</v>
      </c>
      <c r="AI7" s="7">
        <f t="shared" si="1"/>
        <v>13.926940639269406</v>
      </c>
      <c r="AJ7" s="7">
        <f t="shared" si="1"/>
        <v>47.286821705426355</v>
      </c>
      <c r="AK7" s="7">
        <f t="shared" si="1"/>
        <v>21.516754850088184</v>
      </c>
      <c r="AL7" s="7">
        <f t="shared" si="1"/>
        <v>31.970649895178198</v>
      </c>
      <c r="AN7" s="9">
        <v>4</v>
      </c>
      <c r="AO7" s="47">
        <v>178764</v>
      </c>
      <c r="AP7" s="47">
        <v>44936</v>
      </c>
      <c r="AQ7" s="47">
        <v>21</v>
      </c>
      <c r="AR7" s="47">
        <v>495</v>
      </c>
      <c r="AS7" s="47">
        <v>0.7994924537053556</v>
      </c>
      <c r="AT7" s="47">
        <v>1.0895643943562766E-2</v>
      </c>
      <c r="AU7" s="47">
        <v>0.95930232558139539</v>
      </c>
      <c r="AV7" s="47">
        <v>2.1546564519990423E-2</v>
      </c>
      <c r="AW7" s="47">
        <v>5.211074849984209E-2</v>
      </c>
      <c r="AY7" s="2">
        <f t="shared" si="12"/>
        <v>4</v>
      </c>
      <c r="AZ7" s="6">
        <f t="shared" si="13"/>
        <v>178764</v>
      </c>
      <c r="BA7" s="6">
        <f t="shared" si="2"/>
        <v>44936</v>
      </c>
      <c r="BB7" s="6">
        <f t="shared" si="3"/>
        <v>21</v>
      </c>
      <c r="BC7" s="6">
        <f t="shared" si="4"/>
        <v>495</v>
      </c>
      <c r="BD7" s="7">
        <f t="shared" si="14"/>
        <v>79.949245370535564</v>
      </c>
      <c r="BE7" s="7">
        <f t="shared" si="5"/>
        <v>1.0895643943562767</v>
      </c>
      <c r="BF7" s="7">
        <f t="shared" si="6"/>
        <v>95.930232558139537</v>
      </c>
      <c r="BG7" s="7">
        <f t="shared" si="7"/>
        <v>2.1546564519990423</v>
      </c>
      <c r="BH7" s="7">
        <f t="shared" si="8"/>
        <v>5.2110748499842092</v>
      </c>
    </row>
    <row r="8" spans="2:60" ht="15.75" x14ac:dyDescent="0.25">
      <c r="B8" s="9">
        <v>4</v>
      </c>
      <c r="C8" s="47">
        <v>0</v>
      </c>
      <c r="D8" s="47">
        <v>0</v>
      </c>
      <c r="E8" s="47">
        <v>0.23426061493411421</v>
      </c>
      <c r="F8" s="47">
        <v>0.17929179740026893</v>
      </c>
      <c r="G8" s="47">
        <v>0.21516754850088182</v>
      </c>
      <c r="H8" s="47">
        <v>0.31970649895178199</v>
      </c>
      <c r="J8" s="9">
        <v>4</v>
      </c>
      <c r="K8" s="11">
        <f t="shared" si="15"/>
        <v>0</v>
      </c>
      <c r="L8" s="11">
        <f t="shared" si="16"/>
        <v>0</v>
      </c>
      <c r="M8" s="11">
        <f t="shared" si="17"/>
        <v>23.426061493411421</v>
      </c>
      <c r="N8" s="11">
        <f t="shared" si="18"/>
        <v>17.929179740026893</v>
      </c>
      <c r="O8" s="11">
        <f t="shared" si="19"/>
        <v>21.516754850088184</v>
      </c>
      <c r="P8" s="11">
        <f t="shared" si="20"/>
        <v>31.970649895178198</v>
      </c>
      <c r="R8" s="9">
        <v>5</v>
      </c>
      <c r="S8" s="87">
        <v>25759</v>
      </c>
      <c r="T8" s="87">
        <v>28</v>
      </c>
      <c r="U8" s="87">
        <v>27</v>
      </c>
      <c r="V8" s="87">
        <v>154</v>
      </c>
      <c r="W8" s="87">
        <v>0.99788200862600118</v>
      </c>
      <c r="X8" s="87">
        <v>0.84615384615384615</v>
      </c>
      <c r="Y8" s="87">
        <v>0.850828729281768</v>
      </c>
      <c r="Z8" s="87">
        <v>0.84848484848484851</v>
      </c>
      <c r="AA8" s="88">
        <v>0.84988962472406182</v>
      </c>
      <c r="AC8" s="2">
        <f t="shared" si="10"/>
        <v>5</v>
      </c>
      <c r="AD8" s="6">
        <f t="shared" si="10"/>
        <v>25759</v>
      </c>
      <c r="AE8" s="6">
        <f t="shared" si="0"/>
        <v>28</v>
      </c>
      <c r="AF8" s="6">
        <f t="shared" si="0"/>
        <v>27</v>
      </c>
      <c r="AG8" s="6">
        <f t="shared" si="0"/>
        <v>154</v>
      </c>
      <c r="AH8" s="7">
        <f t="shared" si="11"/>
        <v>99.788200862600121</v>
      </c>
      <c r="AI8" s="7">
        <f t="shared" si="1"/>
        <v>84.615384615384613</v>
      </c>
      <c r="AJ8" s="7">
        <f t="shared" si="1"/>
        <v>85.082872928176798</v>
      </c>
      <c r="AK8" s="7">
        <f t="shared" si="1"/>
        <v>84.848484848484844</v>
      </c>
      <c r="AL8" s="7">
        <f t="shared" si="1"/>
        <v>84.988962472406186</v>
      </c>
      <c r="AN8" s="9">
        <v>5</v>
      </c>
      <c r="AO8" s="92">
        <v>22499</v>
      </c>
      <c r="AP8" s="92">
        <v>3288</v>
      </c>
      <c r="AQ8" s="92">
        <v>8</v>
      </c>
      <c r="AR8" s="92">
        <v>173</v>
      </c>
      <c r="AS8" s="92">
        <v>0.87307455329636474</v>
      </c>
      <c r="AT8" s="92">
        <v>4.9985553308292401E-2</v>
      </c>
      <c r="AU8" s="92">
        <v>0.95580110497237569</v>
      </c>
      <c r="AV8" s="92">
        <v>9.5002745744096645E-2</v>
      </c>
      <c r="AW8" s="92">
        <v>0.20669056152927121</v>
      </c>
      <c r="AY8" s="2">
        <f t="shared" si="12"/>
        <v>5</v>
      </c>
      <c r="AZ8" s="6">
        <f t="shared" si="13"/>
        <v>22499</v>
      </c>
      <c r="BA8" s="6">
        <f t="shared" si="2"/>
        <v>3288</v>
      </c>
      <c r="BB8" s="6">
        <f t="shared" si="3"/>
        <v>8</v>
      </c>
      <c r="BC8" s="6">
        <f t="shared" si="4"/>
        <v>173</v>
      </c>
      <c r="BD8" s="7">
        <f t="shared" si="14"/>
        <v>87.307455329636468</v>
      </c>
      <c r="BE8" s="7">
        <f t="shared" si="5"/>
        <v>4.9985553308292401</v>
      </c>
      <c r="BF8" s="7">
        <f t="shared" si="6"/>
        <v>95.58011049723757</v>
      </c>
      <c r="BG8" s="7">
        <f t="shared" si="7"/>
        <v>9.5002745744096639</v>
      </c>
      <c r="BH8" s="7">
        <f t="shared" si="8"/>
        <v>20.669056152927119</v>
      </c>
    </row>
    <row r="9" spans="2:60" ht="15.75" x14ac:dyDescent="0.25">
      <c r="B9" s="9">
        <v>5</v>
      </c>
      <c r="C9" s="92">
        <v>0</v>
      </c>
      <c r="D9" s="92">
        <v>0</v>
      </c>
      <c r="E9" s="92">
        <v>0.22321428571428573</v>
      </c>
      <c r="F9" s="92">
        <v>0.16297262059973924</v>
      </c>
      <c r="G9" s="92">
        <v>0.84848484848484851</v>
      </c>
      <c r="H9" s="92">
        <v>0.84988962472406182</v>
      </c>
      <c r="J9" s="9">
        <v>5</v>
      </c>
      <c r="K9" s="11">
        <f t="shared" si="15"/>
        <v>0</v>
      </c>
      <c r="L9" s="11">
        <f t="shared" si="16"/>
        <v>0</v>
      </c>
      <c r="M9" s="11">
        <f t="shared" si="17"/>
        <v>22.321428571428573</v>
      </c>
      <c r="N9" s="11">
        <f t="shared" si="18"/>
        <v>16.297262059973924</v>
      </c>
      <c r="O9" s="11">
        <f t="shared" si="19"/>
        <v>84.848484848484844</v>
      </c>
      <c r="P9" s="11">
        <f t="shared" si="20"/>
        <v>84.988962472406186</v>
      </c>
      <c r="R9" s="9">
        <v>6</v>
      </c>
      <c r="S9" s="89">
        <v>110852</v>
      </c>
      <c r="T9" s="89">
        <v>6</v>
      </c>
      <c r="U9" s="89">
        <v>9</v>
      </c>
      <c r="V9" s="89">
        <v>917</v>
      </c>
      <c r="W9" s="89">
        <v>0.99986581263866026</v>
      </c>
      <c r="X9" s="89">
        <v>0.99349945828819064</v>
      </c>
      <c r="Y9" s="89">
        <v>0.99028077753779697</v>
      </c>
      <c r="Z9" s="89">
        <v>0.99188750676041104</v>
      </c>
      <c r="AA9" s="90">
        <v>0.9909228441754917</v>
      </c>
      <c r="AC9" s="2">
        <f t="shared" si="10"/>
        <v>6</v>
      </c>
      <c r="AD9" s="6">
        <f t="shared" si="10"/>
        <v>110852</v>
      </c>
      <c r="AE9" s="6">
        <f t="shared" si="0"/>
        <v>6</v>
      </c>
      <c r="AF9" s="6">
        <f t="shared" si="0"/>
        <v>9</v>
      </c>
      <c r="AG9" s="6">
        <f t="shared" si="0"/>
        <v>917</v>
      </c>
      <c r="AH9" s="7">
        <f t="shared" si="11"/>
        <v>99.986581263866029</v>
      </c>
      <c r="AI9" s="7">
        <f t="shared" si="1"/>
        <v>99.34994582881906</v>
      </c>
      <c r="AJ9" s="7">
        <f t="shared" si="1"/>
        <v>99.028077753779698</v>
      </c>
      <c r="AK9" s="7">
        <f t="shared" si="1"/>
        <v>99.18875067604111</v>
      </c>
      <c r="AL9" s="7">
        <f t="shared" si="1"/>
        <v>99.092284417549166</v>
      </c>
      <c r="AN9" s="9">
        <v>6</v>
      </c>
      <c r="AO9" s="47">
        <v>83489</v>
      </c>
      <c r="AP9" s="47">
        <v>27369</v>
      </c>
      <c r="AQ9" s="47">
        <v>8</v>
      </c>
      <c r="AR9" s="47">
        <v>918</v>
      </c>
      <c r="AS9" s="47">
        <v>0.75509017390682032</v>
      </c>
      <c r="AT9" s="47">
        <v>3.2453070314985684E-2</v>
      </c>
      <c r="AU9" s="47">
        <v>0.99136069114470837</v>
      </c>
      <c r="AV9" s="47">
        <v>6.2848731729024748E-2</v>
      </c>
      <c r="AW9" s="47">
        <v>0.14347785314619738</v>
      </c>
      <c r="AY9" s="2">
        <f t="shared" si="12"/>
        <v>6</v>
      </c>
      <c r="AZ9" s="6">
        <f t="shared" si="13"/>
        <v>83489</v>
      </c>
      <c r="BA9" s="6">
        <f t="shared" si="2"/>
        <v>27369</v>
      </c>
      <c r="BB9" s="6">
        <f t="shared" si="3"/>
        <v>8</v>
      </c>
      <c r="BC9" s="6">
        <f t="shared" si="4"/>
        <v>918</v>
      </c>
      <c r="BD9" s="7">
        <f t="shared" si="14"/>
        <v>75.509017390682033</v>
      </c>
      <c r="BE9" s="7">
        <f t="shared" si="5"/>
        <v>3.2453070314985686</v>
      </c>
      <c r="BF9" s="7">
        <f t="shared" si="6"/>
        <v>99.136069114470843</v>
      </c>
      <c r="BG9" s="7">
        <f t="shared" si="7"/>
        <v>6.2848731729024747</v>
      </c>
      <c r="BH9" s="7">
        <f t="shared" si="8"/>
        <v>14.347785314619738</v>
      </c>
    </row>
    <row r="10" spans="2:60" ht="15.75" x14ac:dyDescent="0.25">
      <c r="B10" s="9">
        <v>6</v>
      </c>
      <c r="C10" s="47">
        <v>0</v>
      </c>
      <c r="D10" s="47">
        <v>0</v>
      </c>
      <c r="E10" s="47">
        <v>0</v>
      </c>
      <c r="F10" s="47">
        <v>0</v>
      </c>
      <c r="G10" s="47">
        <v>0.99188750676041104</v>
      </c>
      <c r="H10" s="47">
        <v>0.9909228441754917</v>
      </c>
      <c r="J10" s="9">
        <v>6</v>
      </c>
      <c r="K10" s="11">
        <f t="shared" si="15"/>
        <v>0</v>
      </c>
      <c r="L10" s="11">
        <f t="shared" si="16"/>
        <v>0</v>
      </c>
      <c r="M10" s="11">
        <f t="shared" si="17"/>
        <v>0</v>
      </c>
      <c r="N10" s="11">
        <f t="shared" si="18"/>
        <v>0</v>
      </c>
      <c r="O10" s="11">
        <f t="shared" si="19"/>
        <v>99.18875067604111</v>
      </c>
      <c r="P10" s="11">
        <f t="shared" si="20"/>
        <v>99.092284417549166</v>
      </c>
      <c r="R10" s="9">
        <v>7</v>
      </c>
      <c r="S10" s="87">
        <v>22685</v>
      </c>
      <c r="T10" s="87">
        <v>119</v>
      </c>
      <c r="U10" s="87">
        <v>13</v>
      </c>
      <c r="V10" s="87">
        <v>0</v>
      </c>
      <c r="W10" s="87">
        <v>0.99421483981242054</v>
      </c>
      <c r="X10" s="87">
        <v>0</v>
      </c>
      <c r="Y10" s="87">
        <v>0</v>
      </c>
      <c r="Z10" s="87">
        <v>0</v>
      </c>
      <c r="AA10" s="88">
        <v>0</v>
      </c>
      <c r="AC10" s="2">
        <f t="shared" si="10"/>
        <v>7</v>
      </c>
      <c r="AD10" s="6">
        <f t="shared" si="10"/>
        <v>22685</v>
      </c>
      <c r="AE10" s="6">
        <f t="shared" si="0"/>
        <v>119</v>
      </c>
      <c r="AF10" s="6">
        <f t="shared" si="0"/>
        <v>13</v>
      </c>
      <c r="AG10" s="6">
        <f t="shared" si="0"/>
        <v>0</v>
      </c>
      <c r="AH10" s="7">
        <f t="shared" si="11"/>
        <v>99.421483981242048</v>
      </c>
      <c r="AI10" s="7">
        <f t="shared" si="1"/>
        <v>0</v>
      </c>
      <c r="AJ10" s="7">
        <f t="shared" si="1"/>
        <v>0</v>
      </c>
      <c r="AK10" s="7">
        <f t="shared" si="1"/>
        <v>0</v>
      </c>
      <c r="AL10" s="7">
        <f t="shared" si="1"/>
        <v>0</v>
      </c>
      <c r="AN10" s="9">
        <v>7</v>
      </c>
      <c r="AO10" s="92">
        <v>16468</v>
      </c>
      <c r="AP10" s="92">
        <v>6336</v>
      </c>
      <c r="AQ10" s="92">
        <v>3</v>
      </c>
      <c r="AR10" s="92">
        <v>10</v>
      </c>
      <c r="AS10" s="92">
        <v>0.72218083008283296</v>
      </c>
      <c r="AT10" s="92">
        <v>1.5757957768673179E-3</v>
      </c>
      <c r="AU10" s="92">
        <v>0.76923076923076927</v>
      </c>
      <c r="AV10" s="92">
        <v>3.1451486082717407E-3</v>
      </c>
      <c r="AW10" s="92">
        <v>7.8149421694279457E-3</v>
      </c>
      <c r="AY10" s="2">
        <f t="shared" si="12"/>
        <v>7</v>
      </c>
      <c r="AZ10" s="6">
        <f t="shared" si="13"/>
        <v>16468</v>
      </c>
      <c r="BA10" s="6">
        <f t="shared" si="2"/>
        <v>6336</v>
      </c>
      <c r="BB10" s="6">
        <f t="shared" si="3"/>
        <v>3</v>
      </c>
      <c r="BC10" s="6">
        <f t="shared" si="4"/>
        <v>10</v>
      </c>
      <c r="BD10" s="7">
        <f t="shared" si="14"/>
        <v>72.218083008283301</v>
      </c>
      <c r="BE10" s="7">
        <f t="shared" si="5"/>
        <v>0.15757957768673178</v>
      </c>
      <c r="BF10" s="7">
        <f t="shared" si="6"/>
        <v>76.923076923076934</v>
      </c>
      <c r="BG10" s="7">
        <f t="shared" si="7"/>
        <v>0.31451486082717406</v>
      </c>
      <c r="BH10" s="7">
        <f t="shared" si="8"/>
        <v>0.78149421694279453</v>
      </c>
    </row>
    <row r="11" spans="2:60" ht="15.75" x14ac:dyDescent="0.25">
      <c r="B11" s="9">
        <v>7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J11" s="9">
        <v>7</v>
      </c>
      <c r="K11" s="11">
        <f t="shared" si="15"/>
        <v>0</v>
      </c>
      <c r="L11" s="11">
        <f t="shared" si="16"/>
        <v>0</v>
      </c>
      <c r="M11" s="11">
        <f t="shared" si="17"/>
        <v>0</v>
      </c>
      <c r="N11" s="11">
        <f t="shared" si="18"/>
        <v>0</v>
      </c>
      <c r="O11" s="11">
        <f t="shared" si="19"/>
        <v>0</v>
      </c>
      <c r="P11" s="11">
        <f t="shared" si="20"/>
        <v>0</v>
      </c>
      <c r="R11" s="9">
        <v>8</v>
      </c>
      <c r="S11" s="89">
        <v>588877</v>
      </c>
      <c r="T11" s="89">
        <v>745</v>
      </c>
      <c r="U11" s="89">
        <v>9</v>
      </c>
      <c r="V11" s="89">
        <v>1217</v>
      </c>
      <c r="W11" s="89">
        <v>0.99872386806759095</v>
      </c>
      <c r="X11" s="89">
        <v>0.62028542303771661</v>
      </c>
      <c r="Y11" s="89">
        <v>0.9926590538336052</v>
      </c>
      <c r="Z11" s="89">
        <v>0.76348808030112925</v>
      </c>
      <c r="AA11" s="90">
        <v>0.88625109233906207</v>
      </c>
      <c r="AC11" s="2">
        <f t="shared" si="10"/>
        <v>8</v>
      </c>
      <c r="AD11" s="6">
        <f t="shared" si="10"/>
        <v>588877</v>
      </c>
      <c r="AE11" s="6">
        <f t="shared" si="0"/>
        <v>745</v>
      </c>
      <c r="AF11" s="6">
        <f t="shared" si="0"/>
        <v>9</v>
      </c>
      <c r="AG11" s="6">
        <f t="shared" si="0"/>
        <v>1217</v>
      </c>
      <c r="AH11" s="7">
        <f t="shared" si="11"/>
        <v>99.872386806759096</v>
      </c>
      <c r="AI11" s="7">
        <f t="shared" si="1"/>
        <v>62.028542303771658</v>
      </c>
      <c r="AJ11" s="7">
        <f t="shared" si="1"/>
        <v>99.265905383360518</v>
      </c>
      <c r="AK11" s="7">
        <f t="shared" si="1"/>
        <v>76.34880803011292</v>
      </c>
      <c r="AL11" s="7">
        <f t="shared" si="1"/>
        <v>88.625109233906201</v>
      </c>
      <c r="AN11" s="9">
        <v>8</v>
      </c>
      <c r="AO11" s="47">
        <v>585081</v>
      </c>
      <c r="AP11" s="47">
        <v>4541</v>
      </c>
      <c r="AQ11" s="47">
        <v>253</v>
      </c>
      <c r="AR11" s="47">
        <v>973</v>
      </c>
      <c r="AS11" s="47">
        <v>0.99188623808492205</v>
      </c>
      <c r="AT11" s="47">
        <v>0.17645992020311932</v>
      </c>
      <c r="AU11" s="47">
        <v>0.79363784665579118</v>
      </c>
      <c r="AV11" s="47">
        <v>0.28872403560830862</v>
      </c>
      <c r="AW11" s="47">
        <v>0.46698022653100402</v>
      </c>
      <c r="AY11" s="2">
        <f t="shared" si="12"/>
        <v>8</v>
      </c>
      <c r="AZ11" s="6">
        <f t="shared" si="13"/>
        <v>585081</v>
      </c>
      <c r="BA11" s="6">
        <f t="shared" si="2"/>
        <v>4541</v>
      </c>
      <c r="BB11" s="6">
        <f t="shared" si="3"/>
        <v>253</v>
      </c>
      <c r="BC11" s="6">
        <f t="shared" si="4"/>
        <v>973</v>
      </c>
      <c r="BD11" s="7">
        <f t="shared" si="14"/>
        <v>99.18862380849221</v>
      </c>
      <c r="BE11" s="7">
        <f t="shared" si="5"/>
        <v>17.645992020311933</v>
      </c>
      <c r="BF11" s="7">
        <f t="shared" si="6"/>
        <v>79.363784665579118</v>
      </c>
      <c r="BG11" s="7">
        <f t="shared" si="7"/>
        <v>28.872403560830861</v>
      </c>
      <c r="BH11" s="7">
        <f t="shared" si="8"/>
        <v>46.698022653100402</v>
      </c>
    </row>
    <row r="12" spans="2:60" ht="15.75" x14ac:dyDescent="0.25">
      <c r="B12" s="9">
        <v>8</v>
      </c>
      <c r="C12" s="47">
        <v>0</v>
      </c>
      <c r="D12" s="47">
        <v>0</v>
      </c>
      <c r="E12" s="47">
        <v>0</v>
      </c>
      <c r="F12" s="47">
        <v>0</v>
      </c>
      <c r="G12" s="47">
        <v>0.76348808030112925</v>
      </c>
      <c r="H12" s="47">
        <v>0.88625109233906207</v>
      </c>
      <c r="J12" s="9">
        <v>8</v>
      </c>
      <c r="K12" s="11">
        <f t="shared" si="15"/>
        <v>0</v>
      </c>
      <c r="L12" s="11">
        <f t="shared" si="16"/>
        <v>0</v>
      </c>
      <c r="M12" s="11">
        <f t="shared" si="17"/>
        <v>0</v>
      </c>
      <c r="N12" s="11">
        <f t="shared" si="18"/>
        <v>0</v>
      </c>
      <c r="O12" s="11">
        <f t="shared" si="19"/>
        <v>76.34880803011292</v>
      </c>
      <c r="P12" s="11">
        <f t="shared" si="20"/>
        <v>88.625109233906201</v>
      </c>
      <c r="R12" s="9">
        <v>9</v>
      </c>
      <c r="S12" s="87">
        <v>374312</v>
      </c>
      <c r="T12" s="87">
        <v>6193</v>
      </c>
      <c r="U12" s="87">
        <v>2845</v>
      </c>
      <c r="V12" s="87">
        <v>34153</v>
      </c>
      <c r="W12" s="87">
        <v>0.97835225136106807</v>
      </c>
      <c r="X12" s="87">
        <v>0.84650275120210183</v>
      </c>
      <c r="Y12" s="87">
        <v>0.92310395156494951</v>
      </c>
      <c r="Z12" s="87">
        <v>0.88314542821679765</v>
      </c>
      <c r="AA12" s="88">
        <v>0.90669434739670163</v>
      </c>
      <c r="AC12" s="2">
        <f t="shared" si="10"/>
        <v>9</v>
      </c>
      <c r="AD12" s="6">
        <f t="shared" si="10"/>
        <v>374312</v>
      </c>
      <c r="AE12" s="6">
        <f t="shared" si="0"/>
        <v>6193</v>
      </c>
      <c r="AF12" s="6">
        <f t="shared" si="0"/>
        <v>2845</v>
      </c>
      <c r="AG12" s="6">
        <f t="shared" si="0"/>
        <v>34153</v>
      </c>
      <c r="AH12" s="7">
        <f t="shared" si="11"/>
        <v>97.8352251361068</v>
      </c>
      <c r="AI12" s="7">
        <f t="shared" si="1"/>
        <v>84.650275120210182</v>
      </c>
      <c r="AJ12" s="7">
        <f t="shared" si="1"/>
        <v>92.310395156494948</v>
      </c>
      <c r="AK12" s="7">
        <f t="shared" si="1"/>
        <v>88.314542821679765</v>
      </c>
      <c r="AL12" s="7">
        <f t="shared" si="1"/>
        <v>90.669434739670166</v>
      </c>
      <c r="AN12" s="9">
        <v>9</v>
      </c>
      <c r="AO12" s="92">
        <v>235379</v>
      </c>
      <c r="AP12" s="92">
        <v>145126</v>
      </c>
      <c r="AQ12" s="92">
        <v>161</v>
      </c>
      <c r="AR12" s="92">
        <v>36837</v>
      </c>
      <c r="AS12" s="92">
        <v>0.65200968615794375</v>
      </c>
      <c r="AT12" s="92">
        <v>0.20244225474409633</v>
      </c>
      <c r="AU12" s="92">
        <v>0.9956484134277529</v>
      </c>
      <c r="AV12" s="92">
        <v>0.33647087837560113</v>
      </c>
      <c r="AW12" s="92">
        <v>0.55821248352048003</v>
      </c>
      <c r="AY12" s="2">
        <f t="shared" si="12"/>
        <v>9</v>
      </c>
      <c r="AZ12" s="6">
        <f t="shared" si="13"/>
        <v>235379</v>
      </c>
      <c r="BA12" s="6">
        <f t="shared" si="2"/>
        <v>145126</v>
      </c>
      <c r="BB12" s="6">
        <f t="shared" si="3"/>
        <v>161</v>
      </c>
      <c r="BC12" s="6">
        <f t="shared" si="4"/>
        <v>36837</v>
      </c>
      <c r="BD12" s="7">
        <f t="shared" si="14"/>
        <v>65.20096861579438</v>
      </c>
      <c r="BE12" s="7">
        <f t="shared" si="5"/>
        <v>20.244225474409632</v>
      </c>
      <c r="BF12" s="7">
        <f t="shared" si="6"/>
        <v>99.564841342775296</v>
      </c>
      <c r="BG12" s="7">
        <f t="shared" si="7"/>
        <v>33.647087837560115</v>
      </c>
      <c r="BH12" s="7">
        <f t="shared" si="8"/>
        <v>55.821248352048002</v>
      </c>
    </row>
    <row r="13" spans="2:60" ht="15.75" x14ac:dyDescent="0.25">
      <c r="B13" s="9">
        <v>9</v>
      </c>
      <c r="C13" s="92">
        <v>9.6710306335039478E-3</v>
      </c>
      <c r="D13" s="92">
        <v>6.2719769404762701E-3</v>
      </c>
      <c r="E13" s="92">
        <v>7.5522830700005109E-2</v>
      </c>
      <c r="F13" s="92">
        <v>4.9197910837530313E-2</v>
      </c>
      <c r="G13" s="92">
        <v>0.88314542821679765</v>
      </c>
      <c r="H13" s="92">
        <v>0.90669434739670163</v>
      </c>
      <c r="J13" s="9">
        <v>9</v>
      </c>
      <c r="K13" s="11">
        <f t="shared" si="15"/>
        <v>0.96710306335039475</v>
      </c>
      <c r="L13" s="11">
        <f t="shared" si="16"/>
        <v>0.62719769404762704</v>
      </c>
      <c r="M13" s="11">
        <f t="shared" si="17"/>
        <v>7.5522830700005112</v>
      </c>
      <c r="N13" s="11">
        <f t="shared" si="18"/>
        <v>4.9197910837530312</v>
      </c>
      <c r="O13" s="11">
        <f t="shared" si="19"/>
        <v>88.314542821679765</v>
      </c>
      <c r="P13" s="11">
        <f t="shared" si="20"/>
        <v>90.669434739670166</v>
      </c>
      <c r="R13" s="9">
        <v>10</v>
      </c>
      <c r="S13" s="89">
        <v>239663</v>
      </c>
      <c r="T13" s="89">
        <v>1026</v>
      </c>
      <c r="U13" s="89">
        <v>5</v>
      </c>
      <c r="V13" s="89">
        <v>21266</v>
      </c>
      <c r="W13" s="89">
        <v>0.99606428462360663</v>
      </c>
      <c r="X13" s="89">
        <v>0.95397452000717742</v>
      </c>
      <c r="Y13" s="89">
        <v>0.99976493817874101</v>
      </c>
      <c r="Z13" s="89">
        <v>0.9763331267359916</v>
      </c>
      <c r="AA13" s="90">
        <v>0.99025853077037695</v>
      </c>
      <c r="AC13" s="2">
        <f t="shared" si="10"/>
        <v>10</v>
      </c>
      <c r="AD13" s="6">
        <f t="shared" si="10"/>
        <v>239663</v>
      </c>
      <c r="AE13" s="6">
        <f t="shared" si="0"/>
        <v>1026</v>
      </c>
      <c r="AF13" s="6">
        <f t="shared" si="0"/>
        <v>5</v>
      </c>
      <c r="AG13" s="6">
        <f t="shared" si="0"/>
        <v>21266</v>
      </c>
      <c r="AH13" s="7">
        <f t="shared" si="11"/>
        <v>99.606428462360668</v>
      </c>
      <c r="AI13" s="7">
        <f t="shared" si="1"/>
        <v>95.397452000717749</v>
      </c>
      <c r="AJ13" s="7">
        <f t="shared" si="1"/>
        <v>99.976493817874101</v>
      </c>
      <c r="AK13" s="7">
        <f t="shared" si="1"/>
        <v>97.633312673599164</v>
      </c>
      <c r="AL13" s="7">
        <f t="shared" si="1"/>
        <v>99.025853077037695</v>
      </c>
      <c r="AN13" s="9">
        <v>10</v>
      </c>
      <c r="AO13" s="47">
        <v>188133</v>
      </c>
      <c r="AP13" s="47">
        <v>52556</v>
      </c>
      <c r="AQ13" s="47">
        <v>67</v>
      </c>
      <c r="AR13" s="47">
        <v>21204</v>
      </c>
      <c r="AS13" s="47">
        <v>0.79911818598259277</v>
      </c>
      <c r="AT13" s="47">
        <v>0.28747288503253798</v>
      </c>
      <c r="AU13" s="47">
        <v>0.99685017159512956</v>
      </c>
      <c r="AV13" s="47">
        <v>0.44625438014963537</v>
      </c>
      <c r="AW13" s="47">
        <v>0.66744730679156905</v>
      </c>
      <c r="AY13" s="2">
        <f t="shared" si="12"/>
        <v>10</v>
      </c>
      <c r="AZ13" s="6">
        <f t="shared" si="13"/>
        <v>188133</v>
      </c>
      <c r="BA13" s="6">
        <f t="shared" si="2"/>
        <v>52556</v>
      </c>
      <c r="BB13" s="6">
        <f t="shared" si="3"/>
        <v>67</v>
      </c>
      <c r="BC13" s="6">
        <f t="shared" si="4"/>
        <v>21204</v>
      </c>
      <c r="BD13" s="7">
        <f t="shared" si="14"/>
        <v>79.911818598259273</v>
      </c>
      <c r="BE13" s="7">
        <f t="shared" si="5"/>
        <v>28.747288503253799</v>
      </c>
      <c r="BF13" s="7">
        <f t="shared" si="6"/>
        <v>99.685017159512952</v>
      </c>
      <c r="BG13" s="7">
        <f t="shared" si="7"/>
        <v>44.625438014963535</v>
      </c>
      <c r="BH13" s="7">
        <f t="shared" si="8"/>
        <v>66.744730679156902</v>
      </c>
    </row>
    <row r="14" spans="2:60" ht="15.75" x14ac:dyDescent="0.25">
      <c r="B14" s="9">
        <v>10</v>
      </c>
      <c r="C14" s="47">
        <v>0</v>
      </c>
      <c r="D14" s="47">
        <v>0</v>
      </c>
      <c r="E14" s="47">
        <v>1.1219147344801795E-2</v>
      </c>
      <c r="F14" s="47">
        <v>7.04184026758993E-3</v>
      </c>
      <c r="G14" s="47">
        <v>0.9763331267359916</v>
      </c>
      <c r="H14" s="47">
        <v>0.99025853077037695</v>
      </c>
      <c r="J14" s="9">
        <v>10</v>
      </c>
      <c r="K14" s="11">
        <f t="shared" si="15"/>
        <v>0</v>
      </c>
      <c r="L14" s="11">
        <f t="shared" si="16"/>
        <v>0</v>
      </c>
      <c r="M14" s="11">
        <f t="shared" si="17"/>
        <v>1.1219147344801794</v>
      </c>
      <c r="N14" s="11">
        <f t="shared" si="18"/>
        <v>0.70418402675899294</v>
      </c>
      <c r="O14" s="11">
        <f t="shared" si="19"/>
        <v>97.633312673599164</v>
      </c>
      <c r="P14" s="11">
        <f t="shared" si="20"/>
        <v>99.025853077037695</v>
      </c>
      <c r="R14" s="9">
        <v>11</v>
      </c>
      <c r="S14" s="87">
        <v>19817</v>
      </c>
      <c r="T14" s="87">
        <v>1</v>
      </c>
      <c r="U14" s="87">
        <v>0</v>
      </c>
      <c r="V14" s="87">
        <v>1633</v>
      </c>
      <c r="W14" s="87">
        <v>0.99995338212670737</v>
      </c>
      <c r="X14" s="87">
        <v>0.9993880048959608</v>
      </c>
      <c r="Y14" s="87">
        <v>1</v>
      </c>
      <c r="Z14" s="87">
        <v>0.9996939087848179</v>
      </c>
      <c r="AA14" s="88">
        <v>0.99987754102375703</v>
      </c>
      <c r="AC14" s="2">
        <f t="shared" si="10"/>
        <v>11</v>
      </c>
      <c r="AD14" s="6">
        <f t="shared" si="10"/>
        <v>19817</v>
      </c>
      <c r="AE14" s="6">
        <f t="shared" si="0"/>
        <v>1</v>
      </c>
      <c r="AF14" s="6">
        <f t="shared" si="0"/>
        <v>0</v>
      </c>
      <c r="AG14" s="6">
        <f t="shared" si="0"/>
        <v>1633</v>
      </c>
      <c r="AH14" s="7">
        <f t="shared" si="11"/>
        <v>99.995338212670731</v>
      </c>
      <c r="AI14" s="7">
        <f t="shared" si="1"/>
        <v>99.938800489596076</v>
      </c>
      <c r="AJ14" s="7">
        <f t="shared" si="1"/>
        <v>100</v>
      </c>
      <c r="AK14" s="7">
        <f t="shared" si="1"/>
        <v>99.969390878481789</v>
      </c>
      <c r="AL14" s="7">
        <f t="shared" si="1"/>
        <v>99.987754102375703</v>
      </c>
      <c r="AN14" s="9">
        <v>11</v>
      </c>
      <c r="AO14" s="92">
        <v>19589</v>
      </c>
      <c r="AP14" s="92">
        <v>229</v>
      </c>
      <c r="AQ14" s="92">
        <v>0</v>
      </c>
      <c r="AR14" s="92">
        <v>1633</v>
      </c>
      <c r="AS14" s="92">
        <v>0.98932450701598995</v>
      </c>
      <c r="AT14" s="92">
        <v>0.87701396348012894</v>
      </c>
      <c r="AU14" s="92">
        <v>1</v>
      </c>
      <c r="AV14" s="92">
        <v>0.93447782546494995</v>
      </c>
      <c r="AW14" s="92">
        <v>0.97271860852990233</v>
      </c>
      <c r="AY14" s="2">
        <f t="shared" si="12"/>
        <v>11</v>
      </c>
      <c r="AZ14" s="6">
        <f t="shared" si="13"/>
        <v>19589</v>
      </c>
      <c r="BA14" s="6">
        <f t="shared" si="2"/>
        <v>229</v>
      </c>
      <c r="BB14" s="6">
        <f t="shared" si="3"/>
        <v>0</v>
      </c>
      <c r="BC14" s="6">
        <f t="shared" si="4"/>
        <v>1633</v>
      </c>
      <c r="BD14" s="7">
        <f t="shared" si="14"/>
        <v>98.932450701598995</v>
      </c>
      <c r="BE14" s="7">
        <f t="shared" si="5"/>
        <v>87.701396348012892</v>
      </c>
      <c r="BF14" s="7">
        <f t="shared" si="6"/>
        <v>100</v>
      </c>
      <c r="BG14" s="7">
        <f t="shared" si="7"/>
        <v>93.447782546494992</v>
      </c>
      <c r="BH14" s="7">
        <f t="shared" si="8"/>
        <v>97.27186085299023</v>
      </c>
    </row>
    <row r="15" spans="2:60" ht="15.75" x14ac:dyDescent="0.25">
      <c r="B15" s="9">
        <v>11</v>
      </c>
      <c r="C15" s="92">
        <v>0</v>
      </c>
      <c r="D15" s="92">
        <v>0</v>
      </c>
      <c r="E15" s="92">
        <v>1.458966565349544E-2</v>
      </c>
      <c r="F15" s="92">
        <v>9.1687041564792182E-3</v>
      </c>
      <c r="G15" s="92">
        <v>0.9996939087848179</v>
      </c>
      <c r="H15" s="92">
        <v>0.99987754102375703</v>
      </c>
      <c r="J15" s="9">
        <v>11</v>
      </c>
      <c r="K15" s="11">
        <f t="shared" si="15"/>
        <v>0</v>
      </c>
      <c r="L15" s="11">
        <f t="shared" si="16"/>
        <v>0</v>
      </c>
      <c r="M15" s="11">
        <f t="shared" si="17"/>
        <v>1.4589665653495441</v>
      </c>
      <c r="N15" s="11">
        <f t="shared" si="18"/>
        <v>0.91687041564792182</v>
      </c>
      <c r="O15" s="11">
        <f t="shared" si="19"/>
        <v>99.969390878481789</v>
      </c>
      <c r="P15" s="11">
        <f t="shared" si="20"/>
        <v>99.987754102375703</v>
      </c>
      <c r="R15" s="9">
        <v>12</v>
      </c>
      <c r="S15" s="89">
        <v>64594</v>
      </c>
      <c r="T15" s="89">
        <v>67</v>
      </c>
      <c r="U15" s="89">
        <v>68</v>
      </c>
      <c r="V15" s="89">
        <v>366</v>
      </c>
      <c r="W15" s="89">
        <v>0.99792610799600578</v>
      </c>
      <c r="X15" s="89">
        <v>0.84526558891454961</v>
      </c>
      <c r="Y15" s="89">
        <v>0.84331797235023043</v>
      </c>
      <c r="Z15" s="89">
        <v>0.84429065743944631</v>
      </c>
      <c r="AA15" s="90">
        <v>0.84370677731673582</v>
      </c>
      <c r="AC15" s="2">
        <f t="shared" si="10"/>
        <v>12</v>
      </c>
      <c r="AD15" s="6">
        <f t="shared" si="10"/>
        <v>64594</v>
      </c>
      <c r="AE15" s="6">
        <f t="shared" si="0"/>
        <v>67</v>
      </c>
      <c r="AF15" s="6">
        <f t="shared" si="0"/>
        <v>68</v>
      </c>
      <c r="AG15" s="6">
        <f t="shared" si="0"/>
        <v>366</v>
      </c>
      <c r="AH15" s="7">
        <f t="shared" si="11"/>
        <v>99.792610799600581</v>
      </c>
      <c r="AI15" s="7">
        <f t="shared" si="1"/>
        <v>84.526558891454968</v>
      </c>
      <c r="AJ15" s="7">
        <f t="shared" si="1"/>
        <v>84.331797235023046</v>
      </c>
      <c r="AK15" s="7">
        <f t="shared" si="1"/>
        <v>84.429065743944633</v>
      </c>
      <c r="AL15" s="7">
        <f t="shared" si="1"/>
        <v>84.370677731673581</v>
      </c>
      <c r="AN15" s="9">
        <v>12</v>
      </c>
      <c r="AO15" s="47">
        <v>41405</v>
      </c>
      <c r="AP15" s="47">
        <v>23256</v>
      </c>
      <c r="AQ15" s="47">
        <v>2</v>
      </c>
      <c r="AR15" s="47">
        <v>432</v>
      </c>
      <c r="AS15" s="47">
        <v>0.64270681311928723</v>
      </c>
      <c r="AT15" s="47">
        <v>1.82370820668693E-2</v>
      </c>
      <c r="AU15" s="47">
        <v>0.99539170506912444</v>
      </c>
      <c r="AV15" s="47">
        <v>3.5817925545145513E-2</v>
      </c>
      <c r="AW15" s="47">
        <v>8.4959093769666455E-2</v>
      </c>
      <c r="AY15" s="2">
        <f t="shared" si="12"/>
        <v>12</v>
      </c>
      <c r="AZ15" s="6">
        <f t="shared" si="13"/>
        <v>41405</v>
      </c>
      <c r="BA15" s="6">
        <f t="shared" si="2"/>
        <v>23256</v>
      </c>
      <c r="BB15" s="6">
        <f t="shared" si="3"/>
        <v>2</v>
      </c>
      <c r="BC15" s="6">
        <f t="shared" si="4"/>
        <v>432</v>
      </c>
      <c r="BD15" s="7">
        <f t="shared" si="14"/>
        <v>64.270681311928726</v>
      </c>
      <c r="BE15" s="7">
        <f t="shared" si="5"/>
        <v>1.8237082066869299</v>
      </c>
      <c r="BF15" s="7">
        <f t="shared" si="6"/>
        <v>99.539170506912441</v>
      </c>
      <c r="BG15" s="7">
        <f t="shared" si="7"/>
        <v>3.5817925545145513</v>
      </c>
      <c r="BH15" s="7">
        <f t="shared" si="8"/>
        <v>8.4959093769666456</v>
      </c>
    </row>
    <row r="16" spans="2:60" ht="15.75" x14ac:dyDescent="0.25">
      <c r="B16" s="9">
        <v>12</v>
      </c>
      <c r="C16" s="47">
        <v>0</v>
      </c>
      <c r="D16" s="47">
        <v>0</v>
      </c>
      <c r="E16" s="47">
        <v>0.24505928853754941</v>
      </c>
      <c r="F16" s="47">
        <v>0.17146017699115043</v>
      </c>
      <c r="G16" s="47">
        <v>0.84429065743944631</v>
      </c>
      <c r="H16" s="47">
        <v>0.84370677731673582</v>
      </c>
      <c r="J16" s="9">
        <v>12</v>
      </c>
      <c r="K16" s="11">
        <f t="shared" si="15"/>
        <v>0</v>
      </c>
      <c r="L16" s="11">
        <f t="shared" si="16"/>
        <v>0</v>
      </c>
      <c r="M16" s="11">
        <f t="shared" si="17"/>
        <v>24.505928853754941</v>
      </c>
      <c r="N16" s="11">
        <f t="shared" si="18"/>
        <v>17.146017699115042</v>
      </c>
      <c r="O16" s="11">
        <f t="shared" si="19"/>
        <v>84.429065743944633</v>
      </c>
      <c r="P16" s="11">
        <f t="shared" si="20"/>
        <v>84.370677731673581</v>
      </c>
      <c r="R16" s="9">
        <v>13</v>
      </c>
      <c r="S16" s="87">
        <v>374284</v>
      </c>
      <c r="T16" s="87">
        <v>2746</v>
      </c>
      <c r="U16" s="87">
        <v>354</v>
      </c>
      <c r="V16" s="87">
        <v>7647</v>
      </c>
      <c r="W16" s="87">
        <v>0.99194870023452653</v>
      </c>
      <c r="X16" s="87">
        <v>0.73578370056768982</v>
      </c>
      <c r="Y16" s="87">
        <v>0.95575553055868012</v>
      </c>
      <c r="Z16" s="87">
        <v>0.83146678264651519</v>
      </c>
      <c r="AA16" s="88">
        <v>0.90183267684034252</v>
      </c>
      <c r="AC16" s="2">
        <f t="shared" si="10"/>
        <v>13</v>
      </c>
      <c r="AD16" s="6">
        <f t="shared" si="10"/>
        <v>374284</v>
      </c>
      <c r="AE16" s="6">
        <f t="shared" si="0"/>
        <v>2746</v>
      </c>
      <c r="AF16" s="6">
        <f t="shared" si="0"/>
        <v>354</v>
      </c>
      <c r="AG16" s="6">
        <f t="shared" si="0"/>
        <v>7647</v>
      </c>
      <c r="AH16" s="7">
        <f t="shared" si="11"/>
        <v>99.194870023452651</v>
      </c>
      <c r="AI16" s="7">
        <f t="shared" si="1"/>
        <v>73.578370056768989</v>
      </c>
      <c r="AJ16" s="7">
        <f t="shared" si="1"/>
        <v>95.575553055868014</v>
      </c>
      <c r="AK16" s="7">
        <f t="shared" si="1"/>
        <v>83.146678264651513</v>
      </c>
      <c r="AL16" s="7">
        <f t="shared" si="1"/>
        <v>90.183267684034249</v>
      </c>
      <c r="AN16" s="9">
        <v>13</v>
      </c>
      <c r="AO16" s="92">
        <v>146009</v>
      </c>
      <c r="AP16" s="92">
        <v>231021</v>
      </c>
      <c r="AQ16" s="92">
        <v>101</v>
      </c>
      <c r="AR16" s="92">
        <v>7900</v>
      </c>
      <c r="AS16" s="92">
        <v>0.39973145019491935</v>
      </c>
      <c r="AT16" s="92">
        <v>3.3065322847300987E-2</v>
      </c>
      <c r="AU16" s="92">
        <v>0.98737657792775901</v>
      </c>
      <c r="AV16" s="92">
        <v>6.3987818015405679E-2</v>
      </c>
      <c r="AW16" s="92">
        <v>0.1457968072344745</v>
      </c>
      <c r="AY16" s="2">
        <f t="shared" si="12"/>
        <v>13</v>
      </c>
      <c r="AZ16" s="6">
        <f t="shared" si="13"/>
        <v>146009</v>
      </c>
      <c r="BA16" s="6">
        <f t="shared" si="2"/>
        <v>231021</v>
      </c>
      <c r="BB16" s="6">
        <f t="shared" si="3"/>
        <v>101</v>
      </c>
      <c r="BC16" s="6">
        <f t="shared" si="4"/>
        <v>7900</v>
      </c>
      <c r="BD16" s="7">
        <f t="shared" si="14"/>
        <v>39.973145019491938</v>
      </c>
      <c r="BE16" s="7">
        <f t="shared" si="5"/>
        <v>3.3065322847300989</v>
      </c>
      <c r="BF16" s="7">
        <f t="shared" si="6"/>
        <v>98.737657792775906</v>
      </c>
      <c r="BG16" s="7">
        <f t="shared" si="7"/>
        <v>6.3987818015405677</v>
      </c>
      <c r="BH16" s="7">
        <f t="shared" si="8"/>
        <v>14.579680723447449</v>
      </c>
    </row>
    <row r="17" spans="2:60" ht="15.75" x14ac:dyDescent="0.25">
      <c r="B17" s="9">
        <v>13</v>
      </c>
      <c r="C17" s="92">
        <v>0</v>
      </c>
      <c r="D17" s="92">
        <v>0</v>
      </c>
      <c r="E17" s="92">
        <v>0.10236220472440945</v>
      </c>
      <c r="F17" s="92">
        <v>6.7710407794356442E-2</v>
      </c>
      <c r="G17" s="92">
        <v>0.83146678264651519</v>
      </c>
      <c r="H17" s="92">
        <v>0.90183267684034252</v>
      </c>
      <c r="J17" s="9">
        <v>13</v>
      </c>
      <c r="K17" s="11">
        <f t="shared" si="15"/>
        <v>0</v>
      </c>
      <c r="L17" s="11">
        <f t="shared" si="16"/>
        <v>0</v>
      </c>
      <c r="M17" s="11">
        <f t="shared" si="17"/>
        <v>10.236220472440944</v>
      </c>
      <c r="N17" s="11">
        <f t="shared" si="18"/>
        <v>6.7710407794356442</v>
      </c>
      <c r="O17" s="11">
        <f t="shared" si="19"/>
        <v>83.146678264651513</v>
      </c>
      <c r="P17" s="11">
        <f t="shared" si="20"/>
        <v>90.183267684034249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2:60" x14ac:dyDescent="0.25">
      <c r="R18" s="49" t="s">
        <v>48</v>
      </c>
      <c r="S18" s="1"/>
      <c r="T18" s="1"/>
      <c r="U18" s="1"/>
      <c r="V18" s="1"/>
      <c r="W18" s="1"/>
      <c r="X18" s="1"/>
      <c r="Y18" s="1"/>
      <c r="Z18" s="1"/>
      <c r="AA18" s="1"/>
      <c r="AC18" s="49" t="s">
        <v>48</v>
      </c>
      <c r="AD18" s="1"/>
      <c r="AE18" s="1"/>
      <c r="AF18" s="1"/>
      <c r="AG18" s="1"/>
      <c r="AH18" s="1"/>
      <c r="AI18" s="1"/>
      <c r="AJ18" s="1"/>
      <c r="AK18" s="1"/>
      <c r="AL18" s="1"/>
      <c r="AN18" s="49" t="s">
        <v>48</v>
      </c>
      <c r="AO18" s="1"/>
      <c r="AP18" s="1"/>
      <c r="AQ18" s="1"/>
      <c r="AR18" s="1"/>
      <c r="AS18" s="1"/>
      <c r="AT18" s="1"/>
      <c r="AU18" s="1"/>
      <c r="AV18" s="1"/>
      <c r="AW18" s="1"/>
      <c r="AY18" s="49" t="s">
        <v>48</v>
      </c>
      <c r="AZ18" s="1"/>
      <c r="BA18" s="1"/>
      <c r="BB18" s="1"/>
      <c r="BC18" s="1"/>
      <c r="BD18" s="1"/>
      <c r="BE18" s="1"/>
      <c r="BF18" s="1"/>
      <c r="BG18" s="1"/>
      <c r="BH18" s="1"/>
    </row>
    <row r="19" spans="2:60" x14ac:dyDescent="0.25">
      <c r="B19" s="49" t="s">
        <v>48</v>
      </c>
      <c r="C19" s="49"/>
      <c r="D19" s="49"/>
      <c r="E19" s="49"/>
      <c r="F19" s="49"/>
      <c r="G19" s="49"/>
      <c r="H19" s="49"/>
      <c r="I19" s="49"/>
      <c r="J19" s="49" t="s">
        <v>48</v>
      </c>
      <c r="R19" s="4" t="s">
        <v>50</v>
      </c>
      <c r="S19" s="5" t="s">
        <v>6</v>
      </c>
      <c r="T19" s="5" t="s">
        <v>7</v>
      </c>
      <c r="U19" s="5" t="s">
        <v>8</v>
      </c>
      <c r="V19" s="5" t="s">
        <v>9</v>
      </c>
      <c r="W19" s="5" t="s">
        <v>43</v>
      </c>
      <c r="X19" s="5" t="s">
        <v>44</v>
      </c>
      <c r="Y19" s="5" t="s">
        <v>45</v>
      </c>
      <c r="Z19" s="5" t="s">
        <v>46</v>
      </c>
      <c r="AA19" s="5" t="s">
        <v>47</v>
      </c>
      <c r="AC19" s="4" t="s">
        <v>50</v>
      </c>
      <c r="AD19" s="5" t="s">
        <v>6</v>
      </c>
      <c r="AE19" s="5" t="s">
        <v>7</v>
      </c>
      <c r="AF19" s="5" t="s">
        <v>8</v>
      </c>
      <c r="AG19" s="5" t="s">
        <v>9</v>
      </c>
      <c r="AH19" s="5" t="s">
        <v>43</v>
      </c>
      <c r="AI19" s="5" t="s">
        <v>44</v>
      </c>
      <c r="AJ19" s="5" t="s">
        <v>45</v>
      </c>
      <c r="AK19" s="5" t="s">
        <v>46</v>
      </c>
      <c r="AL19" s="5" t="s">
        <v>47</v>
      </c>
      <c r="AN19" s="4" t="s">
        <v>50</v>
      </c>
      <c r="AO19" s="5" t="s">
        <v>6</v>
      </c>
      <c r="AP19" s="5" t="s">
        <v>7</v>
      </c>
      <c r="AQ19" s="5" t="s">
        <v>8</v>
      </c>
      <c r="AR19" s="5" t="s">
        <v>9</v>
      </c>
      <c r="AS19" s="5" t="s">
        <v>43</v>
      </c>
      <c r="AT19" s="5" t="s">
        <v>44</v>
      </c>
      <c r="AU19" s="5" t="s">
        <v>45</v>
      </c>
      <c r="AV19" s="5" t="s">
        <v>46</v>
      </c>
      <c r="AW19" s="5" t="s">
        <v>47</v>
      </c>
      <c r="AY19" s="4" t="s">
        <v>50</v>
      </c>
      <c r="AZ19" s="5" t="s">
        <v>6</v>
      </c>
      <c r="BA19" s="5" t="s">
        <v>7</v>
      </c>
      <c r="BB19" s="5" t="s">
        <v>8</v>
      </c>
      <c r="BC19" s="5" t="s">
        <v>9</v>
      </c>
      <c r="BD19" s="5" t="s">
        <v>43</v>
      </c>
      <c r="BE19" s="5" t="s">
        <v>44</v>
      </c>
      <c r="BF19" s="5" t="s">
        <v>45</v>
      </c>
      <c r="BG19" s="5" t="s">
        <v>46</v>
      </c>
      <c r="BH19" s="5" t="s">
        <v>47</v>
      </c>
    </row>
    <row r="20" spans="2:60" ht="15.75" x14ac:dyDescent="0.25">
      <c r="B20" s="65" t="s">
        <v>50</v>
      </c>
      <c r="C20" s="59" t="s">
        <v>51</v>
      </c>
      <c r="D20" s="59"/>
      <c r="E20" s="59" t="s">
        <v>52</v>
      </c>
      <c r="F20" s="59"/>
      <c r="G20" s="59" t="s">
        <v>53</v>
      </c>
      <c r="H20" s="59"/>
      <c r="J20" s="60" t="s">
        <v>50</v>
      </c>
      <c r="K20" s="59" t="s">
        <v>54</v>
      </c>
      <c r="L20" s="59"/>
      <c r="M20" s="59" t="s">
        <v>55</v>
      </c>
      <c r="N20" s="59"/>
      <c r="O20" s="59" t="s">
        <v>56</v>
      </c>
      <c r="P20" s="59"/>
      <c r="R20" s="9">
        <v>1</v>
      </c>
      <c r="S20" s="87">
        <v>416038</v>
      </c>
      <c r="T20" s="87">
        <v>1807</v>
      </c>
      <c r="U20" s="87">
        <v>1648</v>
      </c>
      <c r="V20" s="87">
        <v>2952</v>
      </c>
      <c r="W20" s="87">
        <v>0.99182142053995193</v>
      </c>
      <c r="X20" s="87">
        <v>0.62029838201302789</v>
      </c>
      <c r="Y20" s="87">
        <v>0.64173913043478259</v>
      </c>
      <c r="Z20" s="87">
        <v>0.63083662784485517</v>
      </c>
      <c r="AA20" s="88">
        <v>0.63733321818731381</v>
      </c>
      <c r="AC20" s="2">
        <f>R20</f>
        <v>1</v>
      </c>
      <c r="AD20" s="6">
        <f>S20</f>
        <v>416038</v>
      </c>
      <c r="AE20" s="6">
        <f t="shared" ref="AE20:AG32" si="21">T20</f>
        <v>1807</v>
      </c>
      <c r="AF20" s="6">
        <f t="shared" si="21"/>
        <v>1648</v>
      </c>
      <c r="AG20" s="6">
        <f t="shared" si="21"/>
        <v>2952</v>
      </c>
      <c r="AH20" s="7">
        <f>W20*100</f>
        <v>99.182142053995193</v>
      </c>
      <c r="AI20" s="7">
        <f t="shared" ref="AI20:AL32" si="22">X20*100</f>
        <v>62.029838201302788</v>
      </c>
      <c r="AJ20" s="7">
        <f t="shared" si="22"/>
        <v>64.173913043478265</v>
      </c>
      <c r="AK20" s="7">
        <f t="shared" si="22"/>
        <v>63.083662784485519</v>
      </c>
      <c r="AL20" s="7">
        <f t="shared" si="22"/>
        <v>63.733321818731383</v>
      </c>
      <c r="AN20" s="9">
        <v>1</v>
      </c>
      <c r="AO20" s="92">
        <v>243569</v>
      </c>
      <c r="AP20" s="92">
        <v>174276</v>
      </c>
      <c r="AQ20" s="92">
        <v>1551</v>
      </c>
      <c r="AR20" s="92">
        <v>3049</v>
      </c>
      <c r="AS20" s="92">
        <v>0.58378723857543591</v>
      </c>
      <c r="AT20" s="92">
        <v>1.7194417030875511E-2</v>
      </c>
      <c r="AU20" s="92">
        <v>0.66282608695652179</v>
      </c>
      <c r="AV20" s="92">
        <v>3.3519307406898451E-2</v>
      </c>
      <c r="AW20" s="92">
        <v>7.7889896538510667E-2</v>
      </c>
      <c r="AY20" s="2">
        <f>AN20</f>
        <v>1</v>
      </c>
      <c r="AZ20" s="6">
        <f>AO20</f>
        <v>243569</v>
      </c>
      <c r="BA20" s="6">
        <f t="shared" ref="BA20:BA32" si="23">AP20</f>
        <v>174276</v>
      </c>
      <c r="BB20" s="6">
        <f t="shared" ref="BB20:BB32" si="24">AQ20</f>
        <v>1551</v>
      </c>
      <c r="BC20" s="6">
        <f t="shared" ref="BC20:BC32" si="25">AR20</f>
        <v>3049</v>
      </c>
      <c r="BD20" s="7">
        <f>AS20*100</f>
        <v>58.378723857543591</v>
      </c>
      <c r="BE20" s="7">
        <f t="shared" ref="BE20:BE32" si="26">AT20*100</f>
        <v>1.7194417030875511</v>
      </c>
      <c r="BF20" s="7">
        <f t="shared" ref="BF20:BF32" si="27">AU20*100</f>
        <v>66.282608695652172</v>
      </c>
      <c r="BG20" s="7">
        <f t="shared" ref="BG20:BG32" si="28">AV20*100</f>
        <v>3.3519307406898449</v>
      </c>
      <c r="BH20" s="7">
        <f t="shared" ref="BH20:BH32" si="29">AW20*100</f>
        <v>7.7889896538510666</v>
      </c>
    </row>
    <row r="21" spans="2:60" ht="15.75" x14ac:dyDescent="0.25">
      <c r="B21" s="65"/>
      <c r="C21" s="8" t="s">
        <v>41</v>
      </c>
      <c r="D21" s="8" t="s">
        <v>42</v>
      </c>
      <c r="E21" s="8" t="s">
        <v>41</v>
      </c>
      <c r="F21" s="8" t="s">
        <v>42</v>
      </c>
      <c r="G21" s="8" t="s">
        <v>41</v>
      </c>
      <c r="H21" s="8" t="s">
        <v>42</v>
      </c>
      <c r="J21" s="61"/>
      <c r="K21" s="10" t="s">
        <v>41</v>
      </c>
      <c r="L21" s="10" t="s">
        <v>42</v>
      </c>
      <c r="M21" s="10" t="s">
        <v>41</v>
      </c>
      <c r="N21" s="10" t="s">
        <v>42</v>
      </c>
      <c r="O21" s="10" t="s">
        <v>41</v>
      </c>
      <c r="P21" s="10" t="s">
        <v>42</v>
      </c>
      <c r="R21" s="9">
        <v>2</v>
      </c>
      <c r="S21" s="89">
        <v>287310</v>
      </c>
      <c r="T21" s="89">
        <v>927</v>
      </c>
      <c r="U21" s="89">
        <v>182</v>
      </c>
      <c r="V21" s="89">
        <v>4618</v>
      </c>
      <c r="W21" s="89">
        <v>0.99621549497162476</v>
      </c>
      <c r="X21" s="89">
        <v>0.83282236248872854</v>
      </c>
      <c r="Y21" s="89">
        <v>0.96208333333333329</v>
      </c>
      <c r="Z21" s="89">
        <v>0.89279845335911068</v>
      </c>
      <c r="AA21" s="90">
        <v>0.93311780157607593</v>
      </c>
      <c r="AC21" s="2">
        <f t="shared" ref="AC21:AD32" si="30">R21</f>
        <v>2</v>
      </c>
      <c r="AD21" s="6">
        <f t="shared" si="30"/>
        <v>287310</v>
      </c>
      <c r="AE21" s="6">
        <f t="shared" si="21"/>
        <v>927</v>
      </c>
      <c r="AF21" s="6">
        <f t="shared" si="21"/>
        <v>182</v>
      </c>
      <c r="AG21" s="6">
        <f t="shared" si="21"/>
        <v>4618</v>
      </c>
      <c r="AH21" s="7">
        <f t="shared" ref="AH21:AH32" si="31">W21*100</f>
        <v>99.621549497162476</v>
      </c>
      <c r="AI21" s="7">
        <f t="shared" si="22"/>
        <v>83.282236248872849</v>
      </c>
      <c r="AJ21" s="7">
        <f t="shared" si="22"/>
        <v>96.208333333333329</v>
      </c>
      <c r="AK21" s="7">
        <f t="shared" si="22"/>
        <v>89.279845335911062</v>
      </c>
      <c r="AL21" s="7">
        <f t="shared" si="22"/>
        <v>93.311780157607586</v>
      </c>
      <c r="AN21" s="9">
        <v>2</v>
      </c>
      <c r="AO21" s="47">
        <v>86431</v>
      </c>
      <c r="AP21" s="47">
        <v>201806</v>
      </c>
      <c r="AQ21" s="47">
        <v>11</v>
      </c>
      <c r="AR21" s="47">
        <v>4789</v>
      </c>
      <c r="AS21" s="47">
        <v>0.31129174814101973</v>
      </c>
      <c r="AT21" s="47">
        <v>2.318061908565067E-2</v>
      </c>
      <c r="AU21" s="47">
        <v>0.99770833333333331</v>
      </c>
      <c r="AV21" s="47">
        <v>4.5308545613661627E-2</v>
      </c>
      <c r="AW21" s="47">
        <v>0.1060475209814212</v>
      </c>
      <c r="AY21" s="2">
        <f t="shared" ref="AY21:AY32" si="32">AN21</f>
        <v>2</v>
      </c>
      <c r="AZ21" s="6">
        <f t="shared" ref="AZ21:AZ32" si="33">AO21</f>
        <v>86431</v>
      </c>
      <c r="BA21" s="6">
        <f t="shared" si="23"/>
        <v>201806</v>
      </c>
      <c r="BB21" s="6">
        <f t="shared" si="24"/>
        <v>11</v>
      </c>
      <c r="BC21" s="6">
        <f t="shared" si="25"/>
        <v>4789</v>
      </c>
      <c r="BD21" s="7">
        <f t="shared" ref="BD21:BD32" si="34">AS21*100</f>
        <v>31.129174814101972</v>
      </c>
      <c r="BE21" s="7">
        <f t="shared" si="26"/>
        <v>2.3180619085650669</v>
      </c>
      <c r="BF21" s="7">
        <f t="shared" si="27"/>
        <v>99.770833333333329</v>
      </c>
      <c r="BG21" s="7">
        <f t="shared" si="28"/>
        <v>4.530854561366163</v>
      </c>
      <c r="BH21" s="7">
        <f t="shared" si="29"/>
        <v>10.60475209814212</v>
      </c>
    </row>
    <row r="22" spans="2:60" ht="15.75" x14ac:dyDescent="0.25">
      <c r="B22" s="9">
        <v>1</v>
      </c>
      <c r="C22" s="92">
        <v>4.0032025620496394E-4</v>
      </c>
      <c r="D22" s="92">
        <v>2.6601404554160458E-4</v>
      </c>
      <c r="E22" s="92">
        <v>0.11197703035274816</v>
      </c>
      <c r="F22" s="92">
        <v>7.3088455772113939E-2</v>
      </c>
      <c r="G22" s="92">
        <v>0.63083662784485517</v>
      </c>
      <c r="H22" s="92">
        <v>0.63733321818731381</v>
      </c>
      <c r="J22" s="9">
        <v>1</v>
      </c>
      <c r="K22" s="11">
        <f>C22*100</f>
        <v>4.0032025620496396E-2</v>
      </c>
      <c r="L22" s="11">
        <f t="shared" ref="L22:P22" si="35">D22*100</f>
        <v>2.6601404554160459E-2</v>
      </c>
      <c r="M22" s="11">
        <f t="shared" si="35"/>
        <v>11.197703035274815</v>
      </c>
      <c r="N22" s="11">
        <f t="shared" si="35"/>
        <v>7.3088455772113941</v>
      </c>
      <c r="O22" s="11">
        <f t="shared" si="35"/>
        <v>63.083662784485519</v>
      </c>
      <c r="P22" s="11">
        <f t="shared" si="35"/>
        <v>63.733321818731383</v>
      </c>
      <c r="R22" s="9">
        <v>3</v>
      </c>
      <c r="S22" s="87">
        <v>580710</v>
      </c>
      <c r="T22" s="87">
        <v>13</v>
      </c>
      <c r="U22" s="87">
        <v>0</v>
      </c>
      <c r="V22" s="87">
        <v>400</v>
      </c>
      <c r="W22" s="87">
        <v>0.99997762952077274</v>
      </c>
      <c r="X22" s="87">
        <v>0.96852300242130751</v>
      </c>
      <c r="Y22" s="87">
        <v>1</v>
      </c>
      <c r="Z22" s="87">
        <v>0.98400984009840098</v>
      </c>
      <c r="AA22" s="88">
        <v>0.99354197714853454</v>
      </c>
      <c r="AC22" s="2">
        <f t="shared" si="30"/>
        <v>3</v>
      </c>
      <c r="AD22" s="6">
        <f t="shared" si="30"/>
        <v>580710</v>
      </c>
      <c r="AE22" s="6">
        <f t="shared" si="21"/>
        <v>13</v>
      </c>
      <c r="AF22" s="6">
        <f t="shared" si="21"/>
        <v>0</v>
      </c>
      <c r="AG22" s="6">
        <f t="shared" si="21"/>
        <v>400</v>
      </c>
      <c r="AH22" s="7">
        <f t="shared" si="31"/>
        <v>99.997762952077267</v>
      </c>
      <c r="AI22" s="7">
        <f t="shared" si="22"/>
        <v>96.852300242130752</v>
      </c>
      <c r="AJ22" s="7">
        <f t="shared" si="22"/>
        <v>100</v>
      </c>
      <c r="AK22" s="7">
        <f t="shared" si="22"/>
        <v>98.400984009840101</v>
      </c>
      <c r="AL22" s="7">
        <f t="shared" si="22"/>
        <v>99.354197714853456</v>
      </c>
      <c r="AN22" s="9">
        <v>3</v>
      </c>
      <c r="AO22" s="92">
        <v>513268</v>
      </c>
      <c r="AP22" s="92">
        <v>67455</v>
      </c>
      <c r="AQ22" s="92">
        <v>0</v>
      </c>
      <c r="AR22" s="92">
        <v>400</v>
      </c>
      <c r="AS22" s="92">
        <v>0.88392302490178498</v>
      </c>
      <c r="AT22" s="92">
        <v>5.8949229975683443E-3</v>
      </c>
      <c r="AU22" s="92">
        <v>1</v>
      </c>
      <c r="AV22" s="92">
        <v>1.1720753058384001E-2</v>
      </c>
      <c r="AW22" s="92">
        <v>2.8795623065294075E-2</v>
      </c>
      <c r="AY22" s="2">
        <f t="shared" si="32"/>
        <v>3</v>
      </c>
      <c r="AZ22" s="6">
        <f t="shared" si="33"/>
        <v>513268</v>
      </c>
      <c r="BA22" s="6">
        <f t="shared" si="23"/>
        <v>67455</v>
      </c>
      <c r="BB22" s="6">
        <f t="shared" si="24"/>
        <v>0</v>
      </c>
      <c r="BC22" s="6">
        <f t="shared" si="25"/>
        <v>400</v>
      </c>
      <c r="BD22" s="7">
        <f t="shared" si="34"/>
        <v>88.392302490178494</v>
      </c>
      <c r="BE22" s="7">
        <f t="shared" si="26"/>
        <v>0.58949229975683437</v>
      </c>
      <c r="BF22" s="7">
        <f t="shared" si="27"/>
        <v>100</v>
      </c>
      <c r="BG22" s="7">
        <f t="shared" si="28"/>
        <v>1.1720753058384001</v>
      </c>
      <c r="BH22" s="7">
        <f t="shared" si="29"/>
        <v>2.8795623065294076</v>
      </c>
    </row>
    <row r="23" spans="2:60" ht="15.75" x14ac:dyDescent="0.25">
      <c r="B23" s="9">
        <v>2</v>
      </c>
      <c r="C23" s="47">
        <v>0</v>
      </c>
      <c r="D23" s="47">
        <v>0</v>
      </c>
      <c r="E23" s="47">
        <v>0.12093933463796477</v>
      </c>
      <c r="F23" s="47">
        <v>7.9190158892875451E-2</v>
      </c>
      <c r="G23" s="47">
        <v>0.89279845335911068</v>
      </c>
      <c r="H23" s="47">
        <v>0.93311780157607593</v>
      </c>
      <c r="J23" s="9">
        <v>2</v>
      </c>
      <c r="K23" s="11">
        <f t="shared" ref="K23:K34" si="36">C23*100</f>
        <v>0</v>
      </c>
      <c r="L23" s="11">
        <f t="shared" ref="L23:L34" si="37">D23*100</f>
        <v>0</v>
      </c>
      <c r="M23" s="11">
        <f t="shared" ref="M23:M34" si="38">E23*100</f>
        <v>12.093933463796477</v>
      </c>
      <c r="N23" s="11">
        <f t="shared" ref="N23:N34" si="39">F23*100</f>
        <v>7.9190158892875449</v>
      </c>
      <c r="O23" s="11">
        <f t="shared" ref="O23:O34" si="40">G23*100</f>
        <v>89.279845335911062</v>
      </c>
      <c r="P23" s="11">
        <f t="shared" ref="P23:P34" si="41">H23*100</f>
        <v>93.311780157607586</v>
      </c>
      <c r="R23" s="9">
        <v>4</v>
      </c>
      <c r="S23" s="89">
        <v>142638</v>
      </c>
      <c r="T23" s="89">
        <v>41</v>
      </c>
      <c r="U23" s="89">
        <v>284</v>
      </c>
      <c r="V23" s="89">
        <v>1916</v>
      </c>
      <c r="W23" s="89">
        <v>0.99775674873515141</v>
      </c>
      <c r="X23" s="89">
        <v>0.97904956566172718</v>
      </c>
      <c r="Y23" s="89">
        <v>0.87090909090909085</v>
      </c>
      <c r="Z23" s="89">
        <v>0.92181861919653596</v>
      </c>
      <c r="AA23" s="90">
        <v>0.89058287626661714</v>
      </c>
      <c r="AC23" s="2">
        <f t="shared" si="30"/>
        <v>4</v>
      </c>
      <c r="AD23" s="6">
        <f t="shared" si="30"/>
        <v>142638</v>
      </c>
      <c r="AE23" s="6">
        <f t="shared" si="21"/>
        <v>41</v>
      </c>
      <c r="AF23" s="6">
        <f t="shared" si="21"/>
        <v>284</v>
      </c>
      <c r="AG23" s="6">
        <f t="shared" si="21"/>
        <v>1916</v>
      </c>
      <c r="AH23" s="7">
        <f t="shared" si="31"/>
        <v>99.775674873515143</v>
      </c>
      <c r="AI23" s="7">
        <f t="shared" si="22"/>
        <v>97.904956566172714</v>
      </c>
      <c r="AJ23" s="7">
        <f t="shared" si="22"/>
        <v>87.090909090909079</v>
      </c>
      <c r="AK23" s="7">
        <f t="shared" si="22"/>
        <v>92.181861919653599</v>
      </c>
      <c r="AL23" s="7">
        <f t="shared" si="22"/>
        <v>89.058287626661709</v>
      </c>
      <c r="AN23" s="9">
        <v>4</v>
      </c>
      <c r="AO23" s="47">
        <v>109217</v>
      </c>
      <c r="AP23" s="47">
        <v>33462</v>
      </c>
      <c r="AQ23" s="47">
        <v>433</v>
      </c>
      <c r="AR23" s="47">
        <v>1767</v>
      </c>
      <c r="AS23" s="47">
        <v>0.76604614885525157</v>
      </c>
      <c r="AT23" s="47">
        <v>5.0157540662522357E-2</v>
      </c>
      <c r="AU23" s="47">
        <v>0.80318181818181822</v>
      </c>
      <c r="AV23" s="47">
        <v>9.4418766197333623E-2</v>
      </c>
      <c r="AW23" s="47">
        <v>0.20066319925503645</v>
      </c>
      <c r="AY23" s="2">
        <f t="shared" si="32"/>
        <v>4</v>
      </c>
      <c r="AZ23" s="6">
        <f t="shared" si="33"/>
        <v>109217</v>
      </c>
      <c r="BA23" s="6">
        <f t="shared" si="23"/>
        <v>33462</v>
      </c>
      <c r="BB23" s="6">
        <f t="shared" si="24"/>
        <v>433</v>
      </c>
      <c r="BC23" s="6">
        <f t="shared" si="25"/>
        <v>1767</v>
      </c>
      <c r="BD23" s="7">
        <f t="shared" si="34"/>
        <v>76.604614885525152</v>
      </c>
      <c r="BE23" s="7">
        <f t="shared" si="26"/>
        <v>5.015754066252236</v>
      </c>
      <c r="BF23" s="7">
        <f t="shared" si="27"/>
        <v>80.318181818181827</v>
      </c>
      <c r="BG23" s="7">
        <f t="shared" si="28"/>
        <v>9.4418766197333621</v>
      </c>
      <c r="BH23" s="7">
        <f t="shared" si="29"/>
        <v>20.066319925503645</v>
      </c>
    </row>
    <row r="24" spans="2:60" ht="15.75" x14ac:dyDescent="0.25">
      <c r="B24" s="9">
        <v>3</v>
      </c>
      <c r="C24" s="92">
        <v>0</v>
      </c>
      <c r="D24" s="92">
        <v>0</v>
      </c>
      <c r="E24" s="92">
        <v>0.68495742667928095</v>
      </c>
      <c r="F24" s="92">
        <v>0.8019494904740806</v>
      </c>
      <c r="G24" s="92">
        <v>0.98400984009840098</v>
      </c>
      <c r="H24" s="92">
        <v>0.99354197714853454</v>
      </c>
      <c r="J24" s="9">
        <v>3</v>
      </c>
      <c r="K24" s="11">
        <f t="shared" si="36"/>
        <v>0</v>
      </c>
      <c r="L24" s="11">
        <f t="shared" si="37"/>
        <v>0</v>
      </c>
      <c r="M24" s="11">
        <f t="shared" si="38"/>
        <v>68.495742667928099</v>
      </c>
      <c r="N24" s="11">
        <f t="shared" si="39"/>
        <v>80.194949047408059</v>
      </c>
      <c r="O24" s="11">
        <f t="shared" si="40"/>
        <v>98.400984009840101</v>
      </c>
      <c r="P24" s="11">
        <f t="shared" si="41"/>
        <v>99.354197714853456</v>
      </c>
      <c r="R24" s="9">
        <v>5</v>
      </c>
      <c r="S24" s="87">
        <v>14715</v>
      </c>
      <c r="T24" s="87">
        <v>69</v>
      </c>
      <c r="U24" s="87">
        <v>214</v>
      </c>
      <c r="V24" s="87">
        <v>3586</v>
      </c>
      <c r="W24" s="87">
        <v>0.98477184674989238</v>
      </c>
      <c r="X24" s="87">
        <v>0.98112175102599175</v>
      </c>
      <c r="Y24" s="87">
        <v>0.94368421052631579</v>
      </c>
      <c r="Z24" s="87">
        <v>0.96203890006706905</v>
      </c>
      <c r="AA24" s="88">
        <v>0.95094139485547602</v>
      </c>
      <c r="AC24" s="2">
        <f t="shared" si="30"/>
        <v>5</v>
      </c>
      <c r="AD24" s="6">
        <f t="shared" si="30"/>
        <v>14715</v>
      </c>
      <c r="AE24" s="6">
        <f t="shared" si="21"/>
        <v>69</v>
      </c>
      <c r="AF24" s="6">
        <f t="shared" si="21"/>
        <v>214</v>
      </c>
      <c r="AG24" s="6">
        <f t="shared" si="21"/>
        <v>3586</v>
      </c>
      <c r="AH24" s="7">
        <f t="shared" si="31"/>
        <v>98.477184674989232</v>
      </c>
      <c r="AI24" s="7">
        <f t="shared" si="22"/>
        <v>98.112175102599181</v>
      </c>
      <c r="AJ24" s="7">
        <f t="shared" si="22"/>
        <v>94.368421052631575</v>
      </c>
      <c r="AK24" s="7">
        <f t="shared" si="22"/>
        <v>96.203890006706899</v>
      </c>
      <c r="AL24" s="7">
        <f t="shared" si="22"/>
        <v>95.094139485547601</v>
      </c>
      <c r="AN24" s="9">
        <v>5</v>
      </c>
      <c r="AO24" s="92">
        <v>9744</v>
      </c>
      <c r="AP24" s="92">
        <v>5040</v>
      </c>
      <c r="AQ24" s="92">
        <v>0</v>
      </c>
      <c r="AR24" s="92">
        <v>3800</v>
      </c>
      <c r="AS24" s="92">
        <v>0.72879896685320711</v>
      </c>
      <c r="AT24" s="92">
        <v>0.42986425339366519</v>
      </c>
      <c r="AU24" s="92">
        <v>1</v>
      </c>
      <c r="AV24" s="92">
        <v>0.60126582278481011</v>
      </c>
      <c r="AW24" s="92">
        <v>0.79034941763727118</v>
      </c>
      <c r="AY24" s="2">
        <f t="shared" si="32"/>
        <v>5</v>
      </c>
      <c r="AZ24" s="6">
        <f t="shared" si="33"/>
        <v>9744</v>
      </c>
      <c r="BA24" s="6">
        <f t="shared" si="23"/>
        <v>5040</v>
      </c>
      <c r="BB24" s="6">
        <f t="shared" si="24"/>
        <v>0</v>
      </c>
      <c r="BC24" s="6">
        <f t="shared" si="25"/>
        <v>3800</v>
      </c>
      <c r="BD24" s="7">
        <f t="shared" si="34"/>
        <v>72.879896685320716</v>
      </c>
      <c r="BE24" s="7">
        <f t="shared" si="26"/>
        <v>42.986425339366519</v>
      </c>
      <c r="BF24" s="7">
        <f t="shared" si="27"/>
        <v>100</v>
      </c>
      <c r="BG24" s="7">
        <f t="shared" si="28"/>
        <v>60.12658227848101</v>
      </c>
      <c r="BH24" s="7">
        <f t="shared" si="29"/>
        <v>79.034941763727119</v>
      </c>
    </row>
    <row r="25" spans="2:60" ht="15.75" x14ac:dyDescent="0.25">
      <c r="B25" s="9">
        <v>4</v>
      </c>
      <c r="C25" s="47">
        <v>0</v>
      </c>
      <c r="D25" s="47">
        <v>0</v>
      </c>
      <c r="E25" s="47">
        <v>0.17933884297520661</v>
      </c>
      <c r="F25" s="47">
        <v>0.12028824833702882</v>
      </c>
      <c r="G25" s="47">
        <v>0.92181861919653596</v>
      </c>
      <c r="H25" s="47">
        <v>0.89058287626661714</v>
      </c>
      <c r="J25" s="9">
        <v>4</v>
      </c>
      <c r="K25" s="11">
        <f t="shared" si="36"/>
        <v>0</v>
      </c>
      <c r="L25" s="11">
        <f t="shared" si="37"/>
        <v>0</v>
      </c>
      <c r="M25" s="11">
        <f t="shared" si="38"/>
        <v>17.93388429752066</v>
      </c>
      <c r="N25" s="11">
        <f t="shared" si="39"/>
        <v>12.028824833702883</v>
      </c>
      <c r="O25" s="11">
        <f t="shared" si="40"/>
        <v>92.181861919653599</v>
      </c>
      <c r="P25" s="11">
        <f t="shared" si="41"/>
        <v>89.058287626661709</v>
      </c>
      <c r="R25" s="9">
        <v>6</v>
      </c>
      <c r="S25" s="89">
        <v>101190</v>
      </c>
      <c r="T25" s="89">
        <v>15</v>
      </c>
      <c r="U25" s="89">
        <v>200</v>
      </c>
      <c r="V25" s="89">
        <v>1000</v>
      </c>
      <c r="W25" s="89">
        <v>0.99790049313998341</v>
      </c>
      <c r="X25" s="89">
        <v>0.98522167487684731</v>
      </c>
      <c r="Y25" s="89">
        <v>0.83333333333333337</v>
      </c>
      <c r="Z25" s="89">
        <v>0.90293453724604966</v>
      </c>
      <c r="AA25" s="90">
        <v>0.85984522785898543</v>
      </c>
      <c r="AC25" s="2">
        <f t="shared" si="30"/>
        <v>6</v>
      </c>
      <c r="AD25" s="6">
        <f t="shared" si="30"/>
        <v>101190</v>
      </c>
      <c r="AE25" s="6">
        <f t="shared" si="21"/>
        <v>15</v>
      </c>
      <c r="AF25" s="6">
        <f t="shared" si="21"/>
        <v>200</v>
      </c>
      <c r="AG25" s="6">
        <f t="shared" si="21"/>
        <v>1000</v>
      </c>
      <c r="AH25" s="7">
        <f t="shared" si="31"/>
        <v>99.790049313998338</v>
      </c>
      <c r="AI25" s="7">
        <f t="shared" si="22"/>
        <v>98.522167487684726</v>
      </c>
      <c r="AJ25" s="7">
        <f t="shared" si="22"/>
        <v>83.333333333333343</v>
      </c>
      <c r="AK25" s="7">
        <f t="shared" si="22"/>
        <v>90.293453724604973</v>
      </c>
      <c r="AL25" s="7">
        <f t="shared" si="22"/>
        <v>85.984522785898548</v>
      </c>
      <c r="AN25" s="9">
        <v>6</v>
      </c>
      <c r="AO25" s="47">
        <v>83392</v>
      </c>
      <c r="AP25" s="47">
        <v>17813</v>
      </c>
      <c r="AQ25" s="47">
        <v>200</v>
      </c>
      <c r="AR25" s="47">
        <v>1000</v>
      </c>
      <c r="AS25" s="47">
        <v>0.82410038572335331</v>
      </c>
      <c r="AT25" s="47">
        <v>5.3154733429011856E-2</v>
      </c>
      <c r="AU25" s="47">
        <v>0.83333333333333337</v>
      </c>
      <c r="AV25" s="47">
        <v>9.9935042222555337E-2</v>
      </c>
      <c r="AW25" s="47">
        <v>0.21174776606106804</v>
      </c>
      <c r="AY25" s="2">
        <f t="shared" si="32"/>
        <v>6</v>
      </c>
      <c r="AZ25" s="6">
        <f t="shared" si="33"/>
        <v>83392</v>
      </c>
      <c r="BA25" s="6">
        <f t="shared" si="23"/>
        <v>17813</v>
      </c>
      <c r="BB25" s="6">
        <f t="shared" si="24"/>
        <v>200</v>
      </c>
      <c r="BC25" s="6">
        <f t="shared" si="25"/>
        <v>1000</v>
      </c>
      <c r="BD25" s="7">
        <f t="shared" si="34"/>
        <v>82.410038572335338</v>
      </c>
      <c r="BE25" s="7">
        <f t="shared" si="26"/>
        <v>5.3154733429011856</v>
      </c>
      <c r="BF25" s="7">
        <f t="shared" si="27"/>
        <v>83.333333333333343</v>
      </c>
      <c r="BG25" s="7">
        <f t="shared" si="28"/>
        <v>9.9935042222555346</v>
      </c>
      <c r="BH25" s="7">
        <f t="shared" si="29"/>
        <v>21.174776606106803</v>
      </c>
    </row>
    <row r="26" spans="2:60" ht="15.75" x14ac:dyDescent="0.25">
      <c r="B26" s="9">
        <v>5</v>
      </c>
      <c r="C26" s="92">
        <v>2.9917726252804786E-3</v>
      </c>
      <c r="D26" s="92">
        <v>1.9466614755693985E-3</v>
      </c>
      <c r="E26" s="92">
        <v>0.10473815461346633</v>
      </c>
      <c r="F26" s="92">
        <v>6.8137573004542498E-2</v>
      </c>
      <c r="G26" s="92">
        <v>0.96203890006706905</v>
      </c>
      <c r="H26" s="92">
        <v>0.95094139485547602</v>
      </c>
      <c r="J26" s="9">
        <v>5</v>
      </c>
      <c r="K26" s="11">
        <f t="shared" si="36"/>
        <v>0.29917726252804788</v>
      </c>
      <c r="L26" s="11">
        <f t="shared" si="37"/>
        <v>0.19466614755693984</v>
      </c>
      <c r="M26" s="11">
        <f t="shared" si="38"/>
        <v>10.473815461346634</v>
      </c>
      <c r="N26" s="11">
        <f t="shared" si="39"/>
        <v>6.8137573004542498</v>
      </c>
      <c r="O26" s="11">
        <f t="shared" si="40"/>
        <v>96.203890006706899</v>
      </c>
      <c r="P26" s="11">
        <f t="shared" si="41"/>
        <v>95.094139485547601</v>
      </c>
      <c r="R26" s="9">
        <v>7</v>
      </c>
      <c r="S26" s="87">
        <v>14782</v>
      </c>
      <c r="T26" s="87">
        <v>114</v>
      </c>
      <c r="U26" s="87">
        <v>31</v>
      </c>
      <c r="V26" s="87">
        <v>1769</v>
      </c>
      <c r="W26" s="87">
        <v>0.99131528509822708</v>
      </c>
      <c r="X26" s="87">
        <v>0.93945831120552314</v>
      </c>
      <c r="Y26" s="87">
        <v>0.98277777777777775</v>
      </c>
      <c r="Z26" s="87">
        <v>0.96062992125984248</v>
      </c>
      <c r="AA26" s="88">
        <v>0.97379720356710342</v>
      </c>
      <c r="AC26" s="2">
        <f t="shared" si="30"/>
        <v>7</v>
      </c>
      <c r="AD26" s="6">
        <f t="shared" si="30"/>
        <v>14782</v>
      </c>
      <c r="AE26" s="6">
        <f t="shared" si="21"/>
        <v>114</v>
      </c>
      <c r="AF26" s="6">
        <f t="shared" si="21"/>
        <v>31</v>
      </c>
      <c r="AG26" s="6">
        <f t="shared" si="21"/>
        <v>1769</v>
      </c>
      <c r="AH26" s="7">
        <f t="shared" si="31"/>
        <v>99.131528509822715</v>
      </c>
      <c r="AI26" s="7">
        <f t="shared" si="22"/>
        <v>93.945831120552313</v>
      </c>
      <c r="AJ26" s="7">
        <f t="shared" si="22"/>
        <v>98.277777777777771</v>
      </c>
      <c r="AK26" s="7">
        <f t="shared" si="22"/>
        <v>96.062992125984252</v>
      </c>
      <c r="AL26" s="7">
        <f t="shared" si="22"/>
        <v>97.379720356710337</v>
      </c>
      <c r="AN26" s="9">
        <v>7</v>
      </c>
      <c r="AO26" s="92">
        <v>10211</v>
      </c>
      <c r="AP26" s="92">
        <v>4685</v>
      </c>
      <c r="AQ26" s="92">
        <v>235</v>
      </c>
      <c r="AR26" s="92">
        <v>1565</v>
      </c>
      <c r="AS26" s="92">
        <v>0.70531863919501681</v>
      </c>
      <c r="AT26" s="92">
        <v>0.25040000000000001</v>
      </c>
      <c r="AU26" s="92">
        <v>0.86944444444444446</v>
      </c>
      <c r="AV26" s="92">
        <v>0.38881987577639754</v>
      </c>
      <c r="AW26" s="92">
        <v>0.58178438661710041</v>
      </c>
      <c r="AY26" s="2">
        <f t="shared" si="32"/>
        <v>7</v>
      </c>
      <c r="AZ26" s="6">
        <f t="shared" si="33"/>
        <v>10211</v>
      </c>
      <c r="BA26" s="6">
        <f t="shared" si="23"/>
        <v>4685</v>
      </c>
      <c r="BB26" s="6">
        <f t="shared" si="24"/>
        <v>235</v>
      </c>
      <c r="BC26" s="6">
        <f t="shared" si="25"/>
        <v>1565</v>
      </c>
      <c r="BD26" s="7">
        <f t="shared" si="34"/>
        <v>70.531863919501674</v>
      </c>
      <c r="BE26" s="7">
        <f t="shared" si="26"/>
        <v>25.040000000000003</v>
      </c>
      <c r="BF26" s="7">
        <f t="shared" si="27"/>
        <v>86.944444444444443</v>
      </c>
      <c r="BG26" s="7">
        <f t="shared" si="28"/>
        <v>38.881987577639755</v>
      </c>
      <c r="BH26" s="7">
        <f t="shared" si="29"/>
        <v>58.17843866171004</v>
      </c>
    </row>
    <row r="27" spans="2:60" ht="15.75" x14ac:dyDescent="0.25">
      <c r="B27" s="9">
        <v>6</v>
      </c>
      <c r="C27" s="47">
        <v>0</v>
      </c>
      <c r="D27" s="47">
        <v>0</v>
      </c>
      <c r="E27" s="47">
        <v>0</v>
      </c>
      <c r="F27" s="47">
        <v>0</v>
      </c>
      <c r="G27" s="47">
        <v>0.90293453724604966</v>
      </c>
      <c r="H27" s="47">
        <v>0.85984522785898543</v>
      </c>
      <c r="J27" s="9">
        <v>6</v>
      </c>
      <c r="K27" s="11">
        <f t="shared" si="36"/>
        <v>0</v>
      </c>
      <c r="L27" s="11">
        <f t="shared" si="37"/>
        <v>0</v>
      </c>
      <c r="M27" s="11">
        <f t="shared" si="38"/>
        <v>0</v>
      </c>
      <c r="N27" s="11">
        <f t="shared" si="39"/>
        <v>0</v>
      </c>
      <c r="O27" s="11">
        <f t="shared" si="40"/>
        <v>90.293453724604973</v>
      </c>
      <c r="P27" s="11">
        <f t="shared" si="41"/>
        <v>85.984522785898548</v>
      </c>
      <c r="R27" s="9">
        <v>8</v>
      </c>
      <c r="S27" s="89">
        <v>570588</v>
      </c>
      <c r="T27" s="89">
        <v>856</v>
      </c>
      <c r="U27" s="89">
        <v>661</v>
      </c>
      <c r="V27" s="89">
        <v>2139</v>
      </c>
      <c r="W27" s="89">
        <v>0.99735826582428377</v>
      </c>
      <c r="X27" s="89">
        <v>0.71419031719532555</v>
      </c>
      <c r="Y27" s="89">
        <v>0.7639285714285714</v>
      </c>
      <c r="Z27" s="89">
        <v>0.73822260569456433</v>
      </c>
      <c r="AA27" s="90">
        <v>0.75343430785487853</v>
      </c>
      <c r="AC27" s="2">
        <f t="shared" si="30"/>
        <v>8</v>
      </c>
      <c r="AD27" s="6">
        <f t="shared" si="30"/>
        <v>570588</v>
      </c>
      <c r="AE27" s="6">
        <f t="shared" si="21"/>
        <v>856</v>
      </c>
      <c r="AF27" s="6">
        <f t="shared" si="21"/>
        <v>661</v>
      </c>
      <c r="AG27" s="6">
        <f t="shared" si="21"/>
        <v>2139</v>
      </c>
      <c r="AH27" s="7">
        <f t="shared" si="31"/>
        <v>99.735826582428373</v>
      </c>
      <c r="AI27" s="7">
        <f t="shared" si="22"/>
        <v>71.419031719532555</v>
      </c>
      <c r="AJ27" s="7">
        <f t="shared" si="22"/>
        <v>76.392857142857139</v>
      </c>
      <c r="AK27" s="7">
        <f t="shared" si="22"/>
        <v>73.822260569456432</v>
      </c>
      <c r="AL27" s="7">
        <f t="shared" si="22"/>
        <v>75.343430785487854</v>
      </c>
      <c r="AN27" s="9">
        <v>8</v>
      </c>
      <c r="AO27" s="47">
        <v>496078</v>
      </c>
      <c r="AP27" s="47">
        <v>75366</v>
      </c>
      <c r="AQ27" s="47">
        <v>804</v>
      </c>
      <c r="AR27" s="47">
        <v>1996</v>
      </c>
      <c r="AS27" s="47">
        <v>0.86735603680665363</v>
      </c>
      <c r="AT27" s="47">
        <v>2.5800780745068638E-2</v>
      </c>
      <c r="AU27" s="47">
        <v>0.71285714285714286</v>
      </c>
      <c r="AV27" s="47">
        <v>4.9799156707666978E-2</v>
      </c>
      <c r="AW27" s="47">
        <v>0.11268941532485716</v>
      </c>
      <c r="AY27" s="2">
        <f t="shared" si="32"/>
        <v>8</v>
      </c>
      <c r="AZ27" s="6">
        <f t="shared" si="33"/>
        <v>496078</v>
      </c>
      <c r="BA27" s="6">
        <f t="shared" si="23"/>
        <v>75366</v>
      </c>
      <c r="BB27" s="6">
        <f t="shared" si="24"/>
        <v>804</v>
      </c>
      <c r="BC27" s="6">
        <f t="shared" si="25"/>
        <v>1996</v>
      </c>
      <c r="BD27" s="7">
        <f t="shared" si="34"/>
        <v>86.735603680665363</v>
      </c>
      <c r="BE27" s="7">
        <f t="shared" si="26"/>
        <v>2.5800780745068637</v>
      </c>
      <c r="BF27" s="7">
        <f t="shared" si="27"/>
        <v>71.285714285714292</v>
      </c>
      <c r="BG27" s="7">
        <f t="shared" si="28"/>
        <v>4.9799156707666974</v>
      </c>
      <c r="BH27" s="7">
        <f t="shared" si="29"/>
        <v>11.268941532485716</v>
      </c>
    </row>
    <row r="28" spans="2:60" ht="15.75" x14ac:dyDescent="0.25">
      <c r="B28" s="9">
        <v>7</v>
      </c>
      <c r="C28" s="92">
        <v>0</v>
      </c>
      <c r="D28" s="92">
        <v>0</v>
      </c>
      <c r="E28" s="92">
        <v>0</v>
      </c>
      <c r="F28" s="92">
        <v>0</v>
      </c>
      <c r="G28" s="92">
        <v>0.96062992125984248</v>
      </c>
      <c r="H28" s="92">
        <v>0.97379720356710342</v>
      </c>
      <c r="J28" s="9">
        <v>7</v>
      </c>
      <c r="K28" s="11">
        <f t="shared" si="36"/>
        <v>0</v>
      </c>
      <c r="L28" s="11">
        <f t="shared" si="37"/>
        <v>0</v>
      </c>
      <c r="M28" s="11">
        <f t="shared" si="38"/>
        <v>0</v>
      </c>
      <c r="N28" s="11">
        <f t="shared" si="39"/>
        <v>0</v>
      </c>
      <c r="O28" s="11">
        <f t="shared" si="40"/>
        <v>96.062992125984252</v>
      </c>
      <c r="P28" s="11">
        <f t="shared" si="41"/>
        <v>97.379720356710337</v>
      </c>
      <c r="R28" s="9">
        <v>9</v>
      </c>
      <c r="S28" s="87">
        <v>268368</v>
      </c>
      <c r="T28" s="87">
        <v>2294</v>
      </c>
      <c r="U28" s="87">
        <v>1716</v>
      </c>
      <c r="V28" s="87">
        <v>42284</v>
      </c>
      <c r="W28" s="87">
        <v>0.9872561669346791</v>
      </c>
      <c r="X28" s="87">
        <v>0.94853963838664812</v>
      </c>
      <c r="Y28" s="87">
        <v>0.96099999999999997</v>
      </c>
      <c r="Z28" s="87">
        <v>0.95472916525548102</v>
      </c>
      <c r="AA28" s="88">
        <v>0.95848180688917295</v>
      </c>
      <c r="AC28" s="2">
        <f t="shared" si="30"/>
        <v>9</v>
      </c>
      <c r="AD28" s="6">
        <f t="shared" si="30"/>
        <v>268368</v>
      </c>
      <c r="AE28" s="6">
        <f t="shared" si="21"/>
        <v>2294</v>
      </c>
      <c r="AF28" s="6">
        <f t="shared" si="21"/>
        <v>1716</v>
      </c>
      <c r="AG28" s="6">
        <f t="shared" si="21"/>
        <v>42284</v>
      </c>
      <c r="AH28" s="7">
        <f t="shared" si="31"/>
        <v>98.725616693467913</v>
      </c>
      <c r="AI28" s="7">
        <f t="shared" si="22"/>
        <v>94.853963838664811</v>
      </c>
      <c r="AJ28" s="7">
        <f t="shared" si="22"/>
        <v>96.1</v>
      </c>
      <c r="AK28" s="7">
        <f t="shared" si="22"/>
        <v>95.472916525548101</v>
      </c>
      <c r="AL28" s="7">
        <f t="shared" si="22"/>
        <v>95.848180688917296</v>
      </c>
      <c r="AN28" s="9">
        <v>9</v>
      </c>
      <c r="AO28" s="92">
        <v>116775</v>
      </c>
      <c r="AP28" s="92">
        <v>153887</v>
      </c>
      <c r="AQ28" s="92">
        <v>11316</v>
      </c>
      <c r="AR28" s="92">
        <v>32684</v>
      </c>
      <c r="AS28" s="92">
        <v>0.47498267982787878</v>
      </c>
      <c r="AT28" s="92">
        <v>0.17518263824495769</v>
      </c>
      <c r="AU28" s="92">
        <v>0.74281818181818182</v>
      </c>
      <c r="AV28" s="92">
        <v>0.28350486401151925</v>
      </c>
      <c r="AW28" s="92">
        <v>0.45072551307192249</v>
      </c>
      <c r="AY28" s="2">
        <f t="shared" si="32"/>
        <v>9</v>
      </c>
      <c r="AZ28" s="6">
        <f t="shared" si="33"/>
        <v>116775</v>
      </c>
      <c r="BA28" s="6">
        <f t="shared" si="23"/>
        <v>153887</v>
      </c>
      <c r="BB28" s="6">
        <f t="shared" si="24"/>
        <v>11316</v>
      </c>
      <c r="BC28" s="6">
        <f t="shared" si="25"/>
        <v>32684</v>
      </c>
      <c r="BD28" s="7">
        <f t="shared" si="34"/>
        <v>47.49826798278788</v>
      </c>
      <c r="BE28" s="7">
        <f t="shared" si="26"/>
        <v>17.518263824495769</v>
      </c>
      <c r="BF28" s="7">
        <f t="shared" si="27"/>
        <v>74.281818181818181</v>
      </c>
      <c r="BG28" s="7">
        <f t="shared" si="28"/>
        <v>28.350486401151926</v>
      </c>
      <c r="BH28" s="7">
        <f t="shared" si="29"/>
        <v>45.072551307192249</v>
      </c>
    </row>
    <row r="29" spans="2:60" ht="15.75" x14ac:dyDescent="0.25">
      <c r="B29" s="9">
        <v>8</v>
      </c>
      <c r="C29" s="47">
        <v>0</v>
      </c>
      <c r="D29" s="47">
        <v>0</v>
      </c>
      <c r="E29" s="47">
        <v>0.3256080114449213</v>
      </c>
      <c r="F29" s="47">
        <v>0.23917612442202607</v>
      </c>
      <c r="G29" s="47">
        <v>0.73822260569456433</v>
      </c>
      <c r="H29" s="47">
        <v>0.75343430785487853</v>
      </c>
      <c r="J29" s="9">
        <v>8</v>
      </c>
      <c r="K29" s="11">
        <f t="shared" si="36"/>
        <v>0</v>
      </c>
      <c r="L29" s="11">
        <f t="shared" si="37"/>
        <v>0</v>
      </c>
      <c r="M29" s="11">
        <f t="shared" si="38"/>
        <v>32.560801144492132</v>
      </c>
      <c r="N29" s="11">
        <f t="shared" si="39"/>
        <v>23.917612442202607</v>
      </c>
      <c r="O29" s="11">
        <f t="shared" si="40"/>
        <v>73.822260569456432</v>
      </c>
      <c r="P29" s="11">
        <f t="shared" si="41"/>
        <v>75.343430785487854</v>
      </c>
      <c r="R29" s="9">
        <v>10</v>
      </c>
      <c r="S29" s="89">
        <v>184124</v>
      </c>
      <c r="T29" s="89">
        <v>751</v>
      </c>
      <c r="U29" s="89">
        <v>0</v>
      </c>
      <c r="V29" s="89">
        <v>12000</v>
      </c>
      <c r="W29" s="89">
        <v>0.99618539682539686</v>
      </c>
      <c r="X29" s="89">
        <v>0.94110265861501063</v>
      </c>
      <c r="Y29" s="89">
        <v>1</v>
      </c>
      <c r="Z29" s="89">
        <v>0.96965779160437959</v>
      </c>
      <c r="AA29" s="90">
        <v>0.98763806357097006</v>
      </c>
      <c r="AC29" s="2">
        <f t="shared" si="30"/>
        <v>10</v>
      </c>
      <c r="AD29" s="6">
        <f t="shared" si="30"/>
        <v>184124</v>
      </c>
      <c r="AE29" s="6">
        <f t="shared" si="21"/>
        <v>751</v>
      </c>
      <c r="AF29" s="6">
        <f t="shared" si="21"/>
        <v>0</v>
      </c>
      <c r="AG29" s="6">
        <f t="shared" si="21"/>
        <v>12000</v>
      </c>
      <c r="AH29" s="7">
        <f t="shared" si="31"/>
        <v>99.618539682539691</v>
      </c>
      <c r="AI29" s="7">
        <f t="shared" si="22"/>
        <v>94.110265861501063</v>
      </c>
      <c r="AJ29" s="7">
        <f t="shared" si="22"/>
        <v>100</v>
      </c>
      <c r="AK29" s="7">
        <f t="shared" si="22"/>
        <v>96.965779160437961</v>
      </c>
      <c r="AL29" s="7">
        <f t="shared" si="22"/>
        <v>98.76380635709701</v>
      </c>
      <c r="AN29" s="9">
        <v>10</v>
      </c>
      <c r="AO29" s="47">
        <v>103137</v>
      </c>
      <c r="AP29" s="47">
        <v>81738</v>
      </c>
      <c r="AQ29" s="47">
        <v>0</v>
      </c>
      <c r="AR29" s="47">
        <v>12000</v>
      </c>
      <c r="AS29" s="47">
        <v>0.58482285714285709</v>
      </c>
      <c r="AT29" s="47">
        <v>0.12801638609742047</v>
      </c>
      <c r="AU29" s="47">
        <v>1</v>
      </c>
      <c r="AV29" s="47">
        <v>0.22697611076434204</v>
      </c>
      <c r="AW29" s="47">
        <v>0.42331625957753038</v>
      </c>
      <c r="AY29" s="2">
        <f t="shared" si="32"/>
        <v>10</v>
      </c>
      <c r="AZ29" s="6">
        <f t="shared" si="33"/>
        <v>103137</v>
      </c>
      <c r="BA29" s="6">
        <f t="shared" si="23"/>
        <v>81738</v>
      </c>
      <c r="BB29" s="6">
        <f t="shared" si="24"/>
        <v>0</v>
      </c>
      <c r="BC29" s="6">
        <f t="shared" si="25"/>
        <v>12000</v>
      </c>
      <c r="BD29" s="7">
        <f t="shared" si="34"/>
        <v>58.482285714285709</v>
      </c>
      <c r="BE29" s="7">
        <f t="shared" si="26"/>
        <v>12.801638609742048</v>
      </c>
      <c r="BF29" s="7">
        <f t="shared" si="27"/>
        <v>100</v>
      </c>
      <c r="BG29" s="7">
        <f t="shared" si="28"/>
        <v>22.697611076434203</v>
      </c>
      <c r="BH29" s="7">
        <f t="shared" si="29"/>
        <v>42.33162595775304</v>
      </c>
    </row>
    <row r="30" spans="2:60" ht="15.75" x14ac:dyDescent="0.25">
      <c r="B30" s="9">
        <v>9</v>
      </c>
      <c r="C30" s="92">
        <v>4.3899066712754925E-2</v>
      </c>
      <c r="D30" s="92">
        <v>2.8493224445840439E-2</v>
      </c>
      <c r="E30" s="92">
        <v>9.5067148201812238E-2</v>
      </c>
      <c r="F30" s="92">
        <v>6.1658092133684173E-2</v>
      </c>
      <c r="G30" s="92">
        <v>0.95472916525548102</v>
      </c>
      <c r="H30" s="92">
        <v>0.95848180688917295</v>
      </c>
      <c r="J30" s="9">
        <v>9</v>
      </c>
      <c r="K30" s="11">
        <f t="shared" si="36"/>
        <v>4.3899066712754928</v>
      </c>
      <c r="L30" s="11">
        <f t="shared" si="37"/>
        <v>2.8493224445840437</v>
      </c>
      <c r="M30" s="11">
        <f t="shared" si="38"/>
        <v>9.506714820181223</v>
      </c>
      <c r="N30" s="11">
        <f t="shared" si="39"/>
        <v>6.1658092133684175</v>
      </c>
      <c r="O30" s="11">
        <f t="shared" si="40"/>
        <v>95.472916525548101</v>
      </c>
      <c r="P30" s="11">
        <f t="shared" si="41"/>
        <v>95.848180688917296</v>
      </c>
      <c r="R30" s="9">
        <v>11</v>
      </c>
      <c r="S30" s="87">
        <v>3793</v>
      </c>
      <c r="T30" s="87">
        <v>0</v>
      </c>
      <c r="U30" s="87">
        <v>413</v>
      </c>
      <c r="V30" s="87">
        <v>1987</v>
      </c>
      <c r="W30" s="87">
        <v>0.93331180364928146</v>
      </c>
      <c r="X30" s="87">
        <v>1</v>
      </c>
      <c r="Y30" s="87">
        <v>0.82791666666666663</v>
      </c>
      <c r="Z30" s="87">
        <v>0.90585821746067929</v>
      </c>
      <c r="AA30" s="88">
        <v>0.85742642616725639</v>
      </c>
      <c r="AC30" s="2">
        <f t="shared" si="30"/>
        <v>11</v>
      </c>
      <c r="AD30" s="6">
        <f t="shared" si="30"/>
        <v>3793</v>
      </c>
      <c r="AE30" s="6">
        <f t="shared" si="21"/>
        <v>0</v>
      </c>
      <c r="AF30" s="6">
        <f t="shared" si="21"/>
        <v>413</v>
      </c>
      <c r="AG30" s="6">
        <f t="shared" si="21"/>
        <v>1987</v>
      </c>
      <c r="AH30" s="7">
        <f t="shared" si="31"/>
        <v>93.331180364928144</v>
      </c>
      <c r="AI30" s="7">
        <f t="shared" si="22"/>
        <v>100</v>
      </c>
      <c r="AJ30" s="7">
        <f t="shared" si="22"/>
        <v>82.791666666666657</v>
      </c>
      <c r="AK30" s="7">
        <f t="shared" si="22"/>
        <v>90.585821746067936</v>
      </c>
      <c r="AL30" s="7">
        <f t="shared" si="22"/>
        <v>85.742642616725647</v>
      </c>
      <c r="AN30" s="9">
        <v>11</v>
      </c>
      <c r="AO30" s="92">
        <v>2808</v>
      </c>
      <c r="AP30" s="92">
        <v>985</v>
      </c>
      <c r="AQ30" s="92">
        <v>0</v>
      </c>
      <c r="AR30" s="92">
        <v>2400</v>
      </c>
      <c r="AS30" s="92">
        <v>0.84094945906668817</v>
      </c>
      <c r="AT30" s="92">
        <v>0.70901033973412109</v>
      </c>
      <c r="AU30" s="92">
        <v>1</v>
      </c>
      <c r="AV30" s="92">
        <v>0.82973206568712188</v>
      </c>
      <c r="AW30" s="92">
        <v>0.9241432422025414</v>
      </c>
      <c r="AY30" s="2">
        <f t="shared" si="32"/>
        <v>11</v>
      </c>
      <c r="AZ30" s="6">
        <f t="shared" si="33"/>
        <v>2808</v>
      </c>
      <c r="BA30" s="6">
        <f t="shared" si="23"/>
        <v>985</v>
      </c>
      <c r="BB30" s="6">
        <f t="shared" si="24"/>
        <v>0</v>
      </c>
      <c r="BC30" s="6">
        <f t="shared" si="25"/>
        <v>2400</v>
      </c>
      <c r="BD30" s="7">
        <f t="shared" si="34"/>
        <v>84.094945906668812</v>
      </c>
      <c r="BE30" s="7">
        <f t="shared" si="26"/>
        <v>70.901033973412112</v>
      </c>
      <c r="BF30" s="7">
        <f t="shared" si="27"/>
        <v>100</v>
      </c>
      <c r="BG30" s="7">
        <f t="shared" si="28"/>
        <v>82.973206568712186</v>
      </c>
      <c r="BH30" s="7">
        <f t="shared" si="29"/>
        <v>92.414324220254144</v>
      </c>
    </row>
    <row r="31" spans="2:60" ht="15.75" x14ac:dyDescent="0.25">
      <c r="B31" s="9">
        <v>10</v>
      </c>
      <c r="C31" s="47">
        <v>0</v>
      </c>
      <c r="D31" s="47">
        <v>0</v>
      </c>
      <c r="E31" s="47">
        <v>4.8216809377338099E-3</v>
      </c>
      <c r="F31" s="47">
        <v>3.0190093485186033E-3</v>
      </c>
      <c r="G31" s="47">
        <v>0.96965779160437959</v>
      </c>
      <c r="H31" s="47">
        <v>0.98763806357097006</v>
      </c>
      <c r="J31" s="9">
        <v>10</v>
      </c>
      <c r="K31" s="11">
        <f t="shared" si="36"/>
        <v>0</v>
      </c>
      <c r="L31" s="11">
        <f t="shared" si="37"/>
        <v>0</v>
      </c>
      <c r="M31" s="11">
        <f t="shared" si="38"/>
        <v>0.48216809377338099</v>
      </c>
      <c r="N31" s="11">
        <f t="shared" si="39"/>
        <v>0.30190093485186031</v>
      </c>
      <c r="O31" s="11">
        <f t="shared" si="40"/>
        <v>96.965779160437961</v>
      </c>
      <c r="P31" s="11">
        <f t="shared" si="41"/>
        <v>98.76380635709701</v>
      </c>
      <c r="R31" s="9">
        <v>12</v>
      </c>
      <c r="S31" s="89">
        <v>53001</v>
      </c>
      <c r="T31" s="89">
        <v>37</v>
      </c>
      <c r="U31" s="89">
        <v>215</v>
      </c>
      <c r="V31" s="89">
        <v>1585</v>
      </c>
      <c r="W31" s="89">
        <v>0.99540464641307125</v>
      </c>
      <c r="X31" s="89">
        <v>0.97718865598027127</v>
      </c>
      <c r="Y31" s="89">
        <v>0.88055555555555554</v>
      </c>
      <c r="Z31" s="89">
        <v>0.92635885447106958</v>
      </c>
      <c r="AA31" s="90">
        <v>0.89832237587848562</v>
      </c>
      <c r="AC31" s="2">
        <f t="shared" si="30"/>
        <v>12</v>
      </c>
      <c r="AD31" s="6">
        <f t="shared" si="30"/>
        <v>53001</v>
      </c>
      <c r="AE31" s="6">
        <f t="shared" si="21"/>
        <v>37</v>
      </c>
      <c r="AF31" s="6">
        <f t="shared" si="21"/>
        <v>215</v>
      </c>
      <c r="AG31" s="6">
        <f t="shared" si="21"/>
        <v>1585</v>
      </c>
      <c r="AH31" s="7">
        <f t="shared" si="31"/>
        <v>99.540464641307125</v>
      </c>
      <c r="AI31" s="7">
        <f t="shared" si="22"/>
        <v>97.718865598027122</v>
      </c>
      <c r="AJ31" s="7">
        <f t="shared" si="22"/>
        <v>88.055555555555557</v>
      </c>
      <c r="AK31" s="7">
        <f t="shared" si="22"/>
        <v>92.635885447106958</v>
      </c>
      <c r="AL31" s="7">
        <f t="shared" si="22"/>
        <v>89.832237587848567</v>
      </c>
      <c r="AN31" s="9">
        <v>12</v>
      </c>
      <c r="AO31" s="47">
        <v>30414</v>
      </c>
      <c r="AP31" s="47">
        <v>22624</v>
      </c>
      <c r="AQ31" s="47">
        <v>51</v>
      </c>
      <c r="AR31" s="47">
        <v>1749</v>
      </c>
      <c r="AS31" s="47">
        <v>0.58650935482694477</v>
      </c>
      <c r="AT31" s="47">
        <v>7.175973413203135E-2</v>
      </c>
      <c r="AU31" s="47">
        <v>0.97166666666666668</v>
      </c>
      <c r="AV31" s="47">
        <v>0.13364918045313873</v>
      </c>
      <c r="AW31" s="47">
        <v>0.27697716403255945</v>
      </c>
      <c r="AY31" s="2">
        <f t="shared" si="32"/>
        <v>12</v>
      </c>
      <c r="AZ31" s="6">
        <f t="shared" si="33"/>
        <v>30414</v>
      </c>
      <c r="BA31" s="6">
        <f t="shared" si="23"/>
        <v>22624</v>
      </c>
      <c r="BB31" s="6">
        <f t="shared" si="24"/>
        <v>51</v>
      </c>
      <c r="BC31" s="6">
        <f t="shared" si="25"/>
        <v>1749</v>
      </c>
      <c r="BD31" s="7">
        <f t="shared" si="34"/>
        <v>58.650935482694479</v>
      </c>
      <c r="BE31" s="7">
        <f t="shared" si="26"/>
        <v>7.1759734132031348</v>
      </c>
      <c r="BF31" s="7">
        <f t="shared" si="27"/>
        <v>97.166666666666671</v>
      </c>
      <c r="BG31" s="7">
        <f t="shared" si="28"/>
        <v>13.364918045313873</v>
      </c>
      <c r="BH31" s="7">
        <f t="shared" si="29"/>
        <v>27.697716403255946</v>
      </c>
    </row>
    <row r="32" spans="2:60" ht="15.75" x14ac:dyDescent="0.25">
      <c r="B32" s="9">
        <v>11</v>
      </c>
      <c r="C32" s="92">
        <v>0</v>
      </c>
      <c r="D32" s="92">
        <v>0</v>
      </c>
      <c r="E32" s="92">
        <v>9.2967818831942786E-2</v>
      </c>
      <c r="F32" s="92">
        <v>6.0203766594627971E-2</v>
      </c>
      <c r="G32" s="92">
        <v>0.90585821746067929</v>
      </c>
      <c r="H32" s="92">
        <v>0.85742642616725639</v>
      </c>
      <c r="J32" s="9">
        <v>11</v>
      </c>
      <c r="K32" s="11">
        <f t="shared" si="36"/>
        <v>0</v>
      </c>
      <c r="L32" s="11">
        <f t="shared" si="37"/>
        <v>0</v>
      </c>
      <c r="M32" s="11">
        <f t="shared" si="38"/>
        <v>9.2967818831942779</v>
      </c>
      <c r="N32" s="11">
        <f t="shared" si="39"/>
        <v>6.020376659462797</v>
      </c>
      <c r="O32" s="11">
        <f t="shared" si="40"/>
        <v>90.585821746067936</v>
      </c>
      <c r="P32" s="11">
        <f t="shared" si="41"/>
        <v>85.742642616725647</v>
      </c>
      <c r="R32" s="9">
        <v>13</v>
      </c>
      <c r="S32" s="87">
        <v>371327</v>
      </c>
      <c r="T32" s="87">
        <v>171</v>
      </c>
      <c r="U32" s="87">
        <v>1734</v>
      </c>
      <c r="V32" s="87">
        <v>2066</v>
      </c>
      <c r="W32" s="87">
        <v>0.99492403370121874</v>
      </c>
      <c r="X32" s="87">
        <v>0.92355833705856061</v>
      </c>
      <c r="Y32" s="87">
        <v>0.54368421052631577</v>
      </c>
      <c r="Z32" s="87">
        <v>0.68444591684611567</v>
      </c>
      <c r="AA32" s="88">
        <v>0.59241842059987382</v>
      </c>
      <c r="AC32" s="2">
        <f t="shared" si="30"/>
        <v>13</v>
      </c>
      <c r="AD32" s="6">
        <f t="shared" si="30"/>
        <v>371327</v>
      </c>
      <c r="AE32" s="6">
        <f t="shared" si="21"/>
        <v>171</v>
      </c>
      <c r="AF32" s="6">
        <f t="shared" si="21"/>
        <v>1734</v>
      </c>
      <c r="AG32" s="6">
        <f t="shared" si="21"/>
        <v>2066</v>
      </c>
      <c r="AH32" s="7">
        <f t="shared" si="31"/>
        <v>99.492403370121878</v>
      </c>
      <c r="AI32" s="7">
        <f t="shared" si="22"/>
        <v>92.355833705856057</v>
      </c>
      <c r="AJ32" s="7">
        <f t="shared" si="22"/>
        <v>54.368421052631575</v>
      </c>
      <c r="AK32" s="7">
        <f t="shared" si="22"/>
        <v>68.444591684611567</v>
      </c>
      <c r="AL32" s="7">
        <f t="shared" si="22"/>
        <v>59.241842059987384</v>
      </c>
      <c r="AN32" s="9">
        <v>13</v>
      </c>
      <c r="AO32" s="92">
        <v>219747</v>
      </c>
      <c r="AP32" s="92">
        <v>151751</v>
      </c>
      <c r="AQ32" s="92">
        <v>286</v>
      </c>
      <c r="AR32" s="92">
        <v>3514</v>
      </c>
      <c r="AS32" s="92">
        <v>0.59488992747096969</v>
      </c>
      <c r="AT32" s="92">
        <v>2.2632273854378E-2</v>
      </c>
      <c r="AU32" s="92">
        <v>0.92473684210526319</v>
      </c>
      <c r="AV32" s="92">
        <v>4.4183195548989404E-2</v>
      </c>
      <c r="AW32" s="92">
        <v>0.10307101164461913</v>
      </c>
      <c r="AY32" s="2">
        <f t="shared" si="32"/>
        <v>13</v>
      </c>
      <c r="AZ32" s="6">
        <f t="shared" si="33"/>
        <v>219747</v>
      </c>
      <c r="BA32" s="6">
        <f t="shared" si="23"/>
        <v>151751</v>
      </c>
      <c r="BB32" s="6">
        <f t="shared" si="24"/>
        <v>286</v>
      </c>
      <c r="BC32" s="6">
        <f t="shared" si="25"/>
        <v>3514</v>
      </c>
      <c r="BD32" s="7">
        <f t="shared" si="34"/>
        <v>59.488992747096972</v>
      </c>
      <c r="BE32" s="7">
        <f t="shared" si="26"/>
        <v>2.2632273854378</v>
      </c>
      <c r="BF32" s="7">
        <f t="shared" si="27"/>
        <v>92.473684210526315</v>
      </c>
      <c r="BG32" s="7">
        <f t="shared" si="28"/>
        <v>4.4183195548989405</v>
      </c>
      <c r="BH32" s="7">
        <f t="shared" si="29"/>
        <v>10.307101164461912</v>
      </c>
    </row>
    <row r="33" spans="2:60" ht="15.75" x14ac:dyDescent="0.25">
      <c r="B33" s="9">
        <v>12</v>
      </c>
      <c r="C33" s="47">
        <v>0</v>
      </c>
      <c r="D33" s="47">
        <v>0</v>
      </c>
      <c r="E33" s="47">
        <v>0.11500261369576581</v>
      </c>
      <c r="F33" s="47">
        <v>7.5208532749897444E-2</v>
      </c>
      <c r="G33" s="47">
        <v>0.92635885447106958</v>
      </c>
      <c r="H33" s="47">
        <v>0.89832237587848562</v>
      </c>
      <c r="J33" s="9">
        <v>12</v>
      </c>
      <c r="K33" s="11">
        <f t="shared" si="36"/>
        <v>0</v>
      </c>
      <c r="L33" s="11">
        <f t="shared" si="37"/>
        <v>0</v>
      </c>
      <c r="M33" s="11">
        <f t="shared" si="38"/>
        <v>11.500261369576581</v>
      </c>
      <c r="N33" s="11">
        <f t="shared" si="39"/>
        <v>7.5208532749897445</v>
      </c>
      <c r="O33" s="11">
        <f t="shared" si="40"/>
        <v>92.635885447106958</v>
      </c>
      <c r="P33" s="11">
        <f t="shared" si="41"/>
        <v>89.832237587848567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2:60" ht="15.75" x14ac:dyDescent="0.25">
      <c r="B34" s="9">
        <v>13</v>
      </c>
      <c r="C34" s="92">
        <v>2.331002331002331E-3</v>
      </c>
      <c r="D34" s="92">
        <v>1.5933715742511153E-3</v>
      </c>
      <c r="E34" s="92">
        <v>0.21896792189679218</v>
      </c>
      <c r="F34" s="92">
        <v>0.14998089415361102</v>
      </c>
      <c r="G34" s="92">
        <v>0.68444591684611567</v>
      </c>
      <c r="H34" s="92">
        <v>0.59241842059987382</v>
      </c>
      <c r="J34" s="9">
        <v>13</v>
      </c>
      <c r="K34" s="11">
        <f t="shared" si="36"/>
        <v>0.23310023310023309</v>
      </c>
      <c r="L34" s="11">
        <f t="shared" si="37"/>
        <v>0.15933715742511154</v>
      </c>
      <c r="M34" s="11">
        <f t="shared" si="38"/>
        <v>21.896792189679218</v>
      </c>
      <c r="N34" s="11">
        <f t="shared" si="39"/>
        <v>14.998089415361102</v>
      </c>
      <c r="O34" s="11">
        <f t="shared" si="40"/>
        <v>68.444591684611567</v>
      </c>
      <c r="P34" s="11">
        <f t="shared" si="41"/>
        <v>59.241842059987384</v>
      </c>
      <c r="R34" s="49" t="s">
        <v>49</v>
      </c>
      <c r="S34" s="1"/>
      <c r="T34" s="1"/>
      <c r="U34" s="1"/>
      <c r="V34" s="1"/>
      <c r="W34" s="1"/>
      <c r="X34" s="1"/>
      <c r="Y34" s="1"/>
      <c r="Z34" s="1"/>
      <c r="AA34" s="1"/>
      <c r="AC34" s="49" t="s">
        <v>49</v>
      </c>
      <c r="AD34" s="1"/>
      <c r="AE34" s="1"/>
      <c r="AF34" s="1"/>
      <c r="AG34" s="1"/>
      <c r="AH34" s="1"/>
      <c r="AI34" s="1"/>
      <c r="AJ34" s="1"/>
      <c r="AK34" s="1"/>
      <c r="AL34" s="1"/>
      <c r="AN34" s="49" t="s">
        <v>49</v>
      </c>
      <c r="AO34" s="1"/>
      <c r="AP34" s="1"/>
      <c r="AQ34" s="1"/>
      <c r="AR34" s="1"/>
      <c r="AS34" s="1"/>
      <c r="AT34" s="1"/>
      <c r="AU34" s="1"/>
      <c r="AV34" s="1"/>
      <c r="AW34" s="1"/>
      <c r="AY34" s="49" t="s">
        <v>49</v>
      </c>
      <c r="AZ34" s="1"/>
      <c r="BA34" s="1"/>
      <c r="BB34" s="1"/>
      <c r="BC34" s="1"/>
      <c r="BD34" s="1"/>
      <c r="BE34" s="1"/>
      <c r="BF34" s="1"/>
      <c r="BG34" s="1"/>
      <c r="BH34" s="1"/>
    </row>
    <row r="35" spans="2:60" x14ac:dyDescent="0.25">
      <c r="R35" s="4" t="s">
        <v>50</v>
      </c>
      <c r="S35" s="5" t="s">
        <v>6</v>
      </c>
      <c r="T35" s="5" t="s">
        <v>7</v>
      </c>
      <c r="U35" s="5" t="s">
        <v>8</v>
      </c>
      <c r="V35" s="5" t="s">
        <v>9</v>
      </c>
      <c r="W35" s="5" t="s">
        <v>43</v>
      </c>
      <c r="X35" s="5" t="s">
        <v>44</v>
      </c>
      <c r="Y35" s="5" t="s">
        <v>45</v>
      </c>
      <c r="Z35" s="5" t="s">
        <v>46</v>
      </c>
      <c r="AA35" s="5" t="s">
        <v>47</v>
      </c>
      <c r="AC35" s="4" t="s">
        <v>50</v>
      </c>
      <c r="AD35" s="5" t="s">
        <v>6</v>
      </c>
      <c r="AE35" s="5" t="s">
        <v>7</v>
      </c>
      <c r="AF35" s="5" t="s">
        <v>8</v>
      </c>
      <c r="AG35" s="5" t="s">
        <v>9</v>
      </c>
      <c r="AH35" s="5" t="s">
        <v>43</v>
      </c>
      <c r="AI35" s="5" t="s">
        <v>44</v>
      </c>
      <c r="AJ35" s="5" t="s">
        <v>45</v>
      </c>
      <c r="AK35" s="5" t="s">
        <v>46</v>
      </c>
      <c r="AL35" s="5" t="s">
        <v>47</v>
      </c>
      <c r="AN35" s="4" t="s">
        <v>50</v>
      </c>
      <c r="AO35" s="5" t="s">
        <v>6</v>
      </c>
      <c r="AP35" s="5" t="s">
        <v>7</v>
      </c>
      <c r="AQ35" s="5" t="s">
        <v>8</v>
      </c>
      <c r="AR35" s="5" t="s">
        <v>9</v>
      </c>
      <c r="AS35" s="5" t="s">
        <v>43</v>
      </c>
      <c r="AT35" s="5" t="s">
        <v>44</v>
      </c>
      <c r="AU35" s="5" t="s">
        <v>45</v>
      </c>
      <c r="AV35" s="5" t="s">
        <v>46</v>
      </c>
      <c r="AW35" s="5" t="s">
        <v>47</v>
      </c>
      <c r="AY35" s="4" t="s">
        <v>50</v>
      </c>
      <c r="AZ35" s="5" t="s">
        <v>6</v>
      </c>
      <c r="BA35" s="5" t="s">
        <v>7</v>
      </c>
      <c r="BB35" s="5" t="s">
        <v>8</v>
      </c>
      <c r="BC35" s="5" t="s">
        <v>9</v>
      </c>
      <c r="BD35" s="5" t="s">
        <v>43</v>
      </c>
      <c r="BE35" s="5" t="s">
        <v>44</v>
      </c>
      <c r="BF35" s="5" t="s">
        <v>45</v>
      </c>
      <c r="BG35" s="5" t="s">
        <v>46</v>
      </c>
      <c r="BH35" s="5" t="s">
        <v>47</v>
      </c>
    </row>
    <row r="36" spans="2:60" ht="15.75" x14ac:dyDescent="0.25">
      <c r="B36" s="49" t="s">
        <v>49</v>
      </c>
      <c r="C36" s="49"/>
      <c r="D36" s="49"/>
      <c r="E36" s="49"/>
      <c r="F36" s="49"/>
      <c r="G36" s="49"/>
      <c r="H36" s="49"/>
      <c r="I36" s="49"/>
      <c r="J36" s="49" t="s">
        <v>49</v>
      </c>
      <c r="R36" s="9">
        <v>1</v>
      </c>
      <c r="S36" s="89">
        <v>940850</v>
      </c>
      <c r="T36" s="89">
        <v>8982</v>
      </c>
      <c r="U36" s="89">
        <v>415</v>
      </c>
      <c r="V36" s="89">
        <v>28785</v>
      </c>
      <c r="W36" s="89">
        <v>0.99040174376322732</v>
      </c>
      <c r="X36" s="89">
        <v>0.76217332591945353</v>
      </c>
      <c r="Y36" s="89">
        <v>0.98578767123287669</v>
      </c>
      <c r="Z36" s="89">
        <v>0.85967715441934089</v>
      </c>
      <c r="AA36" s="90">
        <v>0.93114959855596602</v>
      </c>
      <c r="AC36" s="2">
        <f>R36</f>
        <v>1</v>
      </c>
      <c r="AD36" s="6">
        <f>S36</f>
        <v>940850</v>
      </c>
      <c r="AE36" s="6">
        <f t="shared" ref="AE36:AG38" si="42">T36</f>
        <v>8982</v>
      </c>
      <c r="AF36" s="6">
        <f t="shared" si="42"/>
        <v>415</v>
      </c>
      <c r="AG36" s="6">
        <f t="shared" si="42"/>
        <v>28785</v>
      </c>
      <c r="AH36" s="7">
        <f>W36*100</f>
        <v>99.040174376322739</v>
      </c>
      <c r="AI36" s="7">
        <f t="shared" ref="AI36:AL38" si="43">X36*100</f>
        <v>76.21733259194535</v>
      </c>
      <c r="AJ36" s="7">
        <f t="shared" si="43"/>
        <v>98.578767123287676</v>
      </c>
      <c r="AK36" s="7">
        <f t="shared" si="43"/>
        <v>85.967715441934089</v>
      </c>
      <c r="AL36" s="7">
        <f t="shared" si="43"/>
        <v>93.114959855596595</v>
      </c>
      <c r="AN36" s="9">
        <v>1</v>
      </c>
      <c r="AO36" s="47">
        <v>304572</v>
      </c>
      <c r="AP36" s="47">
        <v>645260</v>
      </c>
      <c r="AQ36" s="47">
        <v>157</v>
      </c>
      <c r="AR36" s="47">
        <v>29043</v>
      </c>
      <c r="AS36" s="47">
        <v>0.34076005687250266</v>
      </c>
      <c r="AT36" s="47">
        <v>4.3071141608446058E-2</v>
      </c>
      <c r="AU36" s="47">
        <v>0.99462328767123287</v>
      </c>
      <c r="AV36" s="47">
        <v>8.2566812081824814E-2</v>
      </c>
      <c r="AW36" s="47">
        <v>0.18356016852419976</v>
      </c>
      <c r="AY36" s="2">
        <f>AN36</f>
        <v>1</v>
      </c>
      <c r="AZ36" s="6">
        <f>AO36</f>
        <v>304572</v>
      </c>
      <c r="BA36" s="6">
        <f t="shared" ref="BA36:BA38" si="44">AP36</f>
        <v>645260</v>
      </c>
      <c r="BB36" s="6">
        <f t="shared" ref="BB36:BB38" si="45">AQ36</f>
        <v>157</v>
      </c>
      <c r="BC36" s="6">
        <f t="shared" ref="BC36:BC38" si="46">AR36</f>
        <v>29043</v>
      </c>
      <c r="BD36" s="7">
        <f>AS36*100</f>
        <v>34.076005687250266</v>
      </c>
      <c r="BE36" s="7">
        <f t="shared" ref="BE36:BE38" si="47">AT36*100</f>
        <v>4.3071141608446055</v>
      </c>
      <c r="BF36" s="7">
        <f t="shared" ref="BF36:BF38" si="48">AU36*100</f>
        <v>99.462328767123282</v>
      </c>
      <c r="BG36" s="7">
        <f t="shared" ref="BG36:BG38" si="49">AV36*100</f>
        <v>8.2566812081824814</v>
      </c>
      <c r="BH36" s="7">
        <f t="shared" ref="BH36:BH38" si="50">AW36*100</f>
        <v>18.356016852419977</v>
      </c>
    </row>
    <row r="37" spans="2:60" ht="15.75" x14ac:dyDescent="0.25">
      <c r="B37" s="65" t="s">
        <v>50</v>
      </c>
      <c r="C37" s="59" t="s">
        <v>51</v>
      </c>
      <c r="D37" s="59"/>
      <c r="E37" s="59" t="s">
        <v>52</v>
      </c>
      <c r="F37" s="59"/>
      <c r="G37" s="59" t="s">
        <v>53</v>
      </c>
      <c r="H37" s="59"/>
      <c r="J37" s="60" t="s">
        <v>50</v>
      </c>
      <c r="K37" s="59" t="s">
        <v>54</v>
      </c>
      <c r="L37" s="59"/>
      <c r="M37" s="59" t="s">
        <v>55</v>
      </c>
      <c r="N37" s="59"/>
      <c r="O37" s="59" t="s">
        <v>56</v>
      </c>
      <c r="P37" s="59"/>
      <c r="R37" s="9">
        <v>2</v>
      </c>
      <c r="S37" s="87">
        <v>1121222</v>
      </c>
      <c r="T37" s="87">
        <v>5605</v>
      </c>
      <c r="U37" s="87">
        <v>1901</v>
      </c>
      <c r="V37" s="87">
        <v>70899</v>
      </c>
      <c r="W37" s="87">
        <v>0.99374305513297045</v>
      </c>
      <c r="X37" s="87">
        <v>0.92673585694865623</v>
      </c>
      <c r="Y37" s="87">
        <v>0.97388736263736264</v>
      </c>
      <c r="Z37" s="87">
        <v>0.94972673203665003</v>
      </c>
      <c r="AA37" s="88">
        <v>0.9640770837412701</v>
      </c>
      <c r="AC37" s="2">
        <f t="shared" ref="AC37:AD38" si="51">R37</f>
        <v>2</v>
      </c>
      <c r="AD37" s="6">
        <f t="shared" si="51"/>
        <v>1121222</v>
      </c>
      <c r="AE37" s="6">
        <f t="shared" si="42"/>
        <v>5605</v>
      </c>
      <c r="AF37" s="6">
        <f t="shared" si="42"/>
        <v>1901</v>
      </c>
      <c r="AG37" s="6">
        <f t="shared" si="42"/>
        <v>70899</v>
      </c>
      <c r="AH37" s="7">
        <f t="shared" ref="AH37:AH38" si="52">W37*100</f>
        <v>99.374305513297045</v>
      </c>
      <c r="AI37" s="7">
        <f t="shared" si="43"/>
        <v>92.673585694865622</v>
      </c>
      <c r="AJ37" s="7">
        <f t="shared" si="43"/>
        <v>97.388736263736263</v>
      </c>
      <c r="AK37" s="7">
        <f t="shared" si="43"/>
        <v>94.972673203665011</v>
      </c>
      <c r="AL37" s="7">
        <f t="shared" si="43"/>
        <v>96.407708374127012</v>
      </c>
      <c r="AN37" s="9">
        <v>2</v>
      </c>
      <c r="AO37" s="92">
        <v>348887</v>
      </c>
      <c r="AP37" s="92">
        <v>777940</v>
      </c>
      <c r="AQ37" s="92">
        <v>498</v>
      </c>
      <c r="AR37" s="92">
        <v>72302</v>
      </c>
      <c r="AS37" s="92">
        <v>0.35109996690638007</v>
      </c>
      <c r="AT37" s="92">
        <v>8.5036965946165916E-2</v>
      </c>
      <c r="AU37" s="92">
        <v>0.99315934065934064</v>
      </c>
      <c r="AV37" s="92">
        <v>0.15666026031318184</v>
      </c>
      <c r="AW37" s="92">
        <v>0.31671342039280137</v>
      </c>
      <c r="AY37" s="2">
        <f t="shared" ref="AY37:AY38" si="53">AN37</f>
        <v>2</v>
      </c>
      <c r="AZ37" s="6">
        <f t="shared" ref="AZ37:AZ38" si="54">AO37</f>
        <v>348887</v>
      </c>
      <c r="BA37" s="6">
        <f t="shared" si="44"/>
        <v>777940</v>
      </c>
      <c r="BB37" s="6">
        <f t="shared" si="45"/>
        <v>498</v>
      </c>
      <c r="BC37" s="6">
        <f t="shared" si="46"/>
        <v>72302</v>
      </c>
      <c r="BD37" s="7">
        <f t="shared" ref="BD37:BD38" si="55">AS37*100</f>
        <v>35.109996690638006</v>
      </c>
      <c r="BE37" s="7">
        <f t="shared" si="47"/>
        <v>8.5036965946165921</v>
      </c>
      <c r="BF37" s="7">
        <f t="shared" si="48"/>
        <v>99.315934065934059</v>
      </c>
      <c r="BG37" s="7">
        <f t="shared" si="49"/>
        <v>15.666026031318184</v>
      </c>
      <c r="BH37" s="7">
        <f t="shared" si="50"/>
        <v>31.671342039280137</v>
      </c>
    </row>
    <row r="38" spans="2:60" ht="15.75" x14ac:dyDescent="0.25">
      <c r="B38" s="65"/>
      <c r="C38" s="8" t="s">
        <v>41</v>
      </c>
      <c r="D38" s="8" t="s">
        <v>42</v>
      </c>
      <c r="E38" s="8" t="s">
        <v>41</v>
      </c>
      <c r="F38" s="8" t="s">
        <v>42</v>
      </c>
      <c r="G38" s="8" t="s">
        <v>41</v>
      </c>
      <c r="H38" s="8" t="s">
        <v>42</v>
      </c>
      <c r="J38" s="61"/>
      <c r="K38" s="10" t="s">
        <v>41</v>
      </c>
      <c r="L38" s="10" t="s">
        <v>42</v>
      </c>
      <c r="M38" s="10" t="s">
        <v>41</v>
      </c>
      <c r="N38" s="10" t="s">
        <v>42</v>
      </c>
      <c r="O38" s="10" t="s">
        <v>41</v>
      </c>
      <c r="P38" s="10" t="s">
        <v>42</v>
      </c>
      <c r="R38" s="9">
        <v>3</v>
      </c>
      <c r="S38" s="89">
        <v>711697</v>
      </c>
      <c r="T38" s="89">
        <v>6662</v>
      </c>
      <c r="U38" s="89">
        <v>2867</v>
      </c>
      <c r="V38" s="89">
        <v>55933</v>
      </c>
      <c r="W38" s="89">
        <v>0.98773867381063596</v>
      </c>
      <c r="X38" s="89">
        <v>0.89356977394360571</v>
      </c>
      <c r="Y38" s="89">
        <v>0.95124149659863944</v>
      </c>
      <c r="Z38" s="89">
        <v>0.92150418056756866</v>
      </c>
      <c r="AA38" s="90">
        <v>0.93911919273325606</v>
      </c>
      <c r="AC38" s="2">
        <f t="shared" si="51"/>
        <v>3</v>
      </c>
      <c r="AD38" s="6">
        <f t="shared" si="51"/>
        <v>711697</v>
      </c>
      <c r="AE38" s="6">
        <f t="shared" si="42"/>
        <v>6662</v>
      </c>
      <c r="AF38" s="6">
        <f t="shared" si="42"/>
        <v>2867</v>
      </c>
      <c r="AG38" s="6">
        <f t="shared" si="42"/>
        <v>55933</v>
      </c>
      <c r="AH38" s="7">
        <f t="shared" si="52"/>
        <v>98.773867381063596</v>
      </c>
      <c r="AI38" s="7">
        <f t="shared" si="43"/>
        <v>89.35697739436057</v>
      </c>
      <c r="AJ38" s="7">
        <f t="shared" si="43"/>
        <v>95.124149659863946</v>
      </c>
      <c r="AK38" s="7">
        <f t="shared" si="43"/>
        <v>92.150418056756862</v>
      </c>
      <c r="AL38" s="7">
        <f t="shared" si="43"/>
        <v>93.911919273325609</v>
      </c>
      <c r="AN38" s="9">
        <v>3</v>
      </c>
      <c r="AO38" s="47">
        <v>261679</v>
      </c>
      <c r="AP38" s="47">
        <v>456680</v>
      </c>
      <c r="AQ38" s="47">
        <v>2275</v>
      </c>
      <c r="AR38" s="47">
        <v>56525</v>
      </c>
      <c r="AS38" s="47">
        <v>0.40944517145140186</v>
      </c>
      <c r="AT38" s="47">
        <v>0.1101411716565505</v>
      </c>
      <c r="AU38" s="47">
        <v>0.96130952380952384</v>
      </c>
      <c r="AV38" s="47">
        <v>0.19763813253380652</v>
      </c>
      <c r="AW38" s="47">
        <v>0.37763644016274611</v>
      </c>
      <c r="AY38" s="2">
        <f t="shared" si="53"/>
        <v>3</v>
      </c>
      <c r="AZ38" s="6">
        <f t="shared" si="54"/>
        <v>261679</v>
      </c>
      <c r="BA38" s="6">
        <f t="shared" si="44"/>
        <v>456680</v>
      </c>
      <c r="BB38" s="6">
        <f t="shared" si="45"/>
        <v>2275</v>
      </c>
      <c r="BC38" s="6">
        <f t="shared" si="46"/>
        <v>56525</v>
      </c>
      <c r="BD38" s="7">
        <f t="shared" si="55"/>
        <v>40.944517145140189</v>
      </c>
      <c r="BE38" s="7">
        <f t="shared" si="47"/>
        <v>11.014117165655051</v>
      </c>
      <c r="BF38" s="7">
        <f t="shared" si="48"/>
        <v>96.13095238095238</v>
      </c>
      <c r="BG38" s="7">
        <f t="shared" si="49"/>
        <v>19.763813253380651</v>
      </c>
      <c r="BH38" s="7">
        <f t="shared" si="50"/>
        <v>37.763644016274611</v>
      </c>
    </row>
    <row r="39" spans="2:60" ht="15.75" x14ac:dyDescent="0.25">
      <c r="B39" s="9">
        <v>1</v>
      </c>
      <c r="C39" s="47">
        <v>7.4930353197348622E-3</v>
      </c>
      <c r="D39" s="47">
        <v>4.9230406718898589E-3</v>
      </c>
      <c r="E39" s="47">
        <v>0.12906738406354087</v>
      </c>
      <c r="F39" s="47">
        <v>8.4789268161314213E-2</v>
      </c>
      <c r="G39" s="47">
        <v>0.85967715441934089</v>
      </c>
      <c r="H39" s="47">
        <v>0.93114959855596602</v>
      </c>
      <c r="J39" s="9">
        <v>1</v>
      </c>
      <c r="K39" s="11">
        <f>C39*100</f>
        <v>0.7493035319734862</v>
      </c>
      <c r="L39" s="11">
        <f t="shared" ref="L39:L41" si="56">D39*100</f>
        <v>0.49230406718898589</v>
      </c>
      <c r="M39" s="11">
        <f t="shared" ref="M39:M41" si="57">E39*100</f>
        <v>12.906738406354087</v>
      </c>
      <c r="N39" s="11">
        <f t="shared" ref="N39:N41" si="58">F39*100</f>
        <v>8.4789268161314215</v>
      </c>
      <c r="O39" s="11">
        <f t="shared" ref="O39:O41" si="59">G39*100</f>
        <v>85.967715441934089</v>
      </c>
      <c r="P39" s="11">
        <f t="shared" ref="P39:P41" si="60">H39*100</f>
        <v>93.114959855596595</v>
      </c>
    </row>
    <row r="40" spans="2:60" ht="15.75" x14ac:dyDescent="0.25">
      <c r="B40" s="9">
        <v>2</v>
      </c>
      <c r="C40" s="92">
        <v>6.7151650811415782E-3</v>
      </c>
      <c r="D40" s="92">
        <v>4.3693118503188924E-3</v>
      </c>
      <c r="E40" s="92">
        <v>0.10559321372347484</v>
      </c>
      <c r="F40" s="92">
        <v>6.8718862294715521E-2</v>
      </c>
      <c r="G40" s="92">
        <v>0.94972673203665003</v>
      </c>
      <c r="H40" s="92">
        <v>0.9640770837412701</v>
      </c>
      <c r="J40" s="9">
        <v>2</v>
      </c>
      <c r="K40" s="11">
        <f t="shared" ref="K40:K41" si="61">C40*100</f>
        <v>0.67151650811415786</v>
      </c>
      <c r="L40" s="11">
        <f t="shared" si="56"/>
        <v>0.43693118503188921</v>
      </c>
      <c r="M40" s="11">
        <f t="shared" si="57"/>
        <v>10.559321372347483</v>
      </c>
      <c r="N40" s="11">
        <f t="shared" si="58"/>
        <v>6.8718862294715519</v>
      </c>
      <c r="O40" s="11">
        <f t="shared" si="59"/>
        <v>94.972673203665011</v>
      </c>
      <c r="P40" s="11">
        <f t="shared" si="60"/>
        <v>96.407708374127012</v>
      </c>
    </row>
    <row r="41" spans="2:60" ht="15.75" x14ac:dyDescent="0.25">
      <c r="B41" s="9">
        <v>3</v>
      </c>
      <c r="C41" s="47">
        <v>1.9843894695065485E-4</v>
      </c>
      <c r="D41" s="47">
        <v>1.2665068053632341E-4</v>
      </c>
      <c r="E41" s="47">
        <v>0.11025089145170099</v>
      </c>
      <c r="F41" s="47">
        <v>7.1902052309162065E-2</v>
      </c>
      <c r="G41" s="47">
        <v>0.92150418056756866</v>
      </c>
      <c r="H41" s="47">
        <v>0.93911919273325606</v>
      </c>
      <c r="J41" s="9">
        <v>3</v>
      </c>
      <c r="K41" s="11">
        <f t="shared" si="61"/>
        <v>1.9843894695065485E-2</v>
      </c>
      <c r="L41" s="11">
        <f t="shared" si="56"/>
        <v>1.2665068053632341E-2</v>
      </c>
      <c r="M41" s="11">
        <f t="shared" si="57"/>
        <v>11.025089145170099</v>
      </c>
      <c r="N41" s="11">
        <f t="shared" si="58"/>
        <v>7.1902052309162068</v>
      </c>
      <c r="O41" s="11">
        <f t="shared" si="59"/>
        <v>92.150418056756862</v>
      </c>
      <c r="P41" s="11">
        <f t="shared" si="60"/>
        <v>93.911919273325609</v>
      </c>
      <c r="AC41" s="49" t="s">
        <v>369</v>
      </c>
    </row>
    <row r="42" spans="2:60" x14ac:dyDescent="0.25">
      <c r="B42" s="47"/>
      <c r="C42" s="47"/>
      <c r="D42" s="47"/>
      <c r="E42" s="47"/>
      <c r="F42" s="47"/>
      <c r="G42" s="47"/>
      <c r="H42" s="47"/>
      <c r="AC42" s="53" t="s">
        <v>50</v>
      </c>
      <c r="AD42" s="55" t="s">
        <v>40</v>
      </c>
      <c r="AE42" s="55"/>
      <c r="AF42" s="55"/>
      <c r="AG42" s="55"/>
      <c r="AH42" s="55" t="s">
        <v>48</v>
      </c>
      <c r="AI42" s="55"/>
      <c r="AJ42" s="55"/>
      <c r="AK42" s="55"/>
      <c r="AL42" s="55" t="s">
        <v>49</v>
      </c>
      <c r="AM42" s="55"/>
      <c r="AN42" s="55"/>
      <c r="AO42" s="55"/>
    </row>
    <row r="43" spans="2:60" x14ac:dyDescent="0.25">
      <c r="J43" s="49" t="s">
        <v>370</v>
      </c>
      <c r="AC43" s="54"/>
      <c r="AD43" s="5" t="s">
        <v>362</v>
      </c>
      <c r="AE43" s="5" t="s">
        <v>363</v>
      </c>
      <c r="AF43" s="5" t="s">
        <v>364</v>
      </c>
      <c r="AG43" s="5" t="s">
        <v>365</v>
      </c>
      <c r="AH43" s="5" t="s">
        <v>362</v>
      </c>
      <c r="AI43" s="5" t="s">
        <v>363</v>
      </c>
      <c r="AJ43" s="5" t="s">
        <v>364</v>
      </c>
      <c r="AK43" s="5" t="s">
        <v>365</v>
      </c>
      <c r="AL43" s="5" t="s">
        <v>362</v>
      </c>
      <c r="AM43" s="5" t="s">
        <v>363</v>
      </c>
      <c r="AN43" s="5" t="s">
        <v>364</v>
      </c>
      <c r="AO43" s="5" t="s">
        <v>365</v>
      </c>
    </row>
    <row r="44" spans="2:60" x14ac:dyDescent="0.25">
      <c r="J44" s="53" t="s">
        <v>50</v>
      </c>
      <c r="K44" s="56" t="s">
        <v>40</v>
      </c>
      <c r="L44" s="57"/>
      <c r="M44" s="58"/>
      <c r="N44" s="56" t="s">
        <v>48</v>
      </c>
      <c r="O44" s="57"/>
      <c r="P44" s="58"/>
      <c r="Q44" s="55" t="s">
        <v>49</v>
      </c>
      <c r="R44" s="55"/>
      <c r="S44" s="55"/>
      <c r="AC44" s="47">
        <v>1</v>
      </c>
      <c r="AD44" s="37">
        <f>AH4</f>
        <v>99.28716705993142</v>
      </c>
      <c r="AE44" s="37">
        <f>AI4</f>
        <v>71.386036960985621</v>
      </c>
      <c r="AF44" s="37">
        <f>AJ4</f>
        <v>84.865128768460892</v>
      </c>
      <c r="AG44" s="37">
        <f>AK4</f>
        <v>77.544192271231807</v>
      </c>
      <c r="AH44" s="37">
        <f>AH20</f>
        <v>99.182142053995193</v>
      </c>
      <c r="AI44" s="37">
        <f t="shared" ref="AI44:AK44" si="62">AI20</f>
        <v>62.029838201302788</v>
      </c>
      <c r="AJ44" s="37">
        <f t="shared" si="62"/>
        <v>64.173913043478265</v>
      </c>
      <c r="AK44" s="37">
        <f t="shared" si="62"/>
        <v>63.083662784485519</v>
      </c>
      <c r="AL44" s="37">
        <f>AH36</f>
        <v>99.040174376322739</v>
      </c>
      <c r="AM44" s="37">
        <f t="shared" ref="AM44:AO44" si="63">AI36</f>
        <v>76.21733259194535</v>
      </c>
      <c r="AN44" s="37">
        <f t="shared" si="63"/>
        <v>98.578767123287676</v>
      </c>
      <c r="AO44" s="37">
        <f t="shared" si="63"/>
        <v>85.967715441934089</v>
      </c>
    </row>
    <row r="45" spans="2:60" x14ac:dyDescent="0.25">
      <c r="J45" s="54"/>
      <c r="K45" s="5" t="s">
        <v>54</v>
      </c>
      <c r="L45" s="5" t="s">
        <v>55</v>
      </c>
      <c r="M45" s="5" t="s">
        <v>56</v>
      </c>
      <c r="N45" s="5" t="s">
        <v>54</v>
      </c>
      <c r="O45" s="5" t="s">
        <v>55</v>
      </c>
      <c r="P45" s="5" t="s">
        <v>56</v>
      </c>
      <c r="Q45" s="5" t="s">
        <v>54</v>
      </c>
      <c r="R45" s="5" t="s">
        <v>55</v>
      </c>
      <c r="S45" s="5" t="s">
        <v>56</v>
      </c>
      <c r="AC45" s="47">
        <v>2</v>
      </c>
      <c r="AD45" s="37">
        <f>AH5</f>
        <v>99.411546736130703</v>
      </c>
      <c r="AE45" s="37">
        <f>AI5</f>
        <v>72.925472747497224</v>
      </c>
      <c r="AF45" s="37">
        <f>AJ5</f>
        <v>78.252566244927195</v>
      </c>
      <c r="AG45" s="37">
        <f>AK5</f>
        <v>75.495163519115621</v>
      </c>
      <c r="AH45" s="37">
        <f t="shared" ref="AH45:AK45" si="64">AH21</f>
        <v>99.621549497162476</v>
      </c>
      <c r="AI45" s="37">
        <f t="shared" si="64"/>
        <v>83.282236248872849</v>
      </c>
      <c r="AJ45" s="37">
        <f t="shared" si="64"/>
        <v>96.208333333333329</v>
      </c>
      <c r="AK45" s="37">
        <f t="shared" si="64"/>
        <v>89.279845335911062</v>
      </c>
      <c r="AL45" s="37">
        <f t="shared" ref="AL45:AL46" si="65">AH37</f>
        <v>99.374305513297045</v>
      </c>
      <c r="AM45" s="37">
        <f t="shared" ref="AM45:AM46" si="66">AI37</f>
        <v>92.673585694865622</v>
      </c>
      <c r="AN45" s="37">
        <f t="shared" ref="AN45:AN46" si="67">AJ37</f>
        <v>97.388736263736263</v>
      </c>
      <c r="AO45" s="37">
        <f t="shared" ref="AO45:AO46" si="68">AK37</f>
        <v>94.972673203665011</v>
      </c>
    </row>
    <row r="46" spans="2:60" x14ac:dyDescent="0.25">
      <c r="J46" s="47">
        <v>1</v>
      </c>
      <c r="K46" s="37">
        <f>L5</f>
        <v>4.5042339799411447E-2</v>
      </c>
      <c r="L46" s="37">
        <f>N5</f>
        <v>1.7844180982337285</v>
      </c>
      <c r="M46" s="37">
        <f>P5</f>
        <v>81.776910048927363</v>
      </c>
      <c r="N46" s="37">
        <f>L22</f>
        <v>2.6601404554160459E-2</v>
      </c>
      <c r="O46" s="37">
        <f>N22</f>
        <v>7.3088455772113941</v>
      </c>
      <c r="P46" s="37">
        <f>P22</f>
        <v>63.733321818731383</v>
      </c>
      <c r="Q46" s="37">
        <f>L39</f>
        <v>0.49230406718898589</v>
      </c>
      <c r="R46" s="37">
        <f>N39</f>
        <v>8.4789268161314215</v>
      </c>
      <c r="S46" s="37">
        <f>P39</f>
        <v>93.114959855596595</v>
      </c>
      <c r="AC46" s="47">
        <v>3</v>
      </c>
      <c r="AD46" s="37">
        <f>AH6</f>
        <v>99.976754775619909</v>
      </c>
      <c r="AE46" s="37">
        <f>AI6</f>
        <v>98.219640179910044</v>
      </c>
      <c r="AF46" s="37">
        <f>AJ6</f>
        <v>97.688723205964592</v>
      </c>
      <c r="AG46" s="37">
        <f>AK6</f>
        <v>97.953462293243618</v>
      </c>
      <c r="AH46" s="37">
        <f t="shared" ref="AH46:AK46" si="69">AH22</f>
        <v>99.997762952077267</v>
      </c>
      <c r="AI46" s="37">
        <f t="shared" si="69"/>
        <v>96.852300242130752</v>
      </c>
      <c r="AJ46" s="37">
        <f t="shared" si="69"/>
        <v>100</v>
      </c>
      <c r="AK46" s="37">
        <f t="shared" si="69"/>
        <v>98.400984009840101</v>
      </c>
      <c r="AL46" s="37">
        <f t="shared" si="65"/>
        <v>98.773867381063596</v>
      </c>
      <c r="AM46" s="37">
        <f t="shared" si="66"/>
        <v>89.35697739436057</v>
      </c>
      <c r="AN46" s="37">
        <f t="shared" si="67"/>
        <v>95.124149659863946</v>
      </c>
      <c r="AO46" s="37">
        <f t="shared" si="68"/>
        <v>92.150418056756862</v>
      </c>
    </row>
    <row r="47" spans="2:60" x14ac:dyDescent="0.25">
      <c r="J47" s="47">
        <v>2</v>
      </c>
      <c r="K47" s="37">
        <f>L6</f>
        <v>0</v>
      </c>
      <c r="L47" s="37">
        <f>N6</f>
        <v>7.4390815370196819</v>
      </c>
      <c r="M47" s="37">
        <f>P6</f>
        <v>77.125782316126305</v>
      </c>
      <c r="N47" s="37">
        <f>L23</f>
        <v>0</v>
      </c>
      <c r="O47" s="37">
        <f>N23</f>
        <v>7.9190158892875449</v>
      </c>
      <c r="P47" s="37">
        <f>P23</f>
        <v>93.311780157607586</v>
      </c>
      <c r="Q47" s="37">
        <f>L40</f>
        <v>0.43693118503188921</v>
      </c>
      <c r="R47" s="37">
        <f>N40</f>
        <v>6.8718862294715519</v>
      </c>
      <c r="S47" s="37">
        <f>P40</f>
        <v>96.407708374127012</v>
      </c>
      <c r="AC47" s="47">
        <v>4</v>
      </c>
      <c r="AD47" s="37">
        <f>AH7</f>
        <v>99.206122667427849</v>
      </c>
      <c r="AE47" s="37">
        <f>AI7</f>
        <v>13.926940639269406</v>
      </c>
      <c r="AF47" s="37">
        <f>AJ7</f>
        <v>47.286821705426355</v>
      </c>
      <c r="AG47" s="37">
        <f>AK7</f>
        <v>21.516754850088184</v>
      </c>
      <c r="AH47" s="37">
        <f t="shared" ref="AH47:AK47" si="70">AH23</f>
        <v>99.775674873515143</v>
      </c>
      <c r="AI47" s="37">
        <f t="shared" si="70"/>
        <v>97.904956566172714</v>
      </c>
      <c r="AJ47" s="37">
        <f t="shared" si="70"/>
        <v>87.090909090909079</v>
      </c>
      <c r="AK47" s="37">
        <f t="shared" si="70"/>
        <v>92.181861919653599</v>
      </c>
      <c r="AL47" s="48" t="s">
        <v>290</v>
      </c>
      <c r="AM47" s="48" t="s">
        <v>290</v>
      </c>
      <c r="AN47" s="48" t="s">
        <v>290</v>
      </c>
      <c r="AO47" s="48" t="s">
        <v>290</v>
      </c>
    </row>
    <row r="48" spans="2:60" x14ac:dyDescent="0.25">
      <c r="J48" s="47">
        <v>3</v>
      </c>
      <c r="K48" s="37">
        <f>L7</f>
        <v>0</v>
      </c>
      <c r="L48" s="37">
        <f>N7</f>
        <v>1.6466399643969738</v>
      </c>
      <c r="M48" s="37">
        <f>P7</f>
        <v>97.794446932377966</v>
      </c>
      <c r="N48" s="37">
        <f>L24</f>
        <v>0</v>
      </c>
      <c r="O48" s="37">
        <f>N24</f>
        <v>80.194949047408059</v>
      </c>
      <c r="P48" s="37">
        <f>P24</f>
        <v>99.354197714853456</v>
      </c>
      <c r="Q48" s="37">
        <f>L41</f>
        <v>1.2665068053632341E-2</v>
      </c>
      <c r="R48" s="37">
        <f>N41</f>
        <v>7.1902052309162068</v>
      </c>
      <c r="S48" s="37">
        <f>P41</f>
        <v>93.911919273325609</v>
      </c>
      <c r="AC48" s="47">
        <v>5</v>
      </c>
      <c r="AD48" s="37">
        <f>AH8</f>
        <v>99.788200862600121</v>
      </c>
      <c r="AE48" s="37">
        <f>AI8</f>
        <v>84.615384615384613</v>
      </c>
      <c r="AF48" s="37">
        <f>AJ8</f>
        <v>85.082872928176798</v>
      </c>
      <c r="AG48" s="37">
        <f>AK8</f>
        <v>84.848484848484844</v>
      </c>
      <c r="AH48" s="37">
        <f t="shared" ref="AH48:AK48" si="71">AH24</f>
        <v>98.477184674989232</v>
      </c>
      <c r="AI48" s="37">
        <f t="shared" si="71"/>
        <v>98.112175102599181</v>
      </c>
      <c r="AJ48" s="37">
        <f t="shared" si="71"/>
        <v>94.368421052631575</v>
      </c>
      <c r="AK48" s="37">
        <f t="shared" si="71"/>
        <v>96.203890006706899</v>
      </c>
      <c r="AL48" s="48" t="s">
        <v>290</v>
      </c>
      <c r="AM48" s="48" t="s">
        <v>290</v>
      </c>
      <c r="AN48" s="48" t="s">
        <v>290</v>
      </c>
      <c r="AO48" s="48" t="s">
        <v>290</v>
      </c>
    </row>
    <row r="49" spans="10:41" x14ac:dyDescent="0.25">
      <c r="J49" s="47">
        <v>4</v>
      </c>
      <c r="K49" s="37">
        <f>L8</f>
        <v>0</v>
      </c>
      <c r="L49" s="37">
        <f>N8</f>
        <v>17.929179740026893</v>
      </c>
      <c r="M49" s="37">
        <f>P8</f>
        <v>31.970649895178198</v>
      </c>
      <c r="N49" s="37">
        <f>L25</f>
        <v>0</v>
      </c>
      <c r="O49" s="37">
        <f>N25</f>
        <v>12.028824833702883</v>
      </c>
      <c r="P49" s="37">
        <f>P25</f>
        <v>89.058287626661709</v>
      </c>
      <c r="Q49" s="48" t="s">
        <v>290</v>
      </c>
      <c r="R49" s="48" t="s">
        <v>290</v>
      </c>
      <c r="S49" s="48" t="s">
        <v>290</v>
      </c>
      <c r="AC49" s="47">
        <v>6</v>
      </c>
      <c r="AD49" s="37">
        <f>AH9</f>
        <v>99.986581263866029</v>
      </c>
      <c r="AE49" s="37">
        <f>AI9</f>
        <v>99.34994582881906</v>
      </c>
      <c r="AF49" s="37">
        <f>AJ9</f>
        <v>99.028077753779698</v>
      </c>
      <c r="AG49" s="37">
        <f>AK9</f>
        <v>99.18875067604111</v>
      </c>
      <c r="AH49" s="37">
        <f t="shared" ref="AH49:AK49" si="72">AH25</f>
        <v>99.790049313998338</v>
      </c>
      <c r="AI49" s="37">
        <f t="shared" si="72"/>
        <v>98.522167487684726</v>
      </c>
      <c r="AJ49" s="37">
        <f t="shared" si="72"/>
        <v>83.333333333333343</v>
      </c>
      <c r="AK49" s="37">
        <f t="shared" si="72"/>
        <v>90.293453724604973</v>
      </c>
      <c r="AL49" s="48" t="s">
        <v>290</v>
      </c>
      <c r="AM49" s="48" t="s">
        <v>290</v>
      </c>
      <c r="AN49" s="48" t="s">
        <v>290</v>
      </c>
      <c r="AO49" s="48" t="s">
        <v>290</v>
      </c>
    </row>
    <row r="50" spans="10:41" x14ac:dyDescent="0.25">
      <c r="J50" s="47">
        <v>5</v>
      </c>
      <c r="K50" s="37">
        <f>L9</f>
        <v>0</v>
      </c>
      <c r="L50" s="37">
        <f>N9</f>
        <v>16.297262059973924</v>
      </c>
      <c r="M50" s="37">
        <f>P9</f>
        <v>84.988962472406186</v>
      </c>
      <c r="N50" s="37">
        <f>L26</f>
        <v>0.19466614755693984</v>
      </c>
      <c r="O50" s="37">
        <f>N26</f>
        <v>6.8137573004542498</v>
      </c>
      <c r="P50" s="37">
        <f>P26</f>
        <v>95.094139485547601</v>
      </c>
      <c r="Q50" s="48" t="s">
        <v>290</v>
      </c>
      <c r="R50" s="48" t="s">
        <v>290</v>
      </c>
      <c r="S50" s="48" t="s">
        <v>290</v>
      </c>
      <c r="AC50" s="47">
        <v>7</v>
      </c>
      <c r="AD50" s="37">
        <f>AH10</f>
        <v>99.421483981242048</v>
      </c>
      <c r="AE50" s="37">
        <f>AI10</f>
        <v>0</v>
      </c>
      <c r="AF50" s="37">
        <f>AJ10</f>
        <v>0</v>
      </c>
      <c r="AG50" s="37">
        <f>AK10</f>
        <v>0</v>
      </c>
      <c r="AH50" s="37">
        <f t="shared" ref="AH50:AK50" si="73">AH26</f>
        <v>99.131528509822715</v>
      </c>
      <c r="AI50" s="37">
        <f t="shared" si="73"/>
        <v>93.945831120552313</v>
      </c>
      <c r="AJ50" s="37">
        <f t="shared" si="73"/>
        <v>98.277777777777771</v>
      </c>
      <c r="AK50" s="37">
        <f t="shared" si="73"/>
        <v>96.062992125984252</v>
      </c>
      <c r="AL50" s="48" t="s">
        <v>290</v>
      </c>
      <c r="AM50" s="48" t="s">
        <v>290</v>
      </c>
      <c r="AN50" s="48" t="s">
        <v>290</v>
      </c>
      <c r="AO50" s="48" t="s">
        <v>290</v>
      </c>
    </row>
    <row r="51" spans="10:41" x14ac:dyDescent="0.25">
      <c r="J51" s="47">
        <v>6</v>
      </c>
      <c r="K51" s="37">
        <f>L10</f>
        <v>0</v>
      </c>
      <c r="L51" s="37">
        <f>N10</f>
        <v>0</v>
      </c>
      <c r="M51" s="37">
        <f>P10</f>
        <v>99.092284417549166</v>
      </c>
      <c r="N51" s="37">
        <f>L27</f>
        <v>0</v>
      </c>
      <c r="O51" s="37">
        <f>N27</f>
        <v>0</v>
      </c>
      <c r="P51" s="37">
        <f>P27</f>
        <v>85.984522785898548</v>
      </c>
      <c r="Q51" s="48" t="s">
        <v>290</v>
      </c>
      <c r="R51" s="48" t="s">
        <v>290</v>
      </c>
      <c r="S51" s="48" t="s">
        <v>290</v>
      </c>
      <c r="AC51" s="47">
        <v>8</v>
      </c>
      <c r="AD51" s="37">
        <f>AH11</f>
        <v>99.872386806759096</v>
      </c>
      <c r="AE51" s="37">
        <f>AI11</f>
        <v>62.028542303771658</v>
      </c>
      <c r="AF51" s="37">
        <f>AJ11</f>
        <v>99.265905383360518</v>
      </c>
      <c r="AG51" s="37">
        <f>AK11</f>
        <v>76.34880803011292</v>
      </c>
      <c r="AH51" s="37">
        <f t="shared" ref="AH51:AK51" si="74">AH27</f>
        <v>99.735826582428373</v>
      </c>
      <c r="AI51" s="37">
        <f t="shared" si="74"/>
        <v>71.419031719532555</v>
      </c>
      <c r="AJ51" s="37">
        <f t="shared" si="74"/>
        <v>76.392857142857139</v>
      </c>
      <c r="AK51" s="37">
        <f t="shared" si="74"/>
        <v>73.822260569456432</v>
      </c>
      <c r="AL51" s="48" t="s">
        <v>290</v>
      </c>
      <c r="AM51" s="48" t="s">
        <v>290</v>
      </c>
      <c r="AN51" s="48" t="s">
        <v>290</v>
      </c>
      <c r="AO51" s="48" t="s">
        <v>290</v>
      </c>
    </row>
    <row r="52" spans="10:41" x14ac:dyDescent="0.25">
      <c r="J52" s="47">
        <v>7</v>
      </c>
      <c r="K52" s="37">
        <f>L11</f>
        <v>0</v>
      </c>
      <c r="L52" s="37">
        <f>N11</f>
        <v>0</v>
      </c>
      <c r="M52" s="37">
        <f>P11</f>
        <v>0</v>
      </c>
      <c r="N52" s="37">
        <f>L28</f>
        <v>0</v>
      </c>
      <c r="O52" s="37">
        <f>N28</f>
        <v>0</v>
      </c>
      <c r="P52" s="37">
        <f>P28</f>
        <v>97.379720356710337</v>
      </c>
      <c r="Q52" s="48" t="s">
        <v>290</v>
      </c>
      <c r="R52" s="48" t="s">
        <v>290</v>
      </c>
      <c r="S52" s="48" t="s">
        <v>290</v>
      </c>
      <c r="AC52" s="47">
        <v>9</v>
      </c>
      <c r="AD52" s="37">
        <f>AH12</f>
        <v>97.8352251361068</v>
      </c>
      <c r="AE52" s="37">
        <f>AI12</f>
        <v>84.650275120210182</v>
      </c>
      <c r="AF52" s="37">
        <f>AJ12</f>
        <v>92.310395156494948</v>
      </c>
      <c r="AG52" s="37">
        <f>AK12</f>
        <v>88.314542821679765</v>
      </c>
      <c r="AH52" s="37">
        <f t="shared" ref="AH52:AK52" si="75">AH28</f>
        <v>98.725616693467913</v>
      </c>
      <c r="AI52" s="37">
        <f t="shared" si="75"/>
        <v>94.853963838664811</v>
      </c>
      <c r="AJ52" s="37">
        <f t="shared" si="75"/>
        <v>96.1</v>
      </c>
      <c r="AK52" s="37">
        <f t="shared" si="75"/>
        <v>95.472916525548101</v>
      </c>
      <c r="AL52" s="48" t="s">
        <v>290</v>
      </c>
      <c r="AM52" s="48" t="s">
        <v>290</v>
      </c>
      <c r="AN52" s="48" t="s">
        <v>290</v>
      </c>
      <c r="AO52" s="48" t="s">
        <v>290</v>
      </c>
    </row>
    <row r="53" spans="10:41" x14ac:dyDescent="0.25">
      <c r="J53" s="47">
        <v>8</v>
      </c>
      <c r="K53" s="37">
        <f>L12</f>
        <v>0</v>
      </c>
      <c r="L53" s="37">
        <f>N12</f>
        <v>0</v>
      </c>
      <c r="M53" s="37">
        <f>P12</f>
        <v>88.625109233906201</v>
      </c>
      <c r="N53" s="37">
        <f>L29</f>
        <v>0</v>
      </c>
      <c r="O53" s="37">
        <f>N29</f>
        <v>23.917612442202607</v>
      </c>
      <c r="P53" s="37">
        <f>P29</f>
        <v>75.343430785487854</v>
      </c>
      <c r="Q53" s="48" t="s">
        <v>290</v>
      </c>
      <c r="R53" s="48" t="s">
        <v>290</v>
      </c>
      <c r="S53" s="48" t="s">
        <v>290</v>
      </c>
      <c r="AC53" s="47">
        <v>10</v>
      </c>
      <c r="AD53" s="37">
        <f>AH13</f>
        <v>99.606428462360668</v>
      </c>
      <c r="AE53" s="37">
        <f>AI13</f>
        <v>95.397452000717749</v>
      </c>
      <c r="AF53" s="37">
        <f>AJ13</f>
        <v>99.976493817874101</v>
      </c>
      <c r="AG53" s="37">
        <f>AK13</f>
        <v>97.633312673599164</v>
      </c>
      <c r="AH53" s="37">
        <f t="shared" ref="AH53:AK53" si="76">AH29</f>
        <v>99.618539682539691</v>
      </c>
      <c r="AI53" s="37">
        <f t="shared" si="76"/>
        <v>94.110265861501063</v>
      </c>
      <c r="AJ53" s="37">
        <f t="shared" si="76"/>
        <v>100</v>
      </c>
      <c r="AK53" s="37">
        <f t="shared" si="76"/>
        <v>96.965779160437961</v>
      </c>
      <c r="AL53" s="48" t="s">
        <v>290</v>
      </c>
      <c r="AM53" s="48" t="s">
        <v>290</v>
      </c>
      <c r="AN53" s="48" t="s">
        <v>290</v>
      </c>
      <c r="AO53" s="48" t="s">
        <v>290</v>
      </c>
    </row>
    <row r="54" spans="10:41" x14ac:dyDescent="0.25">
      <c r="J54" s="47">
        <v>9</v>
      </c>
      <c r="K54" s="37">
        <f>L13</f>
        <v>0.62719769404762704</v>
      </c>
      <c r="L54" s="37">
        <f>N13</f>
        <v>4.9197910837530312</v>
      </c>
      <c r="M54" s="37">
        <f>P13</f>
        <v>90.669434739670166</v>
      </c>
      <c r="N54" s="37">
        <f>L30</f>
        <v>2.8493224445840437</v>
      </c>
      <c r="O54" s="37">
        <f>N30</f>
        <v>6.1658092133684175</v>
      </c>
      <c r="P54" s="37">
        <f>P30</f>
        <v>95.848180688917296</v>
      </c>
      <c r="Q54" s="48" t="s">
        <v>290</v>
      </c>
      <c r="R54" s="48" t="s">
        <v>290</v>
      </c>
      <c r="S54" s="48" t="s">
        <v>290</v>
      </c>
      <c r="AC54" s="47">
        <v>11</v>
      </c>
      <c r="AD54" s="37">
        <f>AH14</f>
        <v>99.995338212670731</v>
      </c>
      <c r="AE54" s="37">
        <f>AI14</f>
        <v>99.938800489596076</v>
      </c>
      <c r="AF54" s="37">
        <f>AJ14</f>
        <v>100</v>
      </c>
      <c r="AG54" s="37">
        <f>AK14</f>
        <v>99.969390878481789</v>
      </c>
      <c r="AH54" s="37">
        <f t="shared" ref="AH54:AK54" si="77">AH30</f>
        <v>93.331180364928144</v>
      </c>
      <c r="AI54" s="37">
        <f t="shared" si="77"/>
        <v>100</v>
      </c>
      <c r="AJ54" s="37">
        <f t="shared" si="77"/>
        <v>82.791666666666657</v>
      </c>
      <c r="AK54" s="37">
        <f t="shared" si="77"/>
        <v>90.585821746067936</v>
      </c>
      <c r="AL54" s="48" t="s">
        <v>290</v>
      </c>
      <c r="AM54" s="48" t="s">
        <v>290</v>
      </c>
      <c r="AN54" s="48" t="s">
        <v>290</v>
      </c>
      <c r="AO54" s="48" t="s">
        <v>290</v>
      </c>
    </row>
    <row r="55" spans="10:41" x14ac:dyDescent="0.25">
      <c r="J55" s="47">
        <v>10</v>
      </c>
      <c r="K55" s="37">
        <f>L14</f>
        <v>0</v>
      </c>
      <c r="L55" s="37">
        <f>N14</f>
        <v>0.70418402675899294</v>
      </c>
      <c r="M55" s="37">
        <f>P14</f>
        <v>99.025853077037695</v>
      </c>
      <c r="N55" s="37">
        <f>L31</f>
        <v>0</v>
      </c>
      <c r="O55" s="37">
        <f>N31</f>
        <v>0.30190093485186031</v>
      </c>
      <c r="P55" s="37">
        <f>P31</f>
        <v>98.76380635709701</v>
      </c>
      <c r="Q55" s="48" t="s">
        <v>290</v>
      </c>
      <c r="R55" s="48" t="s">
        <v>290</v>
      </c>
      <c r="S55" s="48" t="s">
        <v>290</v>
      </c>
      <c r="AC55" s="47">
        <v>12</v>
      </c>
      <c r="AD55" s="37">
        <f>AH15</f>
        <v>99.792610799600581</v>
      </c>
      <c r="AE55" s="37">
        <f>AI15</f>
        <v>84.526558891454968</v>
      </c>
      <c r="AF55" s="37">
        <f>AJ15</f>
        <v>84.331797235023046</v>
      </c>
      <c r="AG55" s="37">
        <f>AK15</f>
        <v>84.429065743944633</v>
      </c>
      <c r="AH55" s="37">
        <f t="shared" ref="AH55:AK55" si="78">AH31</f>
        <v>99.540464641307125</v>
      </c>
      <c r="AI55" s="37">
        <f t="shared" si="78"/>
        <v>97.718865598027122</v>
      </c>
      <c r="AJ55" s="37">
        <f t="shared" si="78"/>
        <v>88.055555555555557</v>
      </c>
      <c r="AK55" s="37">
        <f t="shared" si="78"/>
        <v>92.635885447106958</v>
      </c>
      <c r="AL55" s="48" t="s">
        <v>290</v>
      </c>
      <c r="AM55" s="48" t="s">
        <v>290</v>
      </c>
      <c r="AN55" s="48" t="s">
        <v>290</v>
      </c>
      <c r="AO55" s="48" t="s">
        <v>290</v>
      </c>
    </row>
    <row r="56" spans="10:41" x14ac:dyDescent="0.25">
      <c r="J56" s="47">
        <v>11</v>
      </c>
      <c r="K56" s="37">
        <f>L15</f>
        <v>0</v>
      </c>
      <c r="L56" s="37">
        <f>N15</f>
        <v>0.91687041564792182</v>
      </c>
      <c r="M56" s="37">
        <f>P15</f>
        <v>99.987754102375703</v>
      </c>
      <c r="N56" s="37">
        <f>L32</f>
        <v>0</v>
      </c>
      <c r="O56" s="37">
        <f>N32</f>
        <v>6.020376659462797</v>
      </c>
      <c r="P56" s="37">
        <f>P32</f>
        <v>85.742642616725647</v>
      </c>
      <c r="Q56" s="48" t="s">
        <v>290</v>
      </c>
      <c r="R56" s="48" t="s">
        <v>290</v>
      </c>
      <c r="S56" s="48" t="s">
        <v>290</v>
      </c>
      <c r="AC56" s="47">
        <v>13</v>
      </c>
      <c r="AD56" s="37">
        <f>AH16</f>
        <v>99.194870023452651</v>
      </c>
      <c r="AE56" s="37">
        <f>AI16</f>
        <v>73.578370056768989</v>
      </c>
      <c r="AF56" s="37">
        <f>AJ16</f>
        <v>95.575553055868014</v>
      </c>
      <c r="AG56" s="37">
        <f>AK16</f>
        <v>83.146678264651513</v>
      </c>
      <c r="AH56" s="37">
        <f t="shared" ref="AH56:AK56" si="79">AH32</f>
        <v>99.492403370121878</v>
      </c>
      <c r="AI56" s="37">
        <f t="shared" si="79"/>
        <v>92.355833705856057</v>
      </c>
      <c r="AJ56" s="37">
        <f t="shared" si="79"/>
        <v>54.368421052631575</v>
      </c>
      <c r="AK56" s="37">
        <f t="shared" si="79"/>
        <v>68.444591684611567</v>
      </c>
      <c r="AL56" s="48" t="s">
        <v>290</v>
      </c>
      <c r="AM56" s="48" t="s">
        <v>290</v>
      </c>
      <c r="AN56" s="48" t="s">
        <v>290</v>
      </c>
      <c r="AO56" s="48" t="s">
        <v>290</v>
      </c>
    </row>
    <row r="57" spans="10:41" x14ac:dyDescent="0.25">
      <c r="J57" s="47">
        <v>12</v>
      </c>
      <c r="K57" s="37">
        <f>L16</f>
        <v>0</v>
      </c>
      <c r="L57" s="37">
        <f>N16</f>
        <v>17.146017699115042</v>
      </c>
      <c r="M57" s="37">
        <f>P16</f>
        <v>84.370677731673581</v>
      </c>
      <c r="N57" s="37">
        <f>L33</f>
        <v>0</v>
      </c>
      <c r="O57" s="37">
        <f>N33</f>
        <v>7.5208532749897445</v>
      </c>
      <c r="P57" s="37">
        <f>P33</f>
        <v>89.832237587848567</v>
      </c>
      <c r="Q57" s="48" t="s">
        <v>290</v>
      </c>
      <c r="R57" s="48" t="s">
        <v>290</v>
      </c>
      <c r="S57" s="48" t="s">
        <v>290</v>
      </c>
    </row>
    <row r="58" spans="10:41" x14ac:dyDescent="0.25">
      <c r="J58" s="47">
        <v>13</v>
      </c>
      <c r="K58" s="37">
        <f>L17</f>
        <v>0</v>
      </c>
      <c r="L58" s="37">
        <f>N17</f>
        <v>6.7710407794356442</v>
      </c>
      <c r="M58" s="37">
        <f>P17</f>
        <v>90.183267684034249</v>
      </c>
      <c r="N58" s="37">
        <f>L34</f>
        <v>0.15933715742511154</v>
      </c>
      <c r="O58" s="37">
        <f>N34</f>
        <v>14.998089415361102</v>
      </c>
      <c r="P58" s="37">
        <f>P34</f>
        <v>59.241842059987384</v>
      </c>
      <c r="Q58" s="48" t="s">
        <v>290</v>
      </c>
      <c r="R58" s="48" t="s">
        <v>290</v>
      </c>
      <c r="S58" s="48" t="s">
        <v>290</v>
      </c>
      <c r="AC58" s="49" t="s">
        <v>368</v>
      </c>
    </row>
    <row r="59" spans="10:41" x14ac:dyDescent="0.25">
      <c r="K59" s="51"/>
      <c r="L59" s="51"/>
      <c r="M59" s="51"/>
      <c r="AC59" s="53" t="s">
        <v>50</v>
      </c>
      <c r="AD59" s="55" t="s">
        <v>40</v>
      </c>
      <c r="AE59" s="55"/>
      <c r="AF59" s="55"/>
      <c r="AG59" s="55"/>
      <c r="AH59" s="55" t="s">
        <v>48</v>
      </c>
      <c r="AI59" s="55"/>
      <c r="AJ59" s="55"/>
      <c r="AK59" s="55"/>
      <c r="AL59" s="55" t="s">
        <v>49</v>
      </c>
      <c r="AM59" s="55"/>
      <c r="AN59" s="55"/>
      <c r="AO59" s="55"/>
    </row>
    <row r="60" spans="10:41" x14ac:dyDescent="0.25">
      <c r="K60" s="51"/>
      <c r="L60" s="51"/>
      <c r="M60" s="51"/>
      <c r="AC60" s="54"/>
      <c r="AD60" s="5" t="s">
        <v>363</v>
      </c>
      <c r="AE60" s="5" t="s">
        <v>364</v>
      </c>
      <c r="AF60" s="5" t="s">
        <v>365</v>
      </c>
      <c r="AG60" s="5" t="s">
        <v>366</v>
      </c>
      <c r="AH60" s="5" t="s">
        <v>363</v>
      </c>
      <c r="AI60" s="5" t="s">
        <v>364</v>
      </c>
      <c r="AJ60" s="5" t="s">
        <v>365</v>
      </c>
      <c r="AK60" s="5" t="s">
        <v>366</v>
      </c>
      <c r="AL60" s="5" t="s">
        <v>363</v>
      </c>
      <c r="AM60" s="5" t="s">
        <v>364</v>
      </c>
      <c r="AN60" s="5" t="s">
        <v>365</v>
      </c>
      <c r="AO60" s="5" t="s">
        <v>366</v>
      </c>
    </row>
    <row r="61" spans="10:41" x14ac:dyDescent="0.25">
      <c r="K61" s="51"/>
      <c r="L61" s="51"/>
      <c r="M61" s="51"/>
      <c r="AC61" s="47">
        <v>1</v>
      </c>
      <c r="AD61" s="37">
        <f>BE4</f>
        <v>4.9778936214267446</v>
      </c>
      <c r="AE61" s="37">
        <f>BF4</f>
        <v>99.768094715000615</v>
      </c>
      <c r="AF61" s="37">
        <f>BG4</f>
        <v>9.4826536116798827</v>
      </c>
      <c r="AG61" s="37">
        <f>BH4</f>
        <v>20.748509985886749</v>
      </c>
      <c r="AH61" s="37">
        <f>BE20</f>
        <v>1.7194417030875511</v>
      </c>
      <c r="AI61" s="37">
        <f t="shared" ref="AI61:AK61" si="80">BF20</f>
        <v>66.282608695652172</v>
      </c>
      <c r="AJ61" s="37">
        <f t="shared" si="80"/>
        <v>3.3519307406898449</v>
      </c>
      <c r="AK61" s="37">
        <f t="shared" si="80"/>
        <v>7.7889896538510666</v>
      </c>
      <c r="AL61" s="37">
        <f>BE36</f>
        <v>4.3071141608446055</v>
      </c>
      <c r="AM61" s="37">
        <f t="shared" ref="AM61:AO61" si="81">BF36</f>
        <v>99.462328767123282</v>
      </c>
      <c r="AN61" s="37">
        <f t="shared" si="81"/>
        <v>8.2566812081824814</v>
      </c>
      <c r="AO61" s="37">
        <f t="shared" si="81"/>
        <v>18.356016852419977</v>
      </c>
    </row>
    <row r="62" spans="10:41" x14ac:dyDescent="0.25">
      <c r="K62" s="51"/>
      <c r="L62" s="51"/>
      <c r="M62" s="51"/>
      <c r="AC62" s="47">
        <v>2</v>
      </c>
      <c r="AD62" s="37">
        <f>BE5</f>
        <v>8.0915472953779979</v>
      </c>
      <c r="AE62" s="37">
        <f>BF5</f>
        <v>95.201718787300067</v>
      </c>
      <c r="AF62" s="37">
        <f>BG5</f>
        <v>14.915381019167837</v>
      </c>
      <c r="AG62" s="37">
        <f>BH5</f>
        <v>30.192907543684321</v>
      </c>
      <c r="AH62" s="37">
        <f t="shared" ref="AH62:AH73" si="82">BE21</f>
        <v>2.3180619085650669</v>
      </c>
      <c r="AI62" s="37">
        <f t="shared" ref="AI62:AI73" si="83">BF21</f>
        <v>99.770833333333329</v>
      </c>
      <c r="AJ62" s="37">
        <f t="shared" ref="AJ62:AJ73" si="84">BG21</f>
        <v>4.530854561366163</v>
      </c>
      <c r="AK62" s="37">
        <f t="shared" ref="AK62:AK73" si="85">BH21</f>
        <v>10.60475209814212</v>
      </c>
      <c r="AL62" s="37">
        <f t="shared" ref="AL62:AL63" si="86">BE37</f>
        <v>8.5036965946165921</v>
      </c>
      <c r="AM62" s="37">
        <f t="shared" ref="AM62:AM63" si="87">BF37</f>
        <v>99.315934065934059</v>
      </c>
      <c r="AN62" s="37">
        <f t="shared" ref="AN62:AN63" si="88">BG37</f>
        <v>15.666026031318184</v>
      </c>
      <c r="AO62" s="37">
        <f t="shared" ref="AO62:AO63" si="89">BH37</f>
        <v>31.671342039280137</v>
      </c>
    </row>
    <row r="63" spans="10:41" x14ac:dyDescent="0.25">
      <c r="K63" s="51"/>
      <c r="L63" s="51"/>
      <c r="M63" s="51"/>
      <c r="AC63" s="47">
        <v>3</v>
      </c>
      <c r="AD63" s="37">
        <f>BE6</f>
        <v>1.9931522687771801</v>
      </c>
      <c r="AE63" s="37">
        <f>BF6</f>
        <v>99.608574091332713</v>
      </c>
      <c r="AF63" s="37">
        <f>BG6</f>
        <v>3.9081039772124777</v>
      </c>
      <c r="AG63" s="37">
        <f>BH6</f>
        <v>9.2272202998846602</v>
      </c>
      <c r="AH63" s="37">
        <f t="shared" si="82"/>
        <v>0.58949229975683437</v>
      </c>
      <c r="AI63" s="37">
        <f t="shared" si="83"/>
        <v>100</v>
      </c>
      <c r="AJ63" s="37">
        <f t="shared" si="84"/>
        <v>1.1720753058384001</v>
      </c>
      <c r="AK63" s="37">
        <f t="shared" si="85"/>
        <v>2.8795623065294076</v>
      </c>
      <c r="AL63" s="37">
        <f t="shared" si="86"/>
        <v>11.014117165655051</v>
      </c>
      <c r="AM63" s="37">
        <f t="shared" si="87"/>
        <v>96.13095238095238</v>
      </c>
      <c r="AN63" s="37">
        <f t="shared" si="88"/>
        <v>19.763813253380651</v>
      </c>
      <c r="AO63" s="37">
        <f t="shared" si="89"/>
        <v>37.763644016274611</v>
      </c>
    </row>
    <row r="64" spans="10:41" x14ac:dyDescent="0.25">
      <c r="K64" s="51"/>
      <c r="L64" s="51"/>
      <c r="M64" s="51"/>
      <c r="AC64" s="47">
        <v>4</v>
      </c>
      <c r="AD64" s="37">
        <f>BE7</f>
        <v>1.0895643943562767</v>
      </c>
      <c r="AE64" s="37">
        <f>BF7</f>
        <v>95.930232558139537</v>
      </c>
      <c r="AF64" s="37">
        <f>BG7</f>
        <v>2.1546564519990423</v>
      </c>
      <c r="AG64" s="37">
        <f>BH7</f>
        <v>5.2110748499842092</v>
      </c>
      <c r="AH64" s="37">
        <f t="shared" si="82"/>
        <v>5.015754066252236</v>
      </c>
      <c r="AI64" s="37">
        <f t="shared" si="83"/>
        <v>80.318181818181827</v>
      </c>
      <c r="AJ64" s="37">
        <f t="shared" si="84"/>
        <v>9.4418766197333621</v>
      </c>
      <c r="AK64" s="37">
        <f t="shared" si="85"/>
        <v>20.066319925503645</v>
      </c>
      <c r="AL64" s="48" t="s">
        <v>290</v>
      </c>
      <c r="AM64" s="48" t="s">
        <v>290</v>
      </c>
      <c r="AN64" s="48" t="s">
        <v>290</v>
      </c>
      <c r="AO64" s="48" t="s">
        <v>290</v>
      </c>
    </row>
    <row r="65" spans="11:41" x14ac:dyDescent="0.25">
      <c r="K65" s="51"/>
      <c r="L65" s="51"/>
      <c r="M65" s="51"/>
      <c r="AC65" s="47">
        <v>5</v>
      </c>
      <c r="AD65" s="37">
        <f>BE8</f>
        <v>4.9985553308292401</v>
      </c>
      <c r="AE65" s="37">
        <f>BF8</f>
        <v>95.58011049723757</v>
      </c>
      <c r="AF65" s="37">
        <f>BG8</f>
        <v>9.5002745744096639</v>
      </c>
      <c r="AG65" s="37">
        <f>BH8</f>
        <v>20.669056152927119</v>
      </c>
      <c r="AH65" s="37">
        <f t="shared" si="82"/>
        <v>42.986425339366519</v>
      </c>
      <c r="AI65" s="37">
        <f t="shared" si="83"/>
        <v>100</v>
      </c>
      <c r="AJ65" s="37">
        <f t="shared" si="84"/>
        <v>60.12658227848101</v>
      </c>
      <c r="AK65" s="37">
        <f t="shared" si="85"/>
        <v>79.034941763727119</v>
      </c>
      <c r="AL65" s="48" t="s">
        <v>290</v>
      </c>
      <c r="AM65" s="48" t="s">
        <v>290</v>
      </c>
      <c r="AN65" s="48" t="s">
        <v>290</v>
      </c>
      <c r="AO65" s="48" t="s">
        <v>290</v>
      </c>
    </row>
    <row r="66" spans="11:41" x14ac:dyDescent="0.25">
      <c r="K66" s="51"/>
      <c r="L66" s="51"/>
      <c r="M66" s="51"/>
      <c r="AC66" s="47">
        <v>6</v>
      </c>
      <c r="AD66" s="37">
        <f>BE9</f>
        <v>3.2453070314985686</v>
      </c>
      <c r="AE66" s="37">
        <f>BF9</f>
        <v>99.136069114470843</v>
      </c>
      <c r="AF66" s="37">
        <f>BG9</f>
        <v>6.2848731729024747</v>
      </c>
      <c r="AG66" s="37">
        <f>BH9</f>
        <v>14.347785314619738</v>
      </c>
      <c r="AH66" s="37">
        <f t="shared" si="82"/>
        <v>5.3154733429011856</v>
      </c>
      <c r="AI66" s="37">
        <f t="shared" si="83"/>
        <v>83.333333333333343</v>
      </c>
      <c r="AJ66" s="37">
        <f t="shared" si="84"/>
        <v>9.9935042222555346</v>
      </c>
      <c r="AK66" s="37">
        <f t="shared" si="85"/>
        <v>21.174776606106803</v>
      </c>
      <c r="AL66" s="48" t="s">
        <v>290</v>
      </c>
      <c r="AM66" s="48" t="s">
        <v>290</v>
      </c>
      <c r="AN66" s="48" t="s">
        <v>290</v>
      </c>
      <c r="AO66" s="48" t="s">
        <v>290</v>
      </c>
    </row>
    <row r="67" spans="11:41" x14ac:dyDescent="0.25">
      <c r="K67" s="51"/>
      <c r="L67" s="51"/>
      <c r="M67" s="51"/>
      <c r="AC67" s="47">
        <v>7</v>
      </c>
      <c r="AD67" s="37">
        <f>BE10</f>
        <v>0.15757957768673178</v>
      </c>
      <c r="AE67" s="37">
        <f>BF10</f>
        <v>76.923076923076934</v>
      </c>
      <c r="AF67" s="37">
        <f>BG10</f>
        <v>0.31451486082717406</v>
      </c>
      <c r="AG67" s="37">
        <f>BH10</f>
        <v>0.78149421694279453</v>
      </c>
      <c r="AH67" s="37">
        <f t="shared" si="82"/>
        <v>25.040000000000003</v>
      </c>
      <c r="AI67" s="37">
        <f t="shared" si="83"/>
        <v>86.944444444444443</v>
      </c>
      <c r="AJ67" s="37">
        <f t="shared" si="84"/>
        <v>38.881987577639755</v>
      </c>
      <c r="AK67" s="37">
        <f t="shared" si="85"/>
        <v>58.17843866171004</v>
      </c>
      <c r="AL67" s="48" t="s">
        <v>290</v>
      </c>
      <c r="AM67" s="48" t="s">
        <v>290</v>
      </c>
      <c r="AN67" s="48" t="s">
        <v>290</v>
      </c>
      <c r="AO67" s="48" t="s">
        <v>290</v>
      </c>
    </row>
    <row r="68" spans="11:41" x14ac:dyDescent="0.25">
      <c r="K68" s="51"/>
      <c r="L68" s="51"/>
      <c r="M68" s="51"/>
      <c r="AC68" s="47">
        <v>8</v>
      </c>
      <c r="AD68" s="37">
        <f>BE11</f>
        <v>17.645992020311933</v>
      </c>
      <c r="AE68" s="37">
        <f>BF11</f>
        <v>79.363784665579118</v>
      </c>
      <c r="AF68" s="37">
        <f>BG11</f>
        <v>28.872403560830861</v>
      </c>
      <c r="AG68" s="37">
        <f>BH11</f>
        <v>46.698022653100402</v>
      </c>
      <c r="AH68" s="37">
        <f t="shared" si="82"/>
        <v>2.5800780745068637</v>
      </c>
      <c r="AI68" s="37">
        <f t="shared" si="83"/>
        <v>71.285714285714292</v>
      </c>
      <c r="AJ68" s="37">
        <f t="shared" si="84"/>
        <v>4.9799156707666974</v>
      </c>
      <c r="AK68" s="37">
        <f t="shared" si="85"/>
        <v>11.268941532485716</v>
      </c>
      <c r="AL68" s="48" t="s">
        <v>290</v>
      </c>
      <c r="AM68" s="48" t="s">
        <v>290</v>
      </c>
      <c r="AN68" s="48" t="s">
        <v>290</v>
      </c>
      <c r="AO68" s="48" t="s">
        <v>290</v>
      </c>
    </row>
    <row r="69" spans="11:41" x14ac:dyDescent="0.25">
      <c r="K69" s="51"/>
      <c r="L69" s="51"/>
      <c r="M69" s="51"/>
      <c r="AC69" s="47">
        <v>9</v>
      </c>
      <c r="AD69" s="37">
        <f>BE12</f>
        <v>20.244225474409632</v>
      </c>
      <c r="AE69" s="37">
        <f>BF12</f>
        <v>99.564841342775296</v>
      </c>
      <c r="AF69" s="37">
        <f>BG12</f>
        <v>33.647087837560115</v>
      </c>
      <c r="AG69" s="37">
        <f>BH12</f>
        <v>55.821248352048002</v>
      </c>
      <c r="AH69" s="37">
        <f t="shared" si="82"/>
        <v>17.518263824495769</v>
      </c>
      <c r="AI69" s="37">
        <f t="shared" si="83"/>
        <v>74.281818181818181</v>
      </c>
      <c r="AJ69" s="37">
        <f t="shared" si="84"/>
        <v>28.350486401151926</v>
      </c>
      <c r="AK69" s="37">
        <f t="shared" si="85"/>
        <v>45.072551307192249</v>
      </c>
      <c r="AL69" s="48" t="s">
        <v>290</v>
      </c>
      <c r="AM69" s="48" t="s">
        <v>290</v>
      </c>
      <c r="AN69" s="48" t="s">
        <v>290</v>
      </c>
      <c r="AO69" s="48" t="s">
        <v>290</v>
      </c>
    </row>
    <row r="70" spans="11:41" x14ac:dyDescent="0.25">
      <c r="K70" s="51"/>
      <c r="L70" s="51"/>
      <c r="M70" s="51"/>
      <c r="AC70" s="47">
        <v>10</v>
      </c>
      <c r="AD70" s="37">
        <f>BE13</f>
        <v>28.747288503253799</v>
      </c>
      <c r="AE70" s="37">
        <f>BF13</f>
        <v>99.685017159512952</v>
      </c>
      <c r="AF70" s="37">
        <f>BG13</f>
        <v>44.625438014963535</v>
      </c>
      <c r="AG70" s="37">
        <f>BH13</f>
        <v>66.744730679156902</v>
      </c>
      <c r="AH70" s="37">
        <f t="shared" si="82"/>
        <v>12.801638609742048</v>
      </c>
      <c r="AI70" s="37">
        <f t="shared" si="83"/>
        <v>100</v>
      </c>
      <c r="AJ70" s="37">
        <f t="shared" si="84"/>
        <v>22.697611076434203</v>
      </c>
      <c r="AK70" s="37">
        <f t="shared" si="85"/>
        <v>42.33162595775304</v>
      </c>
      <c r="AL70" s="48" t="s">
        <v>290</v>
      </c>
      <c r="AM70" s="48" t="s">
        <v>290</v>
      </c>
      <c r="AN70" s="48" t="s">
        <v>290</v>
      </c>
      <c r="AO70" s="48" t="s">
        <v>290</v>
      </c>
    </row>
    <row r="71" spans="11:41" x14ac:dyDescent="0.25">
      <c r="K71" s="51"/>
      <c r="L71" s="51"/>
      <c r="M71" s="51"/>
      <c r="AC71" s="47">
        <v>11</v>
      </c>
      <c r="AD71" s="37">
        <f>BE14</f>
        <v>87.701396348012892</v>
      </c>
      <c r="AE71" s="37">
        <f>BF14</f>
        <v>100</v>
      </c>
      <c r="AF71" s="37">
        <f>BG14</f>
        <v>93.447782546494992</v>
      </c>
      <c r="AG71" s="37">
        <f>BH14</f>
        <v>97.27186085299023</v>
      </c>
      <c r="AH71" s="37">
        <f t="shared" si="82"/>
        <v>70.901033973412112</v>
      </c>
      <c r="AI71" s="37">
        <f t="shared" si="83"/>
        <v>100</v>
      </c>
      <c r="AJ71" s="37">
        <f t="shared" si="84"/>
        <v>82.973206568712186</v>
      </c>
      <c r="AK71" s="37">
        <f t="shared" si="85"/>
        <v>92.414324220254144</v>
      </c>
      <c r="AL71" s="48" t="s">
        <v>290</v>
      </c>
      <c r="AM71" s="48" t="s">
        <v>290</v>
      </c>
      <c r="AN71" s="48" t="s">
        <v>290</v>
      </c>
      <c r="AO71" s="48" t="s">
        <v>290</v>
      </c>
    </row>
    <row r="72" spans="11:41" x14ac:dyDescent="0.25">
      <c r="K72" s="51"/>
      <c r="L72" s="51"/>
      <c r="M72" s="51"/>
      <c r="AC72" s="47">
        <v>12</v>
      </c>
      <c r="AD72" s="37">
        <f>BE15</f>
        <v>1.8237082066869299</v>
      </c>
      <c r="AE72" s="37">
        <f>BF15</f>
        <v>99.539170506912441</v>
      </c>
      <c r="AF72" s="37">
        <f>BG15</f>
        <v>3.5817925545145513</v>
      </c>
      <c r="AG72" s="37">
        <f>BH15</f>
        <v>8.4959093769666456</v>
      </c>
      <c r="AH72" s="37">
        <f t="shared" si="82"/>
        <v>7.1759734132031348</v>
      </c>
      <c r="AI72" s="37">
        <f t="shared" si="83"/>
        <v>97.166666666666671</v>
      </c>
      <c r="AJ72" s="37">
        <f t="shared" si="84"/>
        <v>13.364918045313873</v>
      </c>
      <c r="AK72" s="37">
        <f t="shared" si="85"/>
        <v>27.697716403255946</v>
      </c>
      <c r="AL72" s="48" t="s">
        <v>290</v>
      </c>
      <c r="AM72" s="48" t="s">
        <v>290</v>
      </c>
      <c r="AN72" s="48" t="s">
        <v>290</v>
      </c>
      <c r="AO72" s="48" t="s">
        <v>290</v>
      </c>
    </row>
    <row r="73" spans="11:41" x14ac:dyDescent="0.25">
      <c r="K73" s="51"/>
      <c r="L73" s="51"/>
      <c r="M73" s="51"/>
      <c r="AC73" s="47">
        <v>13</v>
      </c>
      <c r="AD73" s="37">
        <f>BE16</f>
        <v>3.3065322847300989</v>
      </c>
      <c r="AE73" s="37">
        <f>BF16</f>
        <v>98.737657792775906</v>
      </c>
      <c r="AF73" s="37">
        <f>BG16</f>
        <v>6.3987818015405677</v>
      </c>
      <c r="AG73" s="37">
        <f>BH16</f>
        <v>14.579680723447449</v>
      </c>
      <c r="AH73" s="37">
        <f t="shared" si="82"/>
        <v>2.2632273854378</v>
      </c>
      <c r="AI73" s="37">
        <f t="shared" si="83"/>
        <v>92.473684210526315</v>
      </c>
      <c r="AJ73" s="37">
        <f t="shared" si="84"/>
        <v>4.4183195548989405</v>
      </c>
      <c r="AK73" s="37">
        <f t="shared" si="85"/>
        <v>10.307101164461912</v>
      </c>
      <c r="AL73" s="48" t="s">
        <v>290</v>
      </c>
      <c r="AM73" s="48" t="s">
        <v>290</v>
      </c>
      <c r="AN73" s="48" t="s">
        <v>290</v>
      </c>
      <c r="AO73" s="48" t="s">
        <v>290</v>
      </c>
    </row>
    <row r="77" spans="11:41" x14ac:dyDescent="0.25">
      <c r="T77" s="49"/>
      <c r="U77" s="49"/>
      <c r="V77" s="49"/>
    </row>
    <row r="78" spans="11:41" x14ac:dyDescent="0.25">
      <c r="T78" s="50"/>
      <c r="U78" s="50"/>
      <c r="V78" s="50"/>
    </row>
    <row r="79" spans="11:41" x14ac:dyDescent="0.25">
      <c r="T79" s="51"/>
      <c r="U79" s="51"/>
      <c r="V79" s="51"/>
    </row>
    <row r="80" spans="11:41" x14ac:dyDescent="0.25">
      <c r="T80" s="51"/>
      <c r="U80" s="51"/>
      <c r="V80" s="51"/>
    </row>
    <row r="81" spans="20:22" x14ac:dyDescent="0.25">
      <c r="T81" s="51"/>
      <c r="U81" s="51"/>
      <c r="V81" s="51"/>
    </row>
    <row r="82" spans="20:22" x14ac:dyDescent="0.25">
      <c r="T82" s="52"/>
      <c r="U82" s="52"/>
      <c r="V82" s="52"/>
    </row>
    <row r="83" spans="20:22" x14ac:dyDescent="0.25">
      <c r="T83" s="52"/>
      <c r="U83" s="52"/>
      <c r="V83" s="52"/>
    </row>
    <row r="84" spans="20:22" x14ac:dyDescent="0.25">
      <c r="T84" s="52"/>
      <c r="U84" s="52"/>
      <c r="V84" s="52"/>
    </row>
    <row r="85" spans="20:22" x14ac:dyDescent="0.25">
      <c r="T85" s="52"/>
      <c r="U85" s="52"/>
      <c r="V85" s="52"/>
    </row>
    <row r="86" spans="20:22" x14ac:dyDescent="0.25">
      <c r="T86" s="52"/>
      <c r="U86" s="52"/>
      <c r="V86" s="52"/>
    </row>
    <row r="87" spans="20:22" x14ac:dyDescent="0.25">
      <c r="T87" s="52"/>
      <c r="U87" s="52"/>
      <c r="V87" s="52"/>
    </row>
    <row r="88" spans="20:22" x14ac:dyDescent="0.25">
      <c r="T88" s="52"/>
      <c r="U88" s="52"/>
      <c r="V88" s="52"/>
    </row>
    <row r="89" spans="20:22" x14ac:dyDescent="0.25">
      <c r="T89" s="52"/>
      <c r="U89" s="52"/>
      <c r="V89" s="52"/>
    </row>
    <row r="90" spans="20:22" x14ac:dyDescent="0.25">
      <c r="T90" s="52"/>
      <c r="U90" s="52"/>
      <c r="V90" s="52"/>
    </row>
    <row r="91" spans="20:22" x14ac:dyDescent="0.25">
      <c r="T91" s="52"/>
      <c r="U91" s="52"/>
      <c r="V91" s="52"/>
    </row>
  </sheetData>
  <mergeCells count="37">
    <mergeCell ref="AN1:BH1"/>
    <mergeCell ref="B3:B4"/>
    <mergeCell ref="J3:J4"/>
    <mergeCell ref="K3:L3"/>
    <mergeCell ref="M37:N37"/>
    <mergeCell ref="O37:P37"/>
    <mergeCell ref="B37:B38"/>
    <mergeCell ref="C37:D37"/>
    <mergeCell ref="E37:F37"/>
    <mergeCell ref="G37:H37"/>
    <mergeCell ref="J37:J38"/>
    <mergeCell ref="K37:L37"/>
    <mergeCell ref="K20:L20"/>
    <mergeCell ref="M20:N20"/>
    <mergeCell ref="O20:P20"/>
    <mergeCell ref="C3:D3"/>
    <mergeCell ref="E3:F3"/>
    <mergeCell ref="G3:H3"/>
    <mergeCell ref="B20:B21"/>
    <mergeCell ref="C20:D20"/>
    <mergeCell ref="E20:F20"/>
    <mergeCell ref="G20:H20"/>
    <mergeCell ref="J20:J21"/>
    <mergeCell ref="AD42:AG42"/>
    <mergeCell ref="AH42:AK42"/>
    <mergeCell ref="AL42:AO42"/>
    <mergeCell ref="AC42:AC43"/>
    <mergeCell ref="M3:N3"/>
    <mergeCell ref="O3:P3"/>
    <mergeCell ref="J44:J45"/>
    <mergeCell ref="AC59:AC60"/>
    <mergeCell ref="AD59:AG59"/>
    <mergeCell ref="AH59:AK59"/>
    <mergeCell ref="AL59:AO59"/>
    <mergeCell ref="K44:M44"/>
    <mergeCell ref="N44:P44"/>
    <mergeCell ref="Q44:S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84A5-82C9-435A-91AC-918F59B5BADF}">
  <dimension ref="B2:AX75"/>
  <sheetViews>
    <sheetView workbookViewId="0">
      <selection activeCell="W48" sqref="W48"/>
    </sheetView>
  </sheetViews>
  <sheetFormatPr defaultColWidth="8.85546875" defaultRowHeight="15.75" x14ac:dyDescent="0.25"/>
  <cols>
    <col min="1" max="5" width="8.85546875" style="12"/>
    <col min="6" max="6" width="11.7109375" style="12" bestFit="1" customWidth="1"/>
    <col min="7" max="21" width="8.85546875" style="12"/>
    <col min="22" max="22" width="6.5703125" style="12" customWidth="1"/>
    <col min="23" max="23" width="14.85546875" style="12" bestFit="1" customWidth="1"/>
    <col min="24" max="25" width="12.5703125" style="12" bestFit="1" customWidth="1"/>
    <col min="26" max="26" width="13.7109375" style="12" bestFit="1" customWidth="1"/>
    <col min="27" max="27" width="9.7109375" style="12" bestFit="1" customWidth="1"/>
    <col min="28" max="28" width="9.28515625" style="12" bestFit="1" customWidth="1"/>
    <col min="29" max="31" width="8.85546875" style="12"/>
    <col min="32" max="32" width="14.28515625" style="12" bestFit="1" customWidth="1"/>
    <col min="33" max="33" width="11.42578125" style="12" bestFit="1" customWidth="1"/>
    <col min="34" max="34" width="9.140625" style="12" bestFit="1" customWidth="1"/>
    <col min="35" max="35" width="11.5703125" style="12" bestFit="1" customWidth="1"/>
    <col min="36" max="40" width="8.85546875" style="12"/>
    <col min="41" max="41" width="10.28515625" style="12" bestFit="1" customWidth="1"/>
    <col min="42" max="44" width="10.28515625" style="12" customWidth="1"/>
    <col min="45" max="45" width="12.28515625" style="12" bestFit="1" customWidth="1"/>
    <col min="46" max="48" width="8.85546875" style="12"/>
    <col min="49" max="49" width="13.7109375" style="12" bestFit="1" customWidth="1"/>
    <col min="50" max="16384" width="8.85546875" style="12"/>
  </cols>
  <sheetData>
    <row r="2" spans="2:50" x14ac:dyDescent="0.25">
      <c r="B2" s="65" t="s">
        <v>50</v>
      </c>
      <c r="C2" s="65" t="s">
        <v>59</v>
      </c>
      <c r="D2" s="65"/>
      <c r="E2" s="65"/>
      <c r="F2" s="65"/>
      <c r="G2" s="65"/>
      <c r="H2" s="65"/>
      <c r="I2" s="65"/>
      <c r="J2" s="65"/>
      <c r="K2" s="65"/>
      <c r="L2" s="65" t="s">
        <v>60</v>
      </c>
      <c r="M2" s="65"/>
      <c r="N2" s="65"/>
      <c r="O2" s="65"/>
      <c r="P2" s="65"/>
      <c r="Q2" s="65"/>
      <c r="R2" s="65"/>
      <c r="S2" s="65"/>
      <c r="T2" s="65"/>
      <c r="V2" s="65" t="s">
        <v>50</v>
      </c>
      <c r="W2" s="62" t="s">
        <v>59</v>
      </c>
      <c r="X2" s="63"/>
      <c r="Y2" s="63"/>
      <c r="Z2" s="63"/>
      <c r="AA2" s="63"/>
      <c r="AB2" s="63"/>
      <c r="AC2" s="63"/>
      <c r="AD2" s="63"/>
      <c r="AE2" s="64"/>
      <c r="AF2" s="65" t="s">
        <v>60</v>
      </c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</row>
    <row r="3" spans="2:50" x14ac:dyDescent="0.25">
      <c r="B3" s="65"/>
      <c r="C3" s="10" t="s">
        <v>6</v>
      </c>
      <c r="D3" s="10" t="s">
        <v>7</v>
      </c>
      <c r="E3" s="10" t="s">
        <v>8</v>
      </c>
      <c r="F3" s="10" t="s">
        <v>9</v>
      </c>
      <c r="G3" s="10" t="s">
        <v>61</v>
      </c>
      <c r="H3" s="10" t="s">
        <v>58</v>
      </c>
      <c r="I3" s="8" t="s">
        <v>57</v>
      </c>
      <c r="J3" s="8" t="s">
        <v>41</v>
      </c>
      <c r="K3" s="8" t="s">
        <v>42</v>
      </c>
      <c r="L3" s="10" t="s">
        <v>6</v>
      </c>
      <c r="M3" s="10" t="s">
        <v>7</v>
      </c>
      <c r="N3" s="10" t="s">
        <v>8</v>
      </c>
      <c r="O3" s="10" t="s">
        <v>9</v>
      </c>
      <c r="P3" s="10" t="s">
        <v>61</v>
      </c>
      <c r="Q3" s="10" t="s">
        <v>58</v>
      </c>
      <c r="R3" s="8" t="s">
        <v>57</v>
      </c>
      <c r="S3" s="8" t="s">
        <v>41</v>
      </c>
      <c r="T3" s="8" t="s">
        <v>42</v>
      </c>
      <c r="V3" s="65"/>
      <c r="W3" s="10" t="s">
        <v>6</v>
      </c>
      <c r="X3" s="10" t="s">
        <v>7</v>
      </c>
      <c r="Y3" s="10" t="s">
        <v>8</v>
      </c>
      <c r="Z3" s="10" t="s">
        <v>9</v>
      </c>
      <c r="AA3" s="10" t="s">
        <v>61</v>
      </c>
      <c r="AB3" s="10" t="s">
        <v>58</v>
      </c>
      <c r="AC3" s="8" t="s">
        <v>57</v>
      </c>
      <c r="AD3" s="8" t="s">
        <v>41</v>
      </c>
      <c r="AE3" s="8" t="s">
        <v>42</v>
      </c>
      <c r="AF3" s="10" t="s">
        <v>6</v>
      </c>
      <c r="AG3" s="10" t="s">
        <v>7</v>
      </c>
      <c r="AH3" s="10" t="s">
        <v>8</v>
      </c>
      <c r="AI3" s="10" t="s">
        <v>9</v>
      </c>
      <c r="AJ3" s="10" t="s">
        <v>61</v>
      </c>
      <c r="AK3" s="10" t="s">
        <v>58</v>
      </c>
      <c r="AL3" s="8" t="s">
        <v>57</v>
      </c>
      <c r="AM3" s="8" t="s">
        <v>41</v>
      </c>
      <c r="AN3" s="8" t="s">
        <v>42</v>
      </c>
      <c r="AO3" s="8" t="s">
        <v>296</v>
      </c>
      <c r="AP3" s="8" t="s">
        <v>297</v>
      </c>
      <c r="AQ3" s="8" t="s">
        <v>298</v>
      </c>
      <c r="AS3" s="100" t="s">
        <v>372</v>
      </c>
    </row>
    <row r="4" spans="2:50" x14ac:dyDescent="0.25">
      <c r="B4" s="9">
        <v>1</v>
      </c>
      <c r="C4" s="127">
        <v>554002</v>
      </c>
      <c r="D4" s="127">
        <v>2734</v>
      </c>
      <c r="E4" s="127">
        <v>1240</v>
      </c>
      <c r="F4" s="127">
        <v>6953</v>
      </c>
      <c r="G4" s="127">
        <v>0.99296548769845416</v>
      </c>
      <c r="H4" s="127">
        <v>0.71776607824919991</v>
      </c>
      <c r="I4" s="127">
        <v>0.84865128768460885</v>
      </c>
      <c r="J4" s="127">
        <v>0.77774049217002239</v>
      </c>
      <c r="K4" s="127">
        <v>0.81878989142466851</v>
      </c>
      <c r="L4" s="127">
        <v>553997</v>
      </c>
      <c r="M4" s="127">
        <v>2739</v>
      </c>
      <c r="N4" s="127">
        <v>0</v>
      </c>
      <c r="O4" s="127">
        <v>8193</v>
      </c>
      <c r="P4" s="127">
        <v>0.99515160312180828</v>
      </c>
      <c r="Q4" s="127">
        <v>0.74945115257958284</v>
      </c>
      <c r="R4" s="127">
        <v>1</v>
      </c>
      <c r="S4" s="127">
        <v>0.85678431372549024</v>
      </c>
      <c r="T4" s="127">
        <v>0.93732839099395937</v>
      </c>
      <c r="V4" s="9">
        <v>1</v>
      </c>
      <c r="W4" s="33">
        <f>C4</f>
        <v>554002</v>
      </c>
      <c r="X4" s="33">
        <f t="shared" ref="X4:AI16" si="0">D4</f>
        <v>2734</v>
      </c>
      <c r="Y4" s="33">
        <f t="shared" si="0"/>
        <v>1240</v>
      </c>
      <c r="Z4" s="33">
        <f t="shared" si="0"/>
        <v>6953</v>
      </c>
      <c r="AA4" s="13">
        <f>G4*100</f>
        <v>99.296548769845415</v>
      </c>
      <c r="AB4" s="13">
        <f t="shared" ref="AB4:AE16" si="1">H4*100</f>
        <v>71.776607824919992</v>
      </c>
      <c r="AC4" s="13">
        <f t="shared" si="1"/>
        <v>84.865128768460892</v>
      </c>
      <c r="AD4" s="13">
        <f t="shared" si="1"/>
        <v>77.774049217002243</v>
      </c>
      <c r="AE4" s="13">
        <f t="shared" si="1"/>
        <v>81.87898914246685</v>
      </c>
      <c r="AF4" s="33">
        <f t="shared" si="0"/>
        <v>553997</v>
      </c>
      <c r="AG4" s="33">
        <f t="shared" si="0"/>
        <v>2739</v>
      </c>
      <c r="AH4" s="34">
        <v>0</v>
      </c>
      <c r="AI4" s="33">
        <f t="shared" si="0"/>
        <v>8193</v>
      </c>
      <c r="AJ4" s="13">
        <f>P4*100</f>
        <v>99.515160312180825</v>
      </c>
      <c r="AK4" s="13">
        <f t="shared" ref="AK4:AN4" si="2">Q4*100</f>
        <v>74.945115257958278</v>
      </c>
      <c r="AL4" s="14">
        <f t="shared" si="2"/>
        <v>100</v>
      </c>
      <c r="AM4" s="13">
        <f t="shared" si="2"/>
        <v>85.678431372549028</v>
      </c>
      <c r="AN4" s="13">
        <f t="shared" si="2"/>
        <v>93.732839099395932</v>
      </c>
      <c r="AO4" s="36">
        <f>100*AG4/(AF4+AG4)</f>
        <v>0.49197465225888032</v>
      </c>
      <c r="AP4" s="36">
        <f>100*AF4/(AF4+AG4)</f>
        <v>99.508025347741125</v>
      </c>
      <c r="AQ4" s="36">
        <f>100*AH4/(AH4+AI4)</f>
        <v>0</v>
      </c>
      <c r="AR4" s="35"/>
      <c r="AS4" s="21">
        <f>X4-AG4</f>
        <v>-5</v>
      </c>
      <c r="AU4" s="12">
        <v>77.544192271231807</v>
      </c>
      <c r="AV4" s="28">
        <f>AM4-AU4</f>
        <v>8.1342391013172204</v>
      </c>
      <c r="AW4" s="12">
        <v>81.776910048927363</v>
      </c>
      <c r="AX4" s="28">
        <f>AN4-AW4</f>
        <v>11.955929050468569</v>
      </c>
    </row>
    <row r="5" spans="2:50" x14ac:dyDescent="0.25">
      <c r="B5" s="9">
        <v>2</v>
      </c>
      <c r="C5" s="127">
        <v>356308</v>
      </c>
      <c r="D5" s="127">
        <v>1129</v>
      </c>
      <c r="E5" s="127">
        <v>911</v>
      </c>
      <c r="F5" s="127">
        <v>3278</v>
      </c>
      <c r="G5" s="127">
        <v>0.9943588126959898</v>
      </c>
      <c r="H5" s="127">
        <v>0.7438166553210801</v>
      </c>
      <c r="I5" s="127">
        <v>0.78252566244927191</v>
      </c>
      <c r="J5" s="127">
        <v>0.76268031642624479</v>
      </c>
      <c r="K5" s="127">
        <v>0.77446486792987757</v>
      </c>
      <c r="L5" s="127">
        <v>356234</v>
      </c>
      <c r="M5" s="127">
        <v>1203</v>
      </c>
      <c r="N5" s="127">
        <v>0</v>
      </c>
      <c r="O5" s="127">
        <v>4189</v>
      </c>
      <c r="P5" s="127">
        <v>0.99667335866337048</v>
      </c>
      <c r="Q5" s="127">
        <v>0.77689169139465875</v>
      </c>
      <c r="R5" s="127">
        <v>1</v>
      </c>
      <c r="S5" s="127">
        <v>0.87443899384197887</v>
      </c>
      <c r="T5" s="127">
        <v>0.94568358316778034</v>
      </c>
      <c r="V5" s="9">
        <v>2</v>
      </c>
      <c r="W5" s="33">
        <f t="shared" ref="W5:W16" si="3">C5</f>
        <v>356308</v>
      </c>
      <c r="X5" s="33">
        <f t="shared" si="0"/>
        <v>1129</v>
      </c>
      <c r="Y5" s="33">
        <f t="shared" si="0"/>
        <v>911</v>
      </c>
      <c r="Z5" s="33">
        <f t="shared" si="0"/>
        <v>3278</v>
      </c>
      <c r="AA5" s="13">
        <f t="shared" ref="AA5:AA16" si="4">G5*100</f>
        <v>99.43588126959898</v>
      </c>
      <c r="AB5" s="13">
        <f t="shared" si="1"/>
        <v>74.381665532108016</v>
      </c>
      <c r="AC5" s="13">
        <f t="shared" si="1"/>
        <v>78.252566244927195</v>
      </c>
      <c r="AD5" s="13">
        <f t="shared" si="1"/>
        <v>76.268031642624479</v>
      </c>
      <c r="AE5" s="13">
        <f t="shared" si="1"/>
        <v>77.446486792987756</v>
      </c>
      <c r="AF5" s="33">
        <f t="shared" si="0"/>
        <v>356234</v>
      </c>
      <c r="AG5" s="33">
        <f t="shared" si="0"/>
        <v>1203</v>
      </c>
      <c r="AH5" s="34">
        <v>0</v>
      </c>
      <c r="AI5" s="33">
        <f t="shared" si="0"/>
        <v>4189</v>
      </c>
      <c r="AJ5" s="13">
        <f t="shared" ref="AJ5:AJ16" si="5">P5*100</f>
        <v>99.667335866337055</v>
      </c>
      <c r="AK5" s="13">
        <f t="shared" ref="AK5:AK16" si="6">Q5*100</f>
        <v>77.689169139465875</v>
      </c>
      <c r="AL5" s="14">
        <f t="shared" ref="AL5:AL16" si="7">R5*100</f>
        <v>100</v>
      </c>
      <c r="AM5" s="13">
        <f t="shared" ref="AM5:AM16" si="8">S5*100</f>
        <v>87.443899384197891</v>
      </c>
      <c r="AN5" s="13">
        <f t="shared" ref="AN5:AN16" si="9">T5*100</f>
        <v>94.568358316778031</v>
      </c>
      <c r="AO5" s="36">
        <f t="shared" ref="AO5:AO16" si="10">100*AG5/(AF5+AG5)</f>
        <v>0.33656280687226003</v>
      </c>
      <c r="AP5" s="36">
        <f t="shared" ref="AP5:AP16" si="11">100*AF5/(AF5+AG5)</f>
        <v>99.663437193127734</v>
      </c>
      <c r="AQ5" s="36">
        <f t="shared" ref="AQ5:AQ16" si="12">100*AH5/(AH5+AI5)</f>
        <v>0</v>
      </c>
      <c r="AR5" s="35"/>
      <c r="AS5" s="21">
        <f t="shared" ref="AS5:AS16" si="13">X5-AG5</f>
        <v>-74</v>
      </c>
      <c r="AU5" s="12">
        <v>75.495163519115621</v>
      </c>
      <c r="AV5" s="28">
        <f t="shared" ref="AV5:AV40" si="14">AM5-AU5</f>
        <v>11.94873586508227</v>
      </c>
      <c r="AW5" s="12">
        <v>77.125782316126305</v>
      </c>
      <c r="AX5" s="28">
        <f t="shared" ref="AX5:AX16" si="15">AN5-AW5</f>
        <v>17.442576000651727</v>
      </c>
    </row>
    <row r="6" spans="2:50" x14ac:dyDescent="0.25">
      <c r="B6" s="9">
        <v>3</v>
      </c>
      <c r="C6" s="128">
        <v>936684</v>
      </c>
      <c r="D6" s="128">
        <v>80</v>
      </c>
      <c r="E6" s="128">
        <v>124</v>
      </c>
      <c r="F6" s="128">
        <v>5241</v>
      </c>
      <c r="G6" s="128">
        <v>0.99978346914276073</v>
      </c>
      <c r="H6" s="128">
        <v>0.98496523209922948</v>
      </c>
      <c r="I6" s="128">
        <v>0.97688723205964589</v>
      </c>
      <c r="J6" s="128">
        <v>0.98090960134755756</v>
      </c>
      <c r="K6" s="128">
        <v>0.97849221462977487</v>
      </c>
      <c r="L6" s="128">
        <v>936674</v>
      </c>
      <c r="M6" s="128">
        <v>90</v>
      </c>
      <c r="N6" s="128">
        <v>0</v>
      </c>
      <c r="O6" s="128">
        <v>5365</v>
      </c>
      <c r="P6" s="128">
        <v>0.99990447168062968</v>
      </c>
      <c r="Q6" s="128">
        <v>0.98350137488542622</v>
      </c>
      <c r="R6" s="128">
        <v>1</v>
      </c>
      <c r="S6" s="128">
        <v>0.99168207024029575</v>
      </c>
      <c r="T6" s="128">
        <v>0.99665613969905253</v>
      </c>
      <c r="V6" s="9">
        <v>3</v>
      </c>
      <c r="W6" s="15">
        <f t="shared" si="3"/>
        <v>936684</v>
      </c>
      <c r="X6" s="15">
        <f t="shared" si="0"/>
        <v>80</v>
      </c>
      <c r="Y6" s="15">
        <f t="shared" si="0"/>
        <v>124</v>
      </c>
      <c r="Z6" s="15">
        <f t="shared" si="0"/>
        <v>5241</v>
      </c>
      <c r="AA6" s="13">
        <f t="shared" si="4"/>
        <v>99.978346914276074</v>
      </c>
      <c r="AB6" s="13">
        <f t="shared" si="1"/>
        <v>98.496523209922941</v>
      </c>
      <c r="AC6" s="13">
        <f t="shared" si="1"/>
        <v>97.688723205964592</v>
      </c>
      <c r="AD6" s="13">
        <f t="shared" si="1"/>
        <v>98.090960134755761</v>
      </c>
      <c r="AE6" s="13">
        <f t="shared" si="1"/>
        <v>97.849221462977482</v>
      </c>
      <c r="AF6" s="15">
        <f t="shared" si="0"/>
        <v>936674</v>
      </c>
      <c r="AG6" s="15">
        <f t="shared" si="0"/>
        <v>90</v>
      </c>
      <c r="AH6" s="16">
        <v>0</v>
      </c>
      <c r="AI6" s="15">
        <f t="shared" si="0"/>
        <v>5365</v>
      </c>
      <c r="AJ6" s="13">
        <f t="shared" si="5"/>
        <v>99.990447168062971</v>
      </c>
      <c r="AK6" s="13">
        <f t="shared" si="6"/>
        <v>98.350137488542629</v>
      </c>
      <c r="AL6" s="14">
        <f t="shared" si="7"/>
        <v>100</v>
      </c>
      <c r="AM6" s="13">
        <f t="shared" si="8"/>
        <v>99.16820702402957</v>
      </c>
      <c r="AN6" s="13">
        <f t="shared" si="9"/>
        <v>99.665613969905252</v>
      </c>
      <c r="AO6" s="36">
        <f t="shared" si="10"/>
        <v>9.6075425614135478E-3</v>
      </c>
      <c r="AP6" s="36">
        <f t="shared" si="11"/>
        <v>99.990392457438588</v>
      </c>
      <c r="AQ6" s="36">
        <f t="shared" si="12"/>
        <v>0</v>
      </c>
      <c r="AR6" s="35"/>
      <c r="AS6" s="21">
        <f t="shared" si="13"/>
        <v>-10</v>
      </c>
      <c r="AU6" s="12">
        <v>97.953462293243618</v>
      </c>
      <c r="AV6" s="28">
        <f t="shared" si="14"/>
        <v>1.2147447307859522</v>
      </c>
      <c r="AW6" s="12">
        <v>97.794446932377966</v>
      </c>
      <c r="AX6" s="28">
        <f t="shared" si="15"/>
        <v>1.871167037527286</v>
      </c>
    </row>
    <row r="7" spans="2:50" x14ac:dyDescent="0.25">
      <c r="B7" s="9">
        <v>4</v>
      </c>
      <c r="C7" s="127">
        <v>222214</v>
      </c>
      <c r="D7" s="127">
        <v>1486</v>
      </c>
      <c r="E7" s="127">
        <v>272</v>
      </c>
      <c r="F7" s="127">
        <v>244</v>
      </c>
      <c r="G7" s="127">
        <v>0.99215934634459624</v>
      </c>
      <c r="H7" s="127">
        <v>0.14104046242774568</v>
      </c>
      <c r="I7" s="127">
        <v>0.47286821705426357</v>
      </c>
      <c r="J7" s="127">
        <v>0.21727515583259127</v>
      </c>
      <c r="K7" s="127">
        <v>0.32156035846072745</v>
      </c>
      <c r="L7" s="127">
        <v>222209</v>
      </c>
      <c r="M7" s="127">
        <v>1491</v>
      </c>
      <c r="N7" s="127">
        <v>272</v>
      </c>
      <c r="O7" s="127">
        <v>244</v>
      </c>
      <c r="P7" s="127">
        <v>0.99213704641952405</v>
      </c>
      <c r="Q7" s="127">
        <v>0.14063400576368876</v>
      </c>
      <c r="R7" s="127">
        <v>0.47286821705426357</v>
      </c>
      <c r="S7" s="127">
        <v>0.21679253665037762</v>
      </c>
      <c r="T7" s="127">
        <v>0.32113714135298765</v>
      </c>
      <c r="V7" s="9">
        <v>4</v>
      </c>
      <c r="W7" s="15">
        <f t="shared" si="3"/>
        <v>222214</v>
      </c>
      <c r="X7" s="15">
        <f t="shared" si="0"/>
        <v>1486</v>
      </c>
      <c r="Y7" s="15">
        <f t="shared" si="0"/>
        <v>272</v>
      </c>
      <c r="Z7" s="15">
        <f t="shared" si="0"/>
        <v>244</v>
      </c>
      <c r="AA7" s="13">
        <f t="shared" si="4"/>
        <v>99.215934634459629</v>
      </c>
      <c r="AB7" s="13">
        <f t="shared" si="1"/>
        <v>14.104046242774567</v>
      </c>
      <c r="AC7" s="13">
        <f t="shared" si="1"/>
        <v>47.286821705426355</v>
      </c>
      <c r="AD7" s="13">
        <f t="shared" si="1"/>
        <v>21.727515583259127</v>
      </c>
      <c r="AE7" s="13">
        <f t="shared" si="1"/>
        <v>32.156035846072747</v>
      </c>
      <c r="AF7" s="15">
        <f t="shared" si="0"/>
        <v>222209</v>
      </c>
      <c r="AG7" s="15">
        <f t="shared" si="0"/>
        <v>1491</v>
      </c>
      <c r="AH7" s="15">
        <f t="shared" si="0"/>
        <v>272</v>
      </c>
      <c r="AI7" s="15">
        <f t="shared" si="0"/>
        <v>244</v>
      </c>
      <c r="AJ7" s="13">
        <f t="shared" si="5"/>
        <v>99.213704641952404</v>
      </c>
      <c r="AK7" s="13">
        <f t="shared" si="6"/>
        <v>14.063400576368876</v>
      </c>
      <c r="AL7" s="13">
        <f t="shared" si="7"/>
        <v>47.286821705426355</v>
      </c>
      <c r="AM7" s="13">
        <f t="shared" si="8"/>
        <v>21.679253665037763</v>
      </c>
      <c r="AN7" s="13">
        <f t="shared" si="9"/>
        <v>32.113714135298764</v>
      </c>
      <c r="AO7" s="36">
        <f t="shared" si="10"/>
        <v>0.66651765757711223</v>
      </c>
      <c r="AP7" s="36">
        <f t="shared" si="11"/>
        <v>99.333482342422883</v>
      </c>
      <c r="AQ7" s="36">
        <f t="shared" si="12"/>
        <v>52.713178294573645</v>
      </c>
      <c r="AR7" s="35"/>
      <c r="AS7" s="21">
        <f t="shared" si="13"/>
        <v>-5</v>
      </c>
      <c r="AU7" s="12">
        <v>21.516754850088184</v>
      </c>
      <c r="AV7" s="28">
        <f t="shared" si="14"/>
        <v>0.16249881494957918</v>
      </c>
      <c r="AW7" s="12">
        <v>31.970649895178198</v>
      </c>
      <c r="AX7" s="28">
        <f t="shared" si="15"/>
        <v>0.14306424012056596</v>
      </c>
    </row>
    <row r="8" spans="2:50" x14ac:dyDescent="0.25">
      <c r="B8" s="9">
        <v>5</v>
      </c>
      <c r="C8" s="128">
        <v>25764</v>
      </c>
      <c r="D8" s="128">
        <v>23</v>
      </c>
      <c r="E8" s="128">
        <v>27</v>
      </c>
      <c r="F8" s="128">
        <v>154</v>
      </c>
      <c r="G8" s="128">
        <v>0.99807455329636474</v>
      </c>
      <c r="H8" s="128">
        <v>0.87005649717514122</v>
      </c>
      <c r="I8" s="128">
        <v>0.850828729281768</v>
      </c>
      <c r="J8" s="128">
        <v>0.86033519553072624</v>
      </c>
      <c r="K8" s="128">
        <v>0.85460599334073251</v>
      </c>
      <c r="L8" s="128">
        <v>25764</v>
      </c>
      <c r="M8" s="128">
        <v>23</v>
      </c>
      <c r="N8" s="128">
        <v>0</v>
      </c>
      <c r="O8" s="128">
        <v>181</v>
      </c>
      <c r="P8" s="128">
        <v>0.99911429451632783</v>
      </c>
      <c r="Q8" s="128">
        <v>0.88725490196078427</v>
      </c>
      <c r="R8" s="128">
        <v>1</v>
      </c>
      <c r="S8" s="128">
        <v>0.94025974025974024</v>
      </c>
      <c r="T8" s="128">
        <v>0.97521551724137934</v>
      </c>
      <c r="V8" s="9">
        <v>5</v>
      </c>
      <c r="W8" s="15">
        <f t="shared" si="3"/>
        <v>25764</v>
      </c>
      <c r="X8" s="15">
        <f t="shared" si="0"/>
        <v>23</v>
      </c>
      <c r="Y8" s="15">
        <f t="shared" si="0"/>
        <v>27</v>
      </c>
      <c r="Z8" s="15">
        <f t="shared" si="0"/>
        <v>154</v>
      </c>
      <c r="AA8" s="13">
        <f t="shared" si="4"/>
        <v>99.807455329636468</v>
      </c>
      <c r="AB8" s="13">
        <f t="shared" si="1"/>
        <v>87.005649717514117</v>
      </c>
      <c r="AC8" s="13">
        <f t="shared" si="1"/>
        <v>85.082872928176798</v>
      </c>
      <c r="AD8" s="13">
        <f t="shared" si="1"/>
        <v>86.033519553072622</v>
      </c>
      <c r="AE8" s="13">
        <f t="shared" si="1"/>
        <v>85.460599334073251</v>
      </c>
      <c r="AF8" s="15">
        <f t="shared" si="0"/>
        <v>25764</v>
      </c>
      <c r="AG8" s="15">
        <f t="shared" si="0"/>
        <v>23</v>
      </c>
      <c r="AH8" s="16">
        <v>0</v>
      </c>
      <c r="AI8" s="15">
        <f t="shared" si="0"/>
        <v>181</v>
      </c>
      <c r="AJ8" s="13">
        <f t="shared" si="5"/>
        <v>99.911429451632785</v>
      </c>
      <c r="AK8" s="13">
        <f t="shared" si="6"/>
        <v>88.725490196078425</v>
      </c>
      <c r="AL8" s="14">
        <f t="shared" si="7"/>
        <v>100</v>
      </c>
      <c r="AM8" s="13">
        <f t="shared" si="8"/>
        <v>94.025974025974023</v>
      </c>
      <c r="AN8" s="13">
        <f t="shared" si="9"/>
        <v>97.521551724137936</v>
      </c>
      <c r="AO8" s="36">
        <f t="shared" si="10"/>
        <v>8.9192228642339166E-2</v>
      </c>
      <c r="AP8" s="36">
        <f t="shared" si="11"/>
        <v>99.910807771357668</v>
      </c>
      <c r="AQ8" s="36">
        <f t="shared" si="12"/>
        <v>0</v>
      </c>
      <c r="AR8" s="35"/>
      <c r="AS8" s="21">
        <f t="shared" si="13"/>
        <v>0</v>
      </c>
      <c r="AU8" s="12">
        <v>84.848484848484844</v>
      </c>
      <c r="AV8" s="28">
        <f t="shared" si="14"/>
        <v>9.1774891774891785</v>
      </c>
      <c r="AW8" s="12">
        <v>84.988962472406186</v>
      </c>
      <c r="AX8" s="28">
        <f t="shared" si="15"/>
        <v>12.53258925173175</v>
      </c>
    </row>
    <row r="9" spans="2:50" x14ac:dyDescent="0.25">
      <c r="B9" s="9">
        <v>6</v>
      </c>
      <c r="C9" s="127">
        <v>110854</v>
      </c>
      <c r="D9" s="127">
        <v>4</v>
      </c>
      <c r="E9" s="127">
        <v>9</v>
      </c>
      <c r="F9" s="127">
        <v>917</v>
      </c>
      <c r="G9" s="127">
        <v>0.99988370428683893</v>
      </c>
      <c r="H9" s="127">
        <v>0.99565689467969598</v>
      </c>
      <c r="I9" s="127">
        <v>0.99028077753779697</v>
      </c>
      <c r="J9" s="127">
        <v>0.99296155928532759</v>
      </c>
      <c r="K9" s="127">
        <v>0.99135135135135133</v>
      </c>
      <c r="L9" s="127">
        <v>110854</v>
      </c>
      <c r="M9" s="127">
        <v>4</v>
      </c>
      <c r="N9" s="127">
        <v>0</v>
      </c>
      <c r="O9" s="127">
        <v>926</v>
      </c>
      <c r="P9" s="127">
        <v>0.99996421670364277</v>
      </c>
      <c r="Q9" s="127">
        <v>0.99569892473118282</v>
      </c>
      <c r="R9" s="127">
        <v>1</v>
      </c>
      <c r="S9" s="127">
        <v>0.99784482758620685</v>
      </c>
      <c r="T9" s="127">
        <v>0.99913681484678463</v>
      </c>
      <c r="V9" s="9">
        <v>6</v>
      </c>
      <c r="W9" s="33">
        <f t="shared" si="3"/>
        <v>110854</v>
      </c>
      <c r="X9" s="33">
        <f t="shared" si="0"/>
        <v>4</v>
      </c>
      <c r="Y9" s="33">
        <f t="shared" si="0"/>
        <v>9</v>
      </c>
      <c r="Z9" s="33">
        <f t="shared" si="0"/>
        <v>917</v>
      </c>
      <c r="AA9" s="13">
        <f t="shared" si="4"/>
        <v>99.988370428683893</v>
      </c>
      <c r="AB9" s="13">
        <f t="shared" si="1"/>
        <v>99.565689467969605</v>
      </c>
      <c r="AC9" s="13">
        <f t="shared" si="1"/>
        <v>99.028077753779698</v>
      </c>
      <c r="AD9" s="13">
        <f t="shared" si="1"/>
        <v>99.296155928532755</v>
      </c>
      <c r="AE9" s="13">
        <f t="shared" si="1"/>
        <v>99.13513513513513</v>
      </c>
      <c r="AF9" s="33">
        <f t="shared" si="0"/>
        <v>110854</v>
      </c>
      <c r="AG9" s="33">
        <f t="shared" si="0"/>
        <v>4</v>
      </c>
      <c r="AH9" s="34">
        <v>0</v>
      </c>
      <c r="AI9" s="33">
        <f t="shared" si="0"/>
        <v>926</v>
      </c>
      <c r="AJ9" s="14">
        <f t="shared" si="5"/>
        <v>99.996421670364271</v>
      </c>
      <c r="AK9" s="13">
        <f t="shared" si="6"/>
        <v>99.569892473118287</v>
      </c>
      <c r="AL9" s="14">
        <f t="shared" si="7"/>
        <v>100</v>
      </c>
      <c r="AM9" s="13">
        <f t="shared" si="8"/>
        <v>99.784482758620683</v>
      </c>
      <c r="AN9" s="13">
        <f t="shared" si="9"/>
        <v>99.913681484678463</v>
      </c>
      <c r="AO9" s="36">
        <f t="shared" si="10"/>
        <v>3.608219524075845E-3</v>
      </c>
      <c r="AP9" s="36">
        <f t="shared" si="11"/>
        <v>99.996391780475918</v>
      </c>
      <c r="AQ9" s="36">
        <f t="shared" si="12"/>
        <v>0</v>
      </c>
      <c r="AR9" s="35"/>
      <c r="AS9" s="21">
        <f t="shared" si="13"/>
        <v>0</v>
      </c>
      <c r="AU9" s="12">
        <v>99.18875067604111</v>
      </c>
      <c r="AV9" s="28">
        <f t="shared" si="14"/>
        <v>0.59573208257957333</v>
      </c>
      <c r="AW9" s="12">
        <v>99.092284417549166</v>
      </c>
      <c r="AX9" s="28">
        <f t="shared" si="15"/>
        <v>0.82139706712929694</v>
      </c>
    </row>
    <row r="10" spans="2:50" x14ac:dyDescent="0.25">
      <c r="B10" s="9">
        <v>7</v>
      </c>
      <c r="C10" s="128">
        <v>22693</v>
      </c>
      <c r="D10" s="128">
        <v>111</v>
      </c>
      <c r="E10" s="128">
        <v>13</v>
      </c>
      <c r="F10" s="128">
        <v>0</v>
      </c>
      <c r="G10" s="128">
        <v>0.99456545558136478</v>
      </c>
      <c r="H10" s="128">
        <v>0</v>
      </c>
      <c r="I10" s="128">
        <v>0</v>
      </c>
      <c r="J10" s="128">
        <v>0</v>
      </c>
      <c r="K10" s="128">
        <v>0</v>
      </c>
      <c r="L10" s="128">
        <v>22693</v>
      </c>
      <c r="M10" s="128">
        <v>111</v>
      </c>
      <c r="N10" s="128">
        <v>13</v>
      </c>
      <c r="O10" s="128">
        <v>0</v>
      </c>
      <c r="P10" s="128">
        <v>0.99456545558136478</v>
      </c>
      <c r="Q10" s="128">
        <v>0</v>
      </c>
      <c r="R10" s="128">
        <v>0</v>
      </c>
      <c r="S10" s="128">
        <v>0</v>
      </c>
      <c r="T10" s="128">
        <v>0</v>
      </c>
      <c r="V10" s="9">
        <v>7</v>
      </c>
      <c r="W10" s="15">
        <f t="shared" si="3"/>
        <v>22693</v>
      </c>
      <c r="X10" s="15">
        <f t="shared" si="0"/>
        <v>111</v>
      </c>
      <c r="Y10" s="15">
        <f t="shared" si="0"/>
        <v>13</v>
      </c>
      <c r="Z10" s="16">
        <v>0</v>
      </c>
      <c r="AA10" s="13">
        <f t="shared" si="4"/>
        <v>99.456545558136483</v>
      </c>
      <c r="AB10" s="13">
        <f t="shared" si="1"/>
        <v>0</v>
      </c>
      <c r="AC10" s="13">
        <f t="shared" si="1"/>
        <v>0</v>
      </c>
      <c r="AD10" s="13">
        <f t="shared" si="1"/>
        <v>0</v>
      </c>
      <c r="AE10" s="13">
        <f t="shared" si="1"/>
        <v>0</v>
      </c>
      <c r="AF10" s="15">
        <f t="shared" si="0"/>
        <v>22693</v>
      </c>
      <c r="AG10" s="15">
        <f t="shared" si="0"/>
        <v>111</v>
      </c>
      <c r="AH10" s="15">
        <f t="shared" si="0"/>
        <v>13</v>
      </c>
      <c r="AI10" s="16">
        <v>0</v>
      </c>
      <c r="AJ10" s="13">
        <f t="shared" si="5"/>
        <v>99.456545558136483</v>
      </c>
      <c r="AK10" s="13">
        <f t="shared" si="6"/>
        <v>0</v>
      </c>
      <c r="AL10" s="13">
        <f t="shared" si="7"/>
        <v>0</v>
      </c>
      <c r="AM10" s="13">
        <f t="shared" si="8"/>
        <v>0</v>
      </c>
      <c r="AN10" s="13">
        <f t="shared" si="9"/>
        <v>0</v>
      </c>
      <c r="AO10" s="36">
        <f t="shared" si="10"/>
        <v>0.48675670934923698</v>
      </c>
      <c r="AP10" s="36">
        <f t="shared" si="11"/>
        <v>99.513243290650763</v>
      </c>
      <c r="AQ10" s="36">
        <f t="shared" si="12"/>
        <v>100</v>
      </c>
      <c r="AR10" s="35"/>
      <c r="AS10" s="21">
        <f t="shared" si="13"/>
        <v>0</v>
      </c>
      <c r="AU10" s="12">
        <v>0</v>
      </c>
      <c r="AV10" s="28">
        <f t="shared" si="14"/>
        <v>0</v>
      </c>
      <c r="AW10" s="12">
        <v>0</v>
      </c>
      <c r="AX10" s="28">
        <f t="shared" si="15"/>
        <v>0</v>
      </c>
    </row>
    <row r="11" spans="2:50" x14ac:dyDescent="0.25">
      <c r="B11" s="9">
        <v>8</v>
      </c>
      <c r="C11" s="127">
        <v>588893</v>
      </c>
      <c r="D11" s="127">
        <v>729</v>
      </c>
      <c r="E11" s="127">
        <v>9</v>
      </c>
      <c r="F11" s="127">
        <v>1217</v>
      </c>
      <c r="G11" s="127">
        <v>0.99875094779029461</v>
      </c>
      <c r="H11" s="127">
        <v>0.6253854059609455</v>
      </c>
      <c r="I11" s="127">
        <v>0.9926590538336052</v>
      </c>
      <c r="J11" s="127">
        <v>0.76733921815889028</v>
      </c>
      <c r="K11" s="127">
        <v>0.88832116788321169</v>
      </c>
      <c r="L11" s="127">
        <v>588625</v>
      </c>
      <c r="M11" s="127">
        <v>997</v>
      </c>
      <c r="N11" s="127">
        <v>0</v>
      </c>
      <c r="O11" s="127">
        <v>1226</v>
      </c>
      <c r="P11" s="127">
        <v>0.99831259477902945</v>
      </c>
      <c r="Q11" s="127">
        <v>0.55150697255960413</v>
      </c>
      <c r="R11" s="127">
        <v>1</v>
      </c>
      <c r="S11" s="127">
        <v>0.7109307045520441</v>
      </c>
      <c r="T11" s="127">
        <v>0.86010944296337866</v>
      </c>
      <c r="V11" s="9">
        <v>8</v>
      </c>
      <c r="W11" s="33">
        <f t="shared" si="3"/>
        <v>588893</v>
      </c>
      <c r="X11" s="33">
        <f t="shared" si="0"/>
        <v>729</v>
      </c>
      <c r="Y11" s="33">
        <f t="shared" si="0"/>
        <v>9</v>
      </c>
      <c r="Z11" s="33">
        <f t="shared" si="0"/>
        <v>1217</v>
      </c>
      <c r="AA11" s="13">
        <f t="shared" si="4"/>
        <v>99.875094779029467</v>
      </c>
      <c r="AB11" s="13">
        <f t="shared" si="1"/>
        <v>62.538540596094549</v>
      </c>
      <c r="AC11" s="13">
        <f t="shared" si="1"/>
        <v>99.265905383360518</v>
      </c>
      <c r="AD11" s="13">
        <f t="shared" si="1"/>
        <v>76.733921815889033</v>
      </c>
      <c r="AE11" s="13">
        <f t="shared" si="1"/>
        <v>88.832116788321173</v>
      </c>
      <c r="AF11" s="33">
        <f t="shared" si="0"/>
        <v>588625</v>
      </c>
      <c r="AG11" s="33">
        <f t="shared" si="0"/>
        <v>997</v>
      </c>
      <c r="AH11" s="34">
        <v>0</v>
      </c>
      <c r="AI11" s="33">
        <f t="shared" si="0"/>
        <v>1226</v>
      </c>
      <c r="AJ11" s="13">
        <f t="shared" si="5"/>
        <v>99.831259477902947</v>
      </c>
      <c r="AK11" s="13">
        <f t="shared" si="6"/>
        <v>55.150697255960409</v>
      </c>
      <c r="AL11" s="14">
        <f t="shared" si="7"/>
        <v>100</v>
      </c>
      <c r="AM11" s="13">
        <f t="shared" si="8"/>
        <v>71.093070455204412</v>
      </c>
      <c r="AN11" s="13">
        <f t="shared" si="9"/>
        <v>86.010944296337868</v>
      </c>
      <c r="AO11" s="36">
        <f t="shared" si="10"/>
        <v>0.16909138397142576</v>
      </c>
      <c r="AP11" s="36">
        <f t="shared" si="11"/>
        <v>99.83090861602858</v>
      </c>
      <c r="AQ11" s="36">
        <f t="shared" si="12"/>
        <v>0</v>
      </c>
      <c r="AR11" s="35"/>
      <c r="AS11" s="21">
        <f t="shared" si="13"/>
        <v>-268</v>
      </c>
      <c r="AU11" s="12">
        <v>76.34880803011292</v>
      </c>
      <c r="AV11" s="28">
        <f t="shared" si="14"/>
        <v>-5.2557375749085082</v>
      </c>
      <c r="AW11" s="12">
        <v>88.625109233906201</v>
      </c>
      <c r="AX11" s="28">
        <f t="shared" si="15"/>
        <v>-2.6141649375683329</v>
      </c>
    </row>
    <row r="12" spans="2:50" x14ac:dyDescent="0.25">
      <c r="B12" s="9">
        <v>9</v>
      </c>
      <c r="C12" s="127">
        <v>374440</v>
      </c>
      <c r="D12" s="127">
        <v>6065</v>
      </c>
      <c r="E12" s="127">
        <v>2845</v>
      </c>
      <c r="F12" s="127">
        <v>34153</v>
      </c>
      <c r="G12" s="127">
        <v>0.97865883598441206</v>
      </c>
      <c r="H12" s="127">
        <v>0.84919687702023972</v>
      </c>
      <c r="I12" s="127">
        <v>0.92310395156494951</v>
      </c>
      <c r="J12" s="127">
        <v>0.88460940737670946</v>
      </c>
      <c r="K12" s="127">
        <v>0.9073109824132618</v>
      </c>
      <c r="L12" s="127">
        <v>374379</v>
      </c>
      <c r="M12" s="127">
        <v>6126</v>
      </c>
      <c r="N12" s="127">
        <v>0</v>
      </c>
      <c r="O12" s="127">
        <v>36998</v>
      </c>
      <c r="P12" s="127">
        <v>0.98532705154214462</v>
      </c>
      <c r="Q12" s="127">
        <v>0.85794453204711996</v>
      </c>
      <c r="R12" s="127">
        <v>1</v>
      </c>
      <c r="S12" s="127">
        <v>0.9235415990614313</v>
      </c>
      <c r="T12" s="127">
        <v>0.96794616881893714</v>
      </c>
      <c r="V12" s="9">
        <v>9</v>
      </c>
      <c r="W12" s="33">
        <f t="shared" si="3"/>
        <v>374440</v>
      </c>
      <c r="X12" s="33">
        <f t="shared" si="0"/>
        <v>6065</v>
      </c>
      <c r="Y12" s="33">
        <f t="shared" si="0"/>
        <v>2845</v>
      </c>
      <c r="Z12" s="33">
        <f t="shared" si="0"/>
        <v>34153</v>
      </c>
      <c r="AA12" s="13">
        <f t="shared" si="4"/>
        <v>97.865883598441201</v>
      </c>
      <c r="AB12" s="13">
        <f t="shared" si="1"/>
        <v>84.919687702023978</v>
      </c>
      <c r="AC12" s="13">
        <f t="shared" si="1"/>
        <v>92.310395156494948</v>
      </c>
      <c r="AD12" s="13">
        <f t="shared" si="1"/>
        <v>88.460940737670938</v>
      </c>
      <c r="AE12" s="13">
        <f t="shared" si="1"/>
        <v>90.73109824132618</v>
      </c>
      <c r="AF12" s="33">
        <f t="shared" si="0"/>
        <v>374379</v>
      </c>
      <c r="AG12" s="33">
        <f t="shared" si="0"/>
        <v>6126</v>
      </c>
      <c r="AH12" s="34">
        <v>0</v>
      </c>
      <c r="AI12" s="33">
        <f t="shared" si="0"/>
        <v>36998</v>
      </c>
      <c r="AJ12" s="13">
        <f t="shared" si="5"/>
        <v>98.532705154214455</v>
      </c>
      <c r="AK12" s="13">
        <f t="shared" si="6"/>
        <v>85.794453204711999</v>
      </c>
      <c r="AL12" s="14">
        <f t="shared" si="7"/>
        <v>100</v>
      </c>
      <c r="AM12" s="13">
        <f t="shared" si="8"/>
        <v>92.354159906143124</v>
      </c>
      <c r="AN12" s="13">
        <f t="shared" si="9"/>
        <v>96.794616881893717</v>
      </c>
      <c r="AO12" s="36">
        <f t="shared" si="10"/>
        <v>1.6099657034730162</v>
      </c>
      <c r="AP12" s="36">
        <f t="shared" si="11"/>
        <v>98.390034296526977</v>
      </c>
      <c r="AQ12" s="36">
        <f t="shared" si="12"/>
        <v>0</v>
      </c>
      <c r="AR12" s="35"/>
      <c r="AS12" s="21">
        <f t="shared" si="13"/>
        <v>-61</v>
      </c>
      <c r="AU12" s="12">
        <v>88.314542821679765</v>
      </c>
      <c r="AV12" s="28">
        <f t="shared" si="14"/>
        <v>4.0396170844633588</v>
      </c>
      <c r="AW12" s="12">
        <v>90.669434739670166</v>
      </c>
      <c r="AX12" s="28">
        <f t="shared" si="15"/>
        <v>6.1251821422235508</v>
      </c>
    </row>
    <row r="13" spans="2:50" x14ac:dyDescent="0.25">
      <c r="B13" s="9">
        <v>10</v>
      </c>
      <c r="C13" s="127">
        <v>239674</v>
      </c>
      <c r="D13" s="127">
        <v>1015</v>
      </c>
      <c r="E13" s="127">
        <v>5</v>
      </c>
      <c r="F13" s="127">
        <v>21266</v>
      </c>
      <c r="G13" s="127">
        <v>0.99610627576729271</v>
      </c>
      <c r="H13" s="127">
        <v>0.95444549167452086</v>
      </c>
      <c r="I13" s="127">
        <v>0.99976493817874101</v>
      </c>
      <c r="J13" s="127">
        <v>0.97657972079353417</v>
      </c>
      <c r="K13" s="127">
        <v>0.99035998696036887</v>
      </c>
      <c r="L13" s="127">
        <v>239669</v>
      </c>
      <c r="M13" s="127">
        <v>1020</v>
      </c>
      <c r="N13" s="127">
        <v>0</v>
      </c>
      <c r="O13" s="127">
        <v>21271</v>
      </c>
      <c r="P13" s="127">
        <v>0.99610627576729271</v>
      </c>
      <c r="Q13" s="127">
        <v>0.95424162217935493</v>
      </c>
      <c r="R13" s="127">
        <v>1</v>
      </c>
      <c r="S13" s="127">
        <v>0.97658509710297969</v>
      </c>
      <c r="T13" s="127">
        <v>0.99050058207217695</v>
      </c>
      <c r="V13" s="9">
        <v>10</v>
      </c>
      <c r="W13" s="15">
        <f t="shared" si="3"/>
        <v>239674</v>
      </c>
      <c r="X13" s="15">
        <f t="shared" si="0"/>
        <v>1015</v>
      </c>
      <c r="Y13" s="15">
        <f t="shared" si="0"/>
        <v>5</v>
      </c>
      <c r="Z13" s="15">
        <f t="shared" si="0"/>
        <v>21266</v>
      </c>
      <c r="AA13" s="13">
        <f t="shared" si="4"/>
        <v>99.610627576729271</v>
      </c>
      <c r="AB13" s="13">
        <f t="shared" si="1"/>
        <v>95.444549167452081</v>
      </c>
      <c r="AC13" s="13">
        <f t="shared" si="1"/>
        <v>99.976493817874101</v>
      </c>
      <c r="AD13" s="13">
        <f t="shared" si="1"/>
        <v>97.657972079353414</v>
      </c>
      <c r="AE13" s="13">
        <f t="shared" si="1"/>
        <v>99.035998696036884</v>
      </c>
      <c r="AF13" s="15">
        <f t="shared" si="0"/>
        <v>239669</v>
      </c>
      <c r="AG13" s="15">
        <f t="shared" si="0"/>
        <v>1020</v>
      </c>
      <c r="AH13" s="16">
        <v>0</v>
      </c>
      <c r="AI13" s="15">
        <f t="shared" si="0"/>
        <v>21271</v>
      </c>
      <c r="AJ13" s="13">
        <f t="shared" si="5"/>
        <v>99.610627576729271</v>
      </c>
      <c r="AK13" s="13">
        <f t="shared" si="6"/>
        <v>95.424162217935489</v>
      </c>
      <c r="AL13" s="14">
        <f t="shared" si="7"/>
        <v>100</v>
      </c>
      <c r="AM13" s="13">
        <f t="shared" si="8"/>
        <v>97.658509710297963</v>
      </c>
      <c r="AN13" s="13">
        <f t="shared" si="9"/>
        <v>99.050058207217688</v>
      </c>
      <c r="AO13" s="36">
        <f t="shared" si="10"/>
        <v>0.42378338852211778</v>
      </c>
      <c r="AP13" s="36">
        <f t="shared" si="11"/>
        <v>99.576216611477889</v>
      </c>
      <c r="AQ13" s="36">
        <f t="shared" si="12"/>
        <v>0</v>
      </c>
      <c r="AR13" s="35"/>
      <c r="AS13" s="21">
        <f t="shared" si="13"/>
        <v>-5</v>
      </c>
      <c r="AU13" s="12">
        <v>97.633312673599164</v>
      </c>
      <c r="AV13" s="28">
        <f t="shared" si="14"/>
        <v>2.5197036698799025E-2</v>
      </c>
      <c r="AW13" s="12">
        <v>99.025853077037695</v>
      </c>
      <c r="AX13" s="28">
        <f t="shared" si="15"/>
        <v>2.4205130179993262E-2</v>
      </c>
    </row>
    <row r="14" spans="2:50" x14ac:dyDescent="0.25">
      <c r="B14" s="9">
        <v>11</v>
      </c>
      <c r="C14" s="128">
        <v>19818</v>
      </c>
      <c r="D14" s="128">
        <v>0</v>
      </c>
      <c r="E14" s="128">
        <v>0</v>
      </c>
      <c r="F14" s="128">
        <v>1633</v>
      </c>
      <c r="G14" s="128">
        <v>1</v>
      </c>
      <c r="H14" s="128">
        <v>1</v>
      </c>
      <c r="I14" s="128">
        <v>1</v>
      </c>
      <c r="J14" s="128">
        <v>1</v>
      </c>
      <c r="K14" s="128">
        <v>1</v>
      </c>
      <c r="L14" s="128">
        <v>19818</v>
      </c>
      <c r="M14" s="128">
        <v>0</v>
      </c>
      <c r="N14" s="128">
        <v>0</v>
      </c>
      <c r="O14" s="128">
        <v>1633</v>
      </c>
      <c r="P14" s="128">
        <v>1</v>
      </c>
      <c r="Q14" s="128">
        <v>1</v>
      </c>
      <c r="R14" s="128">
        <v>1</v>
      </c>
      <c r="S14" s="128">
        <v>1</v>
      </c>
      <c r="T14" s="128">
        <v>1</v>
      </c>
      <c r="V14" s="9">
        <v>11</v>
      </c>
      <c r="W14" s="15">
        <f t="shared" si="3"/>
        <v>19818</v>
      </c>
      <c r="X14" s="16">
        <v>0</v>
      </c>
      <c r="Y14" s="16">
        <v>0</v>
      </c>
      <c r="Z14" s="15">
        <f t="shared" si="0"/>
        <v>1633</v>
      </c>
      <c r="AA14" s="14">
        <f t="shared" si="4"/>
        <v>100</v>
      </c>
      <c r="AB14" s="14">
        <f t="shared" si="1"/>
        <v>100</v>
      </c>
      <c r="AC14" s="14">
        <f t="shared" si="1"/>
        <v>100</v>
      </c>
      <c r="AD14" s="14">
        <f t="shared" si="1"/>
        <v>100</v>
      </c>
      <c r="AE14" s="14">
        <f t="shared" si="1"/>
        <v>100</v>
      </c>
      <c r="AF14" s="15">
        <f t="shared" si="0"/>
        <v>19818</v>
      </c>
      <c r="AG14" s="16">
        <v>0</v>
      </c>
      <c r="AH14" s="16">
        <v>0</v>
      </c>
      <c r="AI14" s="15">
        <f t="shared" si="0"/>
        <v>1633</v>
      </c>
      <c r="AJ14" s="14">
        <f t="shared" si="5"/>
        <v>100</v>
      </c>
      <c r="AK14" s="14">
        <f t="shared" si="6"/>
        <v>100</v>
      </c>
      <c r="AL14" s="14">
        <f t="shared" si="7"/>
        <v>100</v>
      </c>
      <c r="AM14" s="14">
        <f t="shared" si="8"/>
        <v>100</v>
      </c>
      <c r="AN14" s="14">
        <f t="shared" si="9"/>
        <v>100</v>
      </c>
      <c r="AO14" s="36">
        <f t="shared" si="10"/>
        <v>0</v>
      </c>
      <c r="AP14" s="36">
        <f t="shared" si="11"/>
        <v>100</v>
      </c>
      <c r="AQ14" s="36">
        <f t="shared" si="12"/>
        <v>0</v>
      </c>
      <c r="AR14" s="35"/>
      <c r="AS14" s="21">
        <f t="shared" si="13"/>
        <v>0</v>
      </c>
      <c r="AU14" s="12">
        <v>99.969390878481789</v>
      </c>
      <c r="AV14" s="28">
        <f t="shared" si="14"/>
        <v>3.0609121518210713E-2</v>
      </c>
      <c r="AW14" s="12">
        <v>99.987754102375703</v>
      </c>
      <c r="AX14" s="28">
        <f t="shared" si="15"/>
        <v>1.2245897624296731E-2</v>
      </c>
    </row>
    <row r="15" spans="2:50" x14ac:dyDescent="0.25">
      <c r="B15" s="9">
        <v>12</v>
      </c>
      <c r="C15" s="127">
        <v>64617</v>
      </c>
      <c r="D15" s="127">
        <v>44</v>
      </c>
      <c r="E15" s="127">
        <v>69</v>
      </c>
      <c r="F15" s="127">
        <v>365</v>
      </c>
      <c r="G15" s="127">
        <v>0.99826407558184194</v>
      </c>
      <c r="H15" s="127">
        <v>0.89242053789731046</v>
      </c>
      <c r="I15" s="127">
        <v>0.84101382488479259</v>
      </c>
      <c r="J15" s="127">
        <v>0.86595492289442466</v>
      </c>
      <c r="K15" s="127">
        <v>0.85081585081585076</v>
      </c>
      <c r="L15" s="127">
        <v>64614</v>
      </c>
      <c r="M15" s="127">
        <v>47</v>
      </c>
      <c r="N15" s="127">
        <v>9</v>
      </c>
      <c r="O15" s="127">
        <v>425</v>
      </c>
      <c r="P15" s="127">
        <v>0.99913971887241726</v>
      </c>
      <c r="Q15" s="127">
        <v>0.90042372881355937</v>
      </c>
      <c r="R15" s="127">
        <v>0.97926267281105994</v>
      </c>
      <c r="S15" s="127">
        <v>0.9381898454746137</v>
      </c>
      <c r="T15" s="127">
        <v>0.9624094202898551</v>
      </c>
      <c r="V15" s="9">
        <v>12</v>
      </c>
      <c r="W15" s="15">
        <f t="shared" si="3"/>
        <v>64617</v>
      </c>
      <c r="X15" s="15">
        <f t="shared" si="0"/>
        <v>44</v>
      </c>
      <c r="Y15" s="15">
        <f t="shared" si="0"/>
        <v>69</v>
      </c>
      <c r="Z15" s="15">
        <f t="shared" si="0"/>
        <v>365</v>
      </c>
      <c r="AA15" s="13">
        <f t="shared" si="4"/>
        <v>99.826407558184201</v>
      </c>
      <c r="AB15" s="13">
        <f t="shared" si="1"/>
        <v>89.242053789731045</v>
      </c>
      <c r="AC15" s="13">
        <f t="shared" si="1"/>
        <v>84.10138248847926</v>
      </c>
      <c r="AD15" s="13">
        <f t="shared" si="1"/>
        <v>86.595492289442461</v>
      </c>
      <c r="AE15" s="13">
        <f t="shared" si="1"/>
        <v>85.081585081585075</v>
      </c>
      <c r="AF15" s="15">
        <f t="shared" si="0"/>
        <v>64614</v>
      </c>
      <c r="AG15" s="15">
        <f t="shared" si="0"/>
        <v>47</v>
      </c>
      <c r="AH15" s="15">
        <f t="shared" si="0"/>
        <v>9</v>
      </c>
      <c r="AI15" s="15">
        <f t="shared" si="0"/>
        <v>425</v>
      </c>
      <c r="AJ15" s="13">
        <f t="shared" si="5"/>
        <v>99.913971887241729</v>
      </c>
      <c r="AK15" s="13">
        <f t="shared" si="6"/>
        <v>90.042372881355931</v>
      </c>
      <c r="AL15" s="13">
        <f t="shared" si="7"/>
        <v>97.926267281105993</v>
      </c>
      <c r="AM15" s="13">
        <f t="shared" si="8"/>
        <v>93.818984547461369</v>
      </c>
      <c r="AN15" s="13">
        <f t="shared" si="9"/>
        <v>96.240942028985515</v>
      </c>
      <c r="AO15" s="36">
        <f t="shared" si="10"/>
        <v>7.2686781831397596E-2</v>
      </c>
      <c r="AP15" s="36">
        <f t="shared" si="11"/>
        <v>99.927313218168607</v>
      </c>
      <c r="AQ15" s="36">
        <f t="shared" si="12"/>
        <v>2.0737327188940093</v>
      </c>
      <c r="AR15" s="35"/>
      <c r="AS15" s="21">
        <f t="shared" si="13"/>
        <v>-3</v>
      </c>
      <c r="AU15" s="12">
        <v>84.429065743944633</v>
      </c>
      <c r="AV15" s="28">
        <f t="shared" si="14"/>
        <v>9.3899188035167356</v>
      </c>
      <c r="AW15" s="12">
        <v>84.370677731673581</v>
      </c>
      <c r="AX15" s="28">
        <f t="shared" si="15"/>
        <v>11.870264297311934</v>
      </c>
    </row>
    <row r="16" spans="2:50" x14ac:dyDescent="0.25">
      <c r="B16" s="9">
        <v>13</v>
      </c>
      <c r="C16" s="128">
        <v>374347</v>
      </c>
      <c r="D16" s="128">
        <v>2683</v>
      </c>
      <c r="E16" s="128">
        <v>354</v>
      </c>
      <c r="F16" s="128">
        <v>7647</v>
      </c>
      <c r="G16" s="128">
        <v>0.9921123234233088</v>
      </c>
      <c r="H16" s="128">
        <v>0.74027105517908998</v>
      </c>
      <c r="I16" s="128">
        <v>0.95575553055868012</v>
      </c>
      <c r="J16" s="128">
        <v>0.83432436855599801</v>
      </c>
      <c r="K16" s="128">
        <v>0.9031747531534936</v>
      </c>
      <c r="L16" s="128">
        <v>374343</v>
      </c>
      <c r="M16" s="128">
        <v>2687</v>
      </c>
      <c r="N16" s="128">
        <v>0</v>
      </c>
      <c r="O16" s="128">
        <v>8001</v>
      </c>
      <c r="P16" s="128">
        <v>0.9930213411387655</v>
      </c>
      <c r="Q16" s="128">
        <v>0.7485965568862275</v>
      </c>
      <c r="R16" s="128">
        <v>1</v>
      </c>
      <c r="S16" s="128">
        <v>0.85622558724383324</v>
      </c>
      <c r="T16" s="128">
        <v>0.93706080764546051</v>
      </c>
      <c r="V16" s="9">
        <v>13</v>
      </c>
      <c r="W16" s="15">
        <f t="shared" si="3"/>
        <v>374347</v>
      </c>
      <c r="X16" s="15">
        <f t="shared" si="0"/>
        <v>2683</v>
      </c>
      <c r="Y16" s="15">
        <f t="shared" si="0"/>
        <v>354</v>
      </c>
      <c r="Z16" s="15">
        <f t="shared" si="0"/>
        <v>7647</v>
      </c>
      <c r="AA16" s="13">
        <f t="shared" si="4"/>
        <v>99.211232342330874</v>
      </c>
      <c r="AB16" s="13">
        <f t="shared" si="1"/>
        <v>74.027105517908993</v>
      </c>
      <c r="AC16" s="13">
        <f t="shared" si="1"/>
        <v>95.575553055868014</v>
      </c>
      <c r="AD16" s="13">
        <f t="shared" si="1"/>
        <v>83.432436855599803</v>
      </c>
      <c r="AE16" s="13">
        <f t="shared" si="1"/>
        <v>90.317475315349355</v>
      </c>
      <c r="AF16" s="15">
        <f t="shared" si="0"/>
        <v>374343</v>
      </c>
      <c r="AG16" s="15">
        <f t="shared" si="0"/>
        <v>2687</v>
      </c>
      <c r="AH16" s="16">
        <v>0</v>
      </c>
      <c r="AI16" s="15">
        <f t="shared" si="0"/>
        <v>8001</v>
      </c>
      <c r="AJ16" s="13">
        <f t="shared" si="5"/>
        <v>99.302134113876548</v>
      </c>
      <c r="AK16" s="13">
        <f t="shared" si="6"/>
        <v>74.859655688622752</v>
      </c>
      <c r="AL16" s="14">
        <f t="shared" si="7"/>
        <v>100</v>
      </c>
      <c r="AM16" s="13">
        <f t="shared" si="8"/>
        <v>85.622558724383325</v>
      </c>
      <c r="AN16" s="13">
        <f t="shared" si="9"/>
        <v>93.706080764546044</v>
      </c>
      <c r="AO16" s="36">
        <f t="shared" si="10"/>
        <v>0.71267538392170382</v>
      </c>
      <c r="AP16" s="36">
        <f t="shared" si="11"/>
        <v>99.287324616078294</v>
      </c>
      <c r="AQ16" s="36">
        <f t="shared" si="12"/>
        <v>0</v>
      </c>
      <c r="AR16" s="35"/>
      <c r="AS16" s="21">
        <f t="shared" si="13"/>
        <v>-4</v>
      </c>
      <c r="AU16" s="12">
        <v>83.146678264651513</v>
      </c>
      <c r="AV16" s="28">
        <f t="shared" si="14"/>
        <v>2.4758804597318118</v>
      </c>
      <c r="AW16" s="12">
        <v>90.183267684034249</v>
      </c>
      <c r="AX16" s="28">
        <f t="shared" si="15"/>
        <v>3.5228130805117956</v>
      </c>
    </row>
    <row r="17" spans="2:50" x14ac:dyDescent="0.25">
      <c r="AF17" s="94" t="s">
        <v>299</v>
      </c>
      <c r="AG17" s="94"/>
      <c r="AH17" s="94"/>
      <c r="AI17" s="94"/>
      <c r="AJ17" s="13">
        <f>AVERAGE(AJ4:AJ16)</f>
        <v>99.610903298356277</v>
      </c>
      <c r="AK17" s="13">
        <f t="shared" ref="AK17:AQ17" si="16">AVERAGE(AK4:AK16)</f>
        <v>73.431888183086073</v>
      </c>
      <c r="AL17" s="13">
        <f t="shared" si="16"/>
        <v>88.093314537425556</v>
      </c>
      <c r="AM17" s="13">
        <f t="shared" si="16"/>
        <v>79.10211781337685</v>
      </c>
      <c r="AN17" s="13">
        <f t="shared" si="16"/>
        <v>83.79372314685962</v>
      </c>
      <c r="AO17" s="13">
        <f t="shared" si="16"/>
        <v>0.39018634296192151</v>
      </c>
      <c r="AP17" s="13">
        <f t="shared" si="16"/>
        <v>99.609813657038075</v>
      </c>
      <c r="AQ17" s="13">
        <f t="shared" si="16"/>
        <v>11.906685462574435</v>
      </c>
      <c r="AS17" s="21">
        <f>AVERAGE(AS4:AS16)</f>
        <v>-33.46153846153846</v>
      </c>
      <c r="AU17" s="28">
        <f t="shared" ref="AU17:AW17" si="17">AVERAGE(AU4:AU16)</f>
        <v>75.876046682359615</v>
      </c>
      <c r="AV17" s="28">
        <f t="shared" si="17"/>
        <v>3.2260711310172447</v>
      </c>
      <c r="AW17" s="28">
        <f t="shared" si="17"/>
        <v>78.893164050097141</v>
      </c>
      <c r="AX17" s="28">
        <f>AVERAGE(AX4:AX16)</f>
        <v>4.9005590967624943</v>
      </c>
    </row>
    <row r="18" spans="2:50" x14ac:dyDescent="0.25">
      <c r="AV18" s="28"/>
    </row>
    <row r="19" spans="2:50" x14ac:dyDescent="0.25">
      <c r="B19" s="65" t="s">
        <v>50</v>
      </c>
      <c r="C19" s="65" t="s">
        <v>59</v>
      </c>
      <c r="D19" s="65"/>
      <c r="E19" s="65"/>
      <c r="F19" s="65"/>
      <c r="G19" s="65"/>
      <c r="H19" s="65"/>
      <c r="I19" s="65"/>
      <c r="J19" s="65"/>
      <c r="K19" s="65"/>
      <c r="L19" s="65" t="s">
        <v>60</v>
      </c>
      <c r="M19" s="65"/>
      <c r="N19" s="65"/>
      <c r="O19" s="65"/>
      <c r="P19" s="65"/>
      <c r="Q19" s="65"/>
      <c r="R19" s="65"/>
      <c r="S19" s="65"/>
      <c r="T19" s="65"/>
      <c r="V19" s="65" t="s">
        <v>50</v>
      </c>
      <c r="W19" s="62" t="s">
        <v>59</v>
      </c>
      <c r="X19" s="63"/>
      <c r="Y19" s="63"/>
      <c r="Z19" s="63"/>
      <c r="AA19" s="63"/>
      <c r="AB19" s="63"/>
      <c r="AC19" s="63"/>
      <c r="AD19" s="63"/>
      <c r="AE19" s="64"/>
      <c r="AF19" s="65" t="s">
        <v>60</v>
      </c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V19" s="28"/>
    </row>
    <row r="20" spans="2:50" x14ac:dyDescent="0.25">
      <c r="B20" s="65"/>
      <c r="C20" s="10" t="s">
        <v>6</v>
      </c>
      <c r="D20" s="10" t="s">
        <v>7</v>
      </c>
      <c r="E20" s="10" t="s">
        <v>8</v>
      </c>
      <c r="F20" s="10" t="s">
        <v>9</v>
      </c>
      <c r="G20" s="10" t="s">
        <v>61</v>
      </c>
      <c r="H20" s="10" t="s">
        <v>58</v>
      </c>
      <c r="I20" s="8" t="s">
        <v>57</v>
      </c>
      <c r="J20" s="8" t="s">
        <v>41</v>
      </c>
      <c r="K20" s="8" t="s">
        <v>42</v>
      </c>
      <c r="L20" s="10" t="s">
        <v>6</v>
      </c>
      <c r="M20" s="10" t="s">
        <v>7</v>
      </c>
      <c r="N20" s="10" t="s">
        <v>8</v>
      </c>
      <c r="O20" s="10" t="s">
        <v>9</v>
      </c>
      <c r="P20" s="10" t="s">
        <v>61</v>
      </c>
      <c r="Q20" s="10" t="s">
        <v>58</v>
      </c>
      <c r="R20" s="8" t="s">
        <v>57</v>
      </c>
      <c r="S20" s="8" t="s">
        <v>41</v>
      </c>
      <c r="T20" s="8" t="s">
        <v>42</v>
      </c>
      <c r="V20" s="65"/>
      <c r="W20" s="10" t="s">
        <v>6</v>
      </c>
      <c r="X20" s="10" t="s">
        <v>7</v>
      </c>
      <c r="Y20" s="10" t="s">
        <v>8</v>
      </c>
      <c r="Z20" s="10" t="s">
        <v>9</v>
      </c>
      <c r="AA20" s="10" t="s">
        <v>61</v>
      </c>
      <c r="AB20" s="10" t="s">
        <v>58</v>
      </c>
      <c r="AC20" s="8" t="s">
        <v>57</v>
      </c>
      <c r="AD20" s="8" t="s">
        <v>41</v>
      </c>
      <c r="AE20" s="8" t="s">
        <v>42</v>
      </c>
      <c r="AF20" s="10" t="s">
        <v>6</v>
      </c>
      <c r="AG20" s="10" t="s">
        <v>7</v>
      </c>
      <c r="AH20" s="10" t="s">
        <v>8</v>
      </c>
      <c r="AI20" s="10" t="s">
        <v>9</v>
      </c>
      <c r="AJ20" s="10" t="s">
        <v>61</v>
      </c>
      <c r="AK20" s="10" t="s">
        <v>58</v>
      </c>
      <c r="AL20" s="8" t="s">
        <v>57</v>
      </c>
      <c r="AM20" s="8" t="s">
        <v>41</v>
      </c>
      <c r="AN20" s="8" t="s">
        <v>42</v>
      </c>
      <c r="AO20" s="8" t="s">
        <v>296</v>
      </c>
      <c r="AP20" s="8" t="s">
        <v>297</v>
      </c>
      <c r="AQ20" s="8" t="s">
        <v>298</v>
      </c>
      <c r="AV20" s="28"/>
    </row>
    <row r="21" spans="2:50" x14ac:dyDescent="0.25">
      <c r="B21" s="9">
        <v>1</v>
      </c>
      <c r="C21" s="128">
        <v>416073</v>
      </c>
      <c r="D21" s="128">
        <v>1772</v>
      </c>
      <c r="E21" s="128">
        <v>1648</v>
      </c>
      <c r="F21" s="128">
        <v>2952</v>
      </c>
      <c r="G21" s="128">
        <v>0.99190427156197847</v>
      </c>
      <c r="H21" s="128">
        <v>0.6248941574936494</v>
      </c>
      <c r="I21" s="128">
        <v>0.64173913043478259</v>
      </c>
      <c r="J21" s="128">
        <v>0.63320463320463316</v>
      </c>
      <c r="K21" s="128">
        <v>0.63829787234042556</v>
      </c>
      <c r="L21" s="128">
        <v>416071</v>
      </c>
      <c r="M21" s="128">
        <v>1774</v>
      </c>
      <c r="N21" s="128">
        <v>0</v>
      </c>
      <c r="O21" s="128">
        <v>4600</v>
      </c>
      <c r="P21" s="128">
        <v>0.99580063676928354</v>
      </c>
      <c r="Q21" s="128">
        <v>0.72168183244430495</v>
      </c>
      <c r="R21" s="128">
        <v>1</v>
      </c>
      <c r="S21" s="128">
        <v>0.83834517951521781</v>
      </c>
      <c r="T21" s="128">
        <v>0.92839266973439893</v>
      </c>
      <c r="V21" s="9">
        <v>1</v>
      </c>
      <c r="W21" s="15">
        <f>C21</f>
        <v>416073</v>
      </c>
      <c r="X21" s="15">
        <f t="shared" ref="X21:AI33" si="18">D21</f>
        <v>1772</v>
      </c>
      <c r="Y21" s="15">
        <f t="shared" si="18"/>
        <v>1648</v>
      </c>
      <c r="Z21" s="9">
        <f t="shared" si="18"/>
        <v>2952</v>
      </c>
      <c r="AA21" s="13">
        <f>G21*100</f>
        <v>99.190427156197842</v>
      </c>
      <c r="AB21" s="13">
        <f t="shared" ref="AB21:AE21" si="19">H21*100</f>
        <v>62.489415749364937</v>
      </c>
      <c r="AC21" s="13">
        <f t="shared" si="19"/>
        <v>64.173913043478265</v>
      </c>
      <c r="AD21" s="13">
        <f t="shared" si="19"/>
        <v>63.320463320463318</v>
      </c>
      <c r="AE21" s="13">
        <f t="shared" si="19"/>
        <v>63.829787234042556</v>
      </c>
      <c r="AF21" s="15">
        <f t="shared" si="18"/>
        <v>416071</v>
      </c>
      <c r="AG21" s="15">
        <f t="shared" si="18"/>
        <v>1774</v>
      </c>
      <c r="AH21" s="16">
        <v>0</v>
      </c>
      <c r="AI21" s="15">
        <f t="shared" si="18"/>
        <v>4600</v>
      </c>
      <c r="AJ21" s="13">
        <f>P21*100</f>
        <v>99.580063676928347</v>
      </c>
      <c r="AK21" s="13">
        <f t="shared" ref="AK21:AN21" si="20">Q21*100</f>
        <v>72.168183244430494</v>
      </c>
      <c r="AL21" s="14">
        <f t="shared" si="20"/>
        <v>100</v>
      </c>
      <c r="AM21" s="13">
        <f t="shared" si="20"/>
        <v>83.834517951521775</v>
      </c>
      <c r="AN21" s="13">
        <f t="shared" si="20"/>
        <v>92.839266973439891</v>
      </c>
      <c r="AO21" s="36">
        <f t="shared" ref="AO21:AO33" si="21">100*AG21/(AF21+AG21)</f>
        <v>0.42455934616903396</v>
      </c>
      <c r="AP21" s="36">
        <f t="shared" ref="AP21:AP33" si="22">100*AF21/(AF21+AG21)</f>
        <v>99.575440653830967</v>
      </c>
      <c r="AQ21" s="36">
        <f t="shared" ref="AQ21:AQ33" si="23">100*AH21/(AH21+AI21)</f>
        <v>0</v>
      </c>
      <c r="AR21" s="35"/>
      <c r="AS21" s="21">
        <f>X21-AG21</f>
        <v>-2</v>
      </c>
      <c r="AU21" s="12">
        <v>63.083662784485519</v>
      </c>
      <c r="AV21" s="28">
        <f t="shared" si="14"/>
        <v>20.750855167036256</v>
      </c>
      <c r="AW21" s="12">
        <v>63.733321818731383</v>
      </c>
      <c r="AX21" s="28">
        <f>AN21-AW21</f>
        <v>29.105945154708508</v>
      </c>
    </row>
    <row r="22" spans="2:50" x14ac:dyDescent="0.25">
      <c r="B22" s="9">
        <v>2</v>
      </c>
      <c r="C22" s="127">
        <v>287353</v>
      </c>
      <c r="D22" s="127">
        <v>884</v>
      </c>
      <c r="E22" s="127">
        <v>182</v>
      </c>
      <c r="F22" s="127">
        <v>4618</v>
      </c>
      <c r="G22" s="127">
        <v>0.99636223412060598</v>
      </c>
      <c r="H22" s="127">
        <v>0.8393311523082515</v>
      </c>
      <c r="I22" s="127">
        <v>0.96208333333333329</v>
      </c>
      <c r="J22" s="127">
        <v>0.8965249466123083</v>
      </c>
      <c r="K22" s="127">
        <v>0.93474212614363206</v>
      </c>
      <c r="L22" s="127">
        <v>287353</v>
      </c>
      <c r="M22" s="127">
        <v>884</v>
      </c>
      <c r="N22" s="127">
        <v>0</v>
      </c>
      <c r="O22" s="127">
        <v>4800</v>
      </c>
      <c r="P22" s="127">
        <v>0.99698331610001467</v>
      </c>
      <c r="Q22" s="127">
        <v>0.84447572132301196</v>
      </c>
      <c r="R22" s="127">
        <v>1</v>
      </c>
      <c r="S22" s="127">
        <v>0.91568103777184284</v>
      </c>
      <c r="T22" s="127">
        <v>0.96447516476450734</v>
      </c>
      <c r="V22" s="9">
        <v>2</v>
      </c>
      <c r="W22" s="15">
        <f t="shared" ref="W22:W33" si="24">C22</f>
        <v>287353</v>
      </c>
      <c r="X22" s="15">
        <f t="shared" si="18"/>
        <v>884</v>
      </c>
      <c r="Y22" s="15">
        <f t="shared" si="18"/>
        <v>182</v>
      </c>
      <c r="Z22" s="15">
        <f t="shared" si="18"/>
        <v>4618</v>
      </c>
      <c r="AA22" s="13">
        <f t="shared" ref="AA22:AA33" si="25">G22*100</f>
        <v>99.636223412060602</v>
      </c>
      <c r="AB22" s="13">
        <f t="shared" ref="AB22:AB33" si="26">H22*100</f>
        <v>83.933115230825152</v>
      </c>
      <c r="AC22" s="13">
        <f t="shared" ref="AC22:AC33" si="27">I22*100</f>
        <v>96.208333333333329</v>
      </c>
      <c r="AD22" s="13">
        <f t="shared" ref="AD22:AD33" si="28">J22*100</f>
        <v>89.652494661230833</v>
      </c>
      <c r="AE22" s="13">
        <f t="shared" ref="AE22:AE33" si="29">K22*100</f>
        <v>93.474212614363211</v>
      </c>
      <c r="AF22" s="15">
        <f t="shared" si="18"/>
        <v>287353</v>
      </c>
      <c r="AG22" s="15">
        <f t="shared" si="18"/>
        <v>884</v>
      </c>
      <c r="AH22" s="16">
        <v>0</v>
      </c>
      <c r="AI22" s="15">
        <f t="shared" si="18"/>
        <v>4800</v>
      </c>
      <c r="AJ22" s="13">
        <f t="shared" ref="AJ22:AJ33" si="30">P22*100</f>
        <v>99.69833161000146</v>
      </c>
      <c r="AK22" s="13">
        <f t="shared" ref="AK22:AK33" si="31">Q22*100</f>
        <v>84.44757213230119</v>
      </c>
      <c r="AL22" s="14">
        <f t="shared" ref="AL22:AL33" si="32">R22*100</f>
        <v>100</v>
      </c>
      <c r="AM22" s="13">
        <f t="shared" ref="AM22:AM33" si="33">S22*100</f>
        <v>91.568103777184291</v>
      </c>
      <c r="AN22" s="13">
        <f t="shared" ref="AN22:AN33" si="34">T22*100</f>
        <v>96.44751647645073</v>
      </c>
      <c r="AO22" s="36">
        <f t="shared" si="21"/>
        <v>0.30669206243473252</v>
      </c>
      <c r="AP22" s="36">
        <f t="shared" si="22"/>
        <v>99.693307937565265</v>
      </c>
      <c r="AQ22" s="36">
        <f t="shared" si="23"/>
        <v>0</v>
      </c>
      <c r="AR22" s="35"/>
      <c r="AS22" s="21">
        <f t="shared" ref="AS22:AS33" si="35">X22-AG22</f>
        <v>0</v>
      </c>
      <c r="AU22" s="12">
        <v>89.279845335911062</v>
      </c>
      <c r="AV22" s="28">
        <f t="shared" si="14"/>
        <v>2.2882584412732285</v>
      </c>
      <c r="AW22" s="12">
        <v>93.311780157607586</v>
      </c>
      <c r="AX22" s="28">
        <f t="shared" ref="AX22:AX33" si="36">AN22-AW22</f>
        <v>3.1357363188431435</v>
      </c>
    </row>
    <row r="23" spans="2:50" x14ac:dyDescent="0.25">
      <c r="B23" s="9">
        <v>3</v>
      </c>
      <c r="C23" s="128">
        <v>580718</v>
      </c>
      <c r="D23" s="128">
        <v>5</v>
      </c>
      <c r="E23" s="128">
        <v>0</v>
      </c>
      <c r="F23" s="128">
        <v>400</v>
      </c>
      <c r="G23" s="128">
        <v>0.99999139596952802</v>
      </c>
      <c r="H23" s="128">
        <v>0.98765432098765427</v>
      </c>
      <c r="I23" s="128">
        <v>1</v>
      </c>
      <c r="J23" s="128">
        <v>0.99378881987577639</v>
      </c>
      <c r="K23" s="128">
        <v>0.99750623441396513</v>
      </c>
      <c r="L23" s="128">
        <v>580718</v>
      </c>
      <c r="M23" s="128">
        <v>5</v>
      </c>
      <c r="N23" s="128">
        <v>0</v>
      </c>
      <c r="O23" s="128">
        <v>400</v>
      </c>
      <c r="P23" s="128">
        <v>0.99999139596952802</v>
      </c>
      <c r="Q23" s="128">
        <v>0.98765432098765427</v>
      </c>
      <c r="R23" s="128">
        <v>1</v>
      </c>
      <c r="S23" s="128">
        <v>0.99378881987577639</v>
      </c>
      <c r="T23" s="128">
        <v>0.99750623441396513</v>
      </c>
      <c r="V23" s="9">
        <v>3</v>
      </c>
      <c r="W23" s="15">
        <f t="shared" si="24"/>
        <v>580718</v>
      </c>
      <c r="X23" s="15">
        <f t="shared" si="18"/>
        <v>5</v>
      </c>
      <c r="Y23" s="15">
        <v>0</v>
      </c>
      <c r="Z23" s="15">
        <f t="shared" si="18"/>
        <v>400</v>
      </c>
      <c r="AA23" s="13">
        <v>99.99</v>
      </c>
      <c r="AB23" s="13">
        <f t="shared" si="26"/>
        <v>98.76543209876543</v>
      </c>
      <c r="AC23" s="14">
        <f t="shared" si="27"/>
        <v>100</v>
      </c>
      <c r="AD23" s="13">
        <f t="shared" si="28"/>
        <v>99.378881987577643</v>
      </c>
      <c r="AE23" s="13">
        <f t="shared" si="29"/>
        <v>99.750623441396513</v>
      </c>
      <c r="AF23" s="15">
        <f t="shared" si="18"/>
        <v>580718</v>
      </c>
      <c r="AG23" s="15">
        <f t="shared" si="18"/>
        <v>5</v>
      </c>
      <c r="AH23" s="16">
        <v>0</v>
      </c>
      <c r="AI23" s="15">
        <f t="shared" si="18"/>
        <v>400</v>
      </c>
      <c r="AJ23" s="13">
        <f t="shared" si="30"/>
        <v>99.999139596952801</v>
      </c>
      <c r="AK23" s="13">
        <f t="shared" si="31"/>
        <v>98.76543209876543</v>
      </c>
      <c r="AL23" s="14">
        <f t="shared" si="32"/>
        <v>100</v>
      </c>
      <c r="AM23" s="13">
        <f t="shared" si="33"/>
        <v>99.378881987577643</v>
      </c>
      <c r="AN23" s="13">
        <f t="shared" si="34"/>
        <v>99.750623441396513</v>
      </c>
      <c r="AO23" s="36">
        <f t="shared" si="21"/>
        <v>8.6099568985557656E-4</v>
      </c>
      <c r="AP23" s="36">
        <f t="shared" si="22"/>
        <v>99.999139004310138</v>
      </c>
      <c r="AQ23" s="36">
        <f t="shared" si="23"/>
        <v>0</v>
      </c>
      <c r="AR23" s="35"/>
      <c r="AS23" s="21">
        <f t="shared" si="35"/>
        <v>0</v>
      </c>
      <c r="AU23" s="12">
        <v>98.400984009840101</v>
      </c>
      <c r="AV23" s="28">
        <f t="shared" si="14"/>
        <v>0.97789797773754117</v>
      </c>
      <c r="AW23" s="12">
        <v>99.354197714853456</v>
      </c>
      <c r="AX23" s="28">
        <f t="shared" si="36"/>
        <v>0.39642572654305752</v>
      </c>
    </row>
    <row r="24" spans="2:50" x14ac:dyDescent="0.25">
      <c r="B24" s="9">
        <v>4</v>
      </c>
      <c r="C24" s="127">
        <v>142645</v>
      </c>
      <c r="D24" s="127">
        <v>34</v>
      </c>
      <c r="E24" s="127">
        <v>284</v>
      </c>
      <c r="F24" s="127">
        <v>1916</v>
      </c>
      <c r="G24" s="127">
        <v>0.99780506491624044</v>
      </c>
      <c r="H24" s="127">
        <v>0.98256410256410254</v>
      </c>
      <c r="I24" s="127">
        <v>0.87090909090909085</v>
      </c>
      <c r="J24" s="127">
        <v>0.92337349397590363</v>
      </c>
      <c r="K24" s="127">
        <v>0.89116279069767446</v>
      </c>
      <c r="L24" s="127">
        <v>142645</v>
      </c>
      <c r="M24" s="127">
        <v>34</v>
      </c>
      <c r="N24" s="127">
        <v>0</v>
      </c>
      <c r="O24" s="127">
        <v>2200</v>
      </c>
      <c r="P24" s="127">
        <v>0.99976532140613894</v>
      </c>
      <c r="Q24" s="127">
        <v>0.98478066248880936</v>
      </c>
      <c r="R24" s="127">
        <v>1</v>
      </c>
      <c r="S24" s="127">
        <v>0.99233198015336044</v>
      </c>
      <c r="T24" s="127">
        <v>0.99691861518941449</v>
      </c>
      <c r="V24" s="9">
        <v>4</v>
      </c>
      <c r="W24" s="15">
        <f t="shared" si="24"/>
        <v>142645</v>
      </c>
      <c r="X24" s="15">
        <f t="shared" si="18"/>
        <v>34</v>
      </c>
      <c r="Y24" s="15">
        <f t="shared" si="18"/>
        <v>284</v>
      </c>
      <c r="Z24" s="15">
        <f t="shared" si="18"/>
        <v>1916</v>
      </c>
      <c r="AA24" s="13">
        <f t="shared" si="25"/>
        <v>99.780506491624038</v>
      </c>
      <c r="AB24" s="13">
        <f t="shared" si="26"/>
        <v>98.256410256410248</v>
      </c>
      <c r="AC24" s="13">
        <f t="shared" si="27"/>
        <v>87.090909090909079</v>
      </c>
      <c r="AD24" s="13">
        <f t="shared" si="28"/>
        <v>92.337349397590359</v>
      </c>
      <c r="AE24" s="13">
        <f t="shared" si="29"/>
        <v>89.116279069767444</v>
      </c>
      <c r="AF24" s="15">
        <f t="shared" si="18"/>
        <v>142645</v>
      </c>
      <c r="AG24" s="15">
        <f t="shared" si="18"/>
        <v>34</v>
      </c>
      <c r="AH24" s="16">
        <v>0</v>
      </c>
      <c r="AI24" s="15">
        <f t="shared" si="18"/>
        <v>2200</v>
      </c>
      <c r="AJ24" s="13">
        <f t="shared" si="30"/>
        <v>99.976532140613898</v>
      </c>
      <c r="AK24" s="13">
        <f t="shared" si="31"/>
        <v>98.478066248880936</v>
      </c>
      <c r="AL24" s="14">
        <f t="shared" si="32"/>
        <v>100</v>
      </c>
      <c r="AM24" s="13">
        <f t="shared" si="33"/>
        <v>99.233198015336043</v>
      </c>
      <c r="AN24" s="13">
        <f t="shared" si="34"/>
        <v>99.691861518941451</v>
      </c>
      <c r="AO24" s="36">
        <f t="shared" si="21"/>
        <v>2.3829715655422311E-2</v>
      </c>
      <c r="AP24" s="36">
        <f t="shared" si="22"/>
        <v>99.976170284344576</v>
      </c>
      <c r="AQ24" s="36">
        <f t="shared" si="23"/>
        <v>0</v>
      </c>
      <c r="AR24" s="35"/>
      <c r="AS24" s="21">
        <f t="shared" si="35"/>
        <v>0</v>
      </c>
      <c r="AU24" s="12">
        <v>92.181861919653599</v>
      </c>
      <c r="AV24" s="28">
        <f t="shared" si="14"/>
        <v>7.0513360956824442</v>
      </c>
      <c r="AW24" s="12">
        <v>89.058287626661709</v>
      </c>
      <c r="AX24" s="28">
        <f t="shared" si="36"/>
        <v>10.633573892279742</v>
      </c>
    </row>
    <row r="25" spans="2:50" x14ac:dyDescent="0.25">
      <c r="B25" s="9">
        <v>5</v>
      </c>
      <c r="C25" s="128">
        <v>14719</v>
      </c>
      <c r="D25" s="128">
        <v>65</v>
      </c>
      <c r="E25" s="128">
        <v>214</v>
      </c>
      <c r="F25" s="128">
        <v>3586</v>
      </c>
      <c r="G25" s="128">
        <v>0.9849870856650883</v>
      </c>
      <c r="H25" s="128">
        <v>0.9821966584497398</v>
      </c>
      <c r="I25" s="128">
        <v>0.94368421052631579</v>
      </c>
      <c r="J25" s="128">
        <v>0.96255536169641653</v>
      </c>
      <c r="K25" s="128">
        <v>0.95114317542835924</v>
      </c>
      <c r="L25" s="128">
        <v>14719</v>
      </c>
      <c r="M25" s="128">
        <v>65</v>
      </c>
      <c r="N25" s="128">
        <v>0</v>
      </c>
      <c r="O25" s="128">
        <v>3800</v>
      </c>
      <c r="P25" s="128">
        <v>0.99650236762806721</v>
      </c>
      <c r="Q25" s="128">
        <v>0.98318240620957309</v>
      </c>
      <c r="R25" s="128">
        <v>1</v>
      </c>
      <c r="S25" s="128">
        <v>0.99151989562948462</v>
      </c>
      <c r="T25" s="128">
        <v>0.99659061106740099</v>
      </c>
      <c r="V25" s="9">
        <v>5</v>
      </c>
      <c r="W25" s="15">
        <f t="shared" si="24"/>
        <v>14719</v>
      </c>
      <c r="X25" s="15">
        <f t="shared" si="18"/>
        <v>65</v>
      </c>
      <c r="Y25" s="15">
        <f t="shared" si="18"/>
        <v>214</v>
      </c>
      <c r="Z25" s="15">
        <f t="shared" si="18"/>
        <v>3586</v>
      </c>
      <c r="AA25" s="13">
        <f t="shared" si="25"/>
        <v>98.498708566508824</v>
      </c>
      <c r="AB25" s="13">
        <f t="shared" si="26"/>
        <v>98.219665844973974</v>
      </c>
      <c r="AC25" s="13">
        <f t="shared" si="27"/>
        <v>94.368421052631575</v>
      </c>
      <c r="AD25" s="13">
        <f t="shared" si="28"/>
        <v>96.255536169641658</v>
      </c>
      <c r="AE25" s="13">
        <f t="shared" si="29"/>
        <v>95.11431754283592</v>
      </c>
      <c r="AF25" s="15">
        <f t="shared" si="18"/>
        <v>14719</v>
      </c>
      <c r="AG25" s="15">
        <f t="shared" si="18"/>
        <v>65</v>
      </c>
      <c r="AH25" s="16">
        <v>0</v>
      </c>
      <c r="AI25" s="15">
        <f t="shared" si="18"/>
        <v>3800</v>
      </c>
      <c r="AJ25" s="13">
        <f t="shared" si="30"/>
        <v>99.650236762806728</v>
      </c>
      <c r="AK25" s="13">
        <f t="shared" si="31"/>
        <v>98.318240620957312</v>
      </c>
      <c r="AL25" s="14">
        <f t="shared" si="32"/>
        <v>100</v>
      </c>
      <c r="AM25" s="13">
        <f t="shared" si="33"/>
        <v>99.151989562948458</v>
      </c>
      <c r="AN25" s="13">
        <f t="shared" si="34"/>
        <v>99.659061106740097</v>
      </c>
      <c r="AO25" s="36">
        <f t="shared" si="21"/>
        <v>0.43966450216450215</v>
      </c>
      <c r="AP25" s="36">
        <f t="shared" si="22"/>
        <v>99.560335497835496</v>
      </c>
      <c r="AQ25" s="36">
        <f t="shared" si="23"/>
        <v>0</v>
      </c>
      <c r="AR25" s="35"/>
      <c r="AS25" s="21">
        <f t="shared" si="35"/>
        <v>0</v>
      </c>
      <c r="AU25" s="12">
        <v>96.203890006706899</v>
      </c>
      <c r="AV25" s="28">
        <f t="shared" si="14"/>
        <v>2.9480995562415586</v>
      </c>
      <c r="AW25" s="12">
        <v>95.094139485547601</v>
      </c>
      <c r="AX25" s="28">
        <f t="shared" si="36"/>
        <v>4.5649216211924966</v>
      </c>
    </row>
    <row r="26" spans="2:50" x14ac:dyDescent="0.25">
      <c r="B26" s="9">
        <v>6</v>
      </c>
      <c r="C26" s="127">
        <v>101197</v>
      </c>
      <c r="D26" s="127">
        <v>8</v>
      </c>
      <c r="E26" s="127">
        <v>200</v>
      </c>
      <c r="F26" s="127">
        <v>1000</v>
      </c>
      <c r="G26" s="127">
        <v>0.99796884917728623</v>
      </c>
      <c r="H26" s="127">
        <v>0.99206349206349209</v>
      </c>
      <c r="I26" s="127">
        <v>0.83333333333333337</v>
      </c>
      <c r="J26" s="127">
        <v>0.90579710144927539</v>
      </c>
      <c r="K26" s="127">
        <v>0.8608815426997245</v>
      </c>
      <c r="L26" s="127">
        <v>101194</v>
      </c>
      <c r="M26" s="127">
        <v>11</v>
      </c>
      <c r="N26" s="127">
        <v>0</v>
      </c>
      <c r="O26" s="127">
        <v>1200</v>
      </c>
      <c r="P26" s="127">
        <v>0.99989258336995268</v>
      </c>
      <c r="Q26" s="127">
        <v>0.990916597853014</v>
      </c>
      <c r="R26" s="127">
        <v>1</v>
      </c>
      <c r="S26" s="127">
        <v>0.99543757776856079</v>
      </c>
      <c r="T26" s="127">
        <v>0.99817002162701718</v>
      </c>
      <c r="V26" s="9">
        <v>6</v>
      </c>
      <c r="W26" s="15">
        <f t="shared" si="24"/>
        <v>101197</v>
      </c>
      <c r="X26" s="15">
        <f t="shared" si="18"/>
        <v>8</v>
      </c>
      <c r="Y26" s="15">
        <f t="shared" si="18"/>
        <v>200</v>
      </c>
      <c r="Z26" s="15">
        <f t="shared" si="18"/>
        <v>1000</v>
      </c>
      <c r="AA26" s="13">
        <f t="shared" si="25"/>
        <v>99.796884917728619</v>
      </c>
      <c r="AB26" s="13">
        <f t="shared" si="26"/>
        <v>99.206349206349216</v>
      </c>
      <c r="AC26" s="13">
        <f t="shared" si="27"/>
        <v>83.333333333333343</v>
      </c>
      <c r="AD26" s="13">
        <f t="shared" si="28"/>
        <v>90.579710144927532</v>
      </c>
      <c r="AE26" s="13">
        <f t="shared" si="29"/>
        <v>86.088154269972449</v>
      </c>
      <c r="AF26" s="15">
        <f t="shared" si="18"/>
        <v>101194</v>
      </c>
      <c r="AG26" s="15">
        <f t="shared" si="18"/>
        <v>11</v>
      </c>
      <c r="AH26" s="16">
        <v>0</v>
      </c>
      <c r="AI26" s="15">
        <f t="shared" si="18"/>
        <v>1200</v>
      </c>
      <c r="AJ26" s="13">
        <f t="shared" si="30"/>
        <v>99.989258336995263</v>
      </c>
      <c r="AK26" s="13">
        <f t="shared" si="31"/>
        <v>99.091659785301403</v>
      </c>
      <c r="AL26" s="14">
        <f t="shared" si="32"/>
        <v>100</v>
      </c>
      <c r="AM26" s="13">
        <f t="shared" si="33"/>
        <v>99.543757776856083</v>
      </c>
      <c r="AN26" s="13">
        <f t="shared" si="34"/>
        <v>99.817002162701712</v>
      </c>
      <c r="AO26" s="36">
        <f t="shared" si="21"/>
        <v>1.0869028210068672E-2</v>
      </c>
      <c r="AP26" s="36">
        <f t="shared" si="22"/>
        <v>99.989130971789933</v>
      </c>
      <c r="AQ26" s="36">
        <f t="shared" si="23"/>
        <v>0</v>
      </c>
      <c r="AR26" s="35"/>
      <c r="AS26" s="21">
        <f t="shared" si="35"/>
        <v>-3</v>
      </c>
      <c r="AU26" s="12">
        <v>90.293453724604973</v>
      </c>
      <c r="AV26" s="28">
        <f t="shared" si="14"/>
        <v>9.25030405225111</v>
      </c>
      <c r="AW26" s="12">
        <v>85.984522785898548</v>
      </c>
      <c r="AX26" s="28">
        <f t="shared" si="36"/>
        <v>13.832479376803164</v>
      </c>
    </row>
    <row r="27" spans="2:50" x14ac:dyDescent="0.25">
      <c r="B27" s="9">
        <v>7</v>
      </c>
      <c r="C27" s="128">
        <v>14789</v>
      </c>
      <c r="D27" s="128">
        <v>107</v>
      </c>
      <c r="E27" s="128">
        <v>31</v>
      </c>
      <c r="F27" s="128">
        <v>1769</v>
      </c>
      <c r="G27" s="128">
        <v>0.99173454719693344</v>
      </c>
      <c r="H27" s="128">
        <v>0.94296375266524524</v>
      </c>
      <c r="I27" s="128">
        <v>0.98277777777777775</v>
      </c>
      <c r="J27" s="128">
        <v>0.96245919477693143</v>
      </c>
      <c r="K27" s="128">
        <v>0.97454825914499776</v>
      </c>
      <c r="L27" s="128">
        <v>14789</v>
      </c>
      <c r="M27" s="128">
        <v>107</v>
      </c>
      <c r="N27" s="128">
        <v>0</v>
      </c>
      <c r="O27" s="128">
        <v>1800</v>
      </c>
      <c r="P27" s="128">
        <v>0.9935912793483469</v>
      </c>
      <c r="Q27" s="128">
        <v>0.94389092815941267</v>
      </c>
      <c r="R27" s="128">
        <v>1</v>
      </c>
      <c r="S27" s="128">
        <v>0.97113568923657945</v>
      </c>
      <c r="T27" s="128">
        <v>0.98825079609091904</v>
      </c>
      <c r="V27" s="9">
        <v>7</v>
      </c>
      <c r="W27" s="15">
        <f t="shared" si="24"/>
        <v>14789</v>
      </c>
      <c r="X27" s="15">
        <f t="shared" si="18"/>
        <v>107</v>
      </c>
      <c r="Y27" s="15">
        <f t="shared" si="18"/>
        <v>31</v>
      </c>
      <c r="Z27" s="15">
        <f t="shared" si="18"/>
        <v>1769</v>
      </c>
      <c r="AA27" s="13">
        <f t="shared" si="25"/>
        <v>99.173454719693339</v>
      </c>
      <c r="AB27" s="13">
        <f t="shared" si="26"/>
        <v>94.296375266524521</v>
      </c>
      <c r="AC27" s="13">
        <f t="shared" si="27"/>
        <v>98.277777777777771</v>
      </c>
      <c r="AD27" s="13">
        <f t="shared" si="28"/>
        <v>96.24591947769315</v>
      </c>
      <c r="AE27" s="13">
        <f t="shared" si="29"/>
        <v>97.454825914499779</v>
      </c>
      <c r="AF27" s="15">
        <f t="shared" si="18"/>
        <v>14789</v>
      </c>
      <c r="AG27" s="15">
        <f t="shared" si="18"/>
        <v>107</v>
      </c>
      <c r="AH27" s="16">
        <v>0</v>
      </c>
      <c r="AI27" s="15">
        <f t="shared" si="18"/>
        <v>1800</v>
      </c>
      <c r="AJ27" s="13">
        <f t="shared" si="30"/>
        <v>99.359127934834689</v>
      </c>
      <c r="AK27" s="13">
        <f t="shared" si="31"/>
        <v>94.389092815941268</v>
      </c>
      <c r="AL27" s="14">
        <f t="shared" si="32"/>
        <v>100</v>
      </c>
      <c r="AM27" s="13">
        <f t="shared" si="33"/>
        <v>97.113568923657951</v>
      </c>
      <c r="AN27" s="13">
        <f t="shared" si="34"/>
        <v>98.825079609091901</v>
      </c>
      <c r="AO27" s="36">
        <f t="shared" si="21"/>
        <v>0.71831364124597208</v>
      </c>
      <c r="AP27" s="36">
        <f t="shared" si="22"/>
        <v>99.28168635875403</v>
      </c>
      <c r="AQ27" s="36">
        <f t="shared" si="23"/>
        <v>0</v>
      </c>
      <c r="AR27" s="35"/>
      <c r="AS27" s="21">
        <f t="shared" si="35"/>
        <v>0</v>
      </c>
      <c r="AU27" s="12">
        <v>96.062992125984252</v>
      </c>
      <c r="AV27" s="28">
        <f t="shared" si="14"/>
        <v>1.050576797673699</v>
      </c>
      <c r="AW27" s="12">
        <v>97.379720356710337</v>
      </c>
      <c r="AX27" s="28">
        <f t="shared" si="36"/>
        <v>1.4453592523815644</v>
      </c>
    </row>
    <row r="28" spans="2:50" x14ac:dyDescent="0.25">
      <c r="B28" s="9">
        <v>8</v>
      </c>
      <c r="C28" s="127">
        <v>570601</v>
      </c>
      <c r="D28" s="127">
        <v>843</v>
      </c>
      <c r="E28" s="127">
        <v>661</v>
      </c>
      <c r="F28" s="127">
        <v>2139</v>
      </c>
      <c r="G28" s="127">
        <v>0.99738090428458981</v>
      </c>
      <c r="H28" s="127">
        <v>0.71730382293762573</v>
      </c>
      <c r="I28" s="127">
        <v>0.7639285714285714</v>
      </c>
      <c r="J28" s="127">
        <v>0.7398823936354203</v>
      </c>
      <c r="K28" s="127">
        <v>0.75412494711606259</v>
      </c>
      <c r="L28" s="127">
        <v>570601</v>
      </c>
      <c r="M28" s="127">
        <v>843</v>
      </c>
      <c r="N28" s="127">
        <v>0</v>
      </c>
      <c r="O28" s="127">
        <v>2800</v>
      </c>
      <c r="P28" s="127">
        <v>0.99853198292015244</v>
      </c>
      <c r="Q28" s="127">
        <v>0.76859730990941533</v>
      </c>
      <c r="R28" s="127">
        <v>1</v>
      </c>
      <c r="S28" s="127">
        <v>0.86916032903926743</v>
      </c>
      <c r="T28" s="127">
        <v>0.94320555143838847</v>
      </c>
      <c r="V28" s="9">
        <v>8</v>
      </c>
      <c r="W28" s="15">
        <f t="shared" si="24"/>
        <v>570601</v>
      </c>
      <c r="X28" s="15">
        <f t="shared" si="18"/>
        <v>843</v>
      </c>
      <c r="Y28" s="15">
        <f t="shared" si="18"/>
        <v>661</v>
      </c>
      <c r="Z28" s="15">
        <f t="shared" si="18"/>
        <v>2139</v>
      </c>
      <c r="AA28" s="13">
        <f t="shared" si="25"/>
        <v>99.738090428458975</v>
      </c>
      <c r="AB28" s="13">
        <f t="shared" si="26"/>
        <v>71.730382293762574</v>
      </c>
      <c r="AC28" s="13">
        <f t="shared" si="27"/>
        <v>76.392857142857139</v>
      </c>
      <c r="AD28" s="13">
        <f t="shared" si="28"/>
        <v>73.988239363542036</v>
      </c>
      <c r="AE28" s="13">
        <f t="shared" si="29"/>
        <v>75.412494711606257</v>
      </c>
      <c r="AF28" s="15">
        <f t="shared" si="18"/>
        <v>570601</v>
      </c>
      <c r="AG28" s="15">
        <f t="shared" si="18"/>
        <v>843</v>
      </c>
      <c r="AH28" s="16">
        <v>0</v>
      </c>
      <c r="AI28" s="15">
        <f t="shared" si="18"/>
        <v>2800</v>
      </c>
      <c r="AJ28" s="13">
        <f t="shared" si="30"/>
        <v>99.85319829201525</v>
      </c>
      <c r="AK28" s="13">
        <f t="shared" si="31"/>
        <v>76.859730990941529</v>
      </c>
      <c r="AL28" s="14">
        <f t="shared" si="32"/>
        <v>100</v>
      </c>
      <c r="AM28" s="13">
        <f t="shared" si="33"/>
        <v>86.916032903926748</v>
      </c>
      <c r="AN28" s="13">
        <f t="shared" si="34"/>
        <v>94.320555143838845</v>
      </c>
      <c r="AO28" s="36">
        <f t="shared" si="21"/>
        <v>0.14752101693254283</v>
      </c>
      <c r="AP28" s="36">
        <f t="shared" si="22"/>
        <v>99.852478983067456</v>
      </c>
      <c r="AQ28" s="36">
        <f t="shared" si="23"/>
        <v>0</v>
      </c>
      <c r="AR28" s="35"/>
      <c r="AS28" s="21">
        <f t="shared" si="35"/>
        <v>0</v>
      </c>
      <c r="AU28" s="12">
        <v>73.822260569456432</v>
      </c>
      <c r="AV28" s="28">
        <f t="shared" si="14"/>
        <v>13.093772334470316</v>
      </c>
      <c r="AW28" s="12">
        <v>75.343430785487854</v>
      </c>
      <c r="AX28" s="28">
        <f t="shared" si="36"/>
        <v>18.977124358350991</v>
      </c>
    </row>
    <row r="29" spans="2:50" x14ac:dyDescent="0.25">
      <c r="B29" s="9">
        <v>9</v>
      </c>
      <c r="C29" s="128">
        <v>268443</v>
      </c>
      <c r="D29" s="128">
        <v>2219</v>
      </c>
      <c r="E29" s="128">
        <v>1716</v>
      </c>
      <c r="F29" s="128">
        <v>42284</v>
      </c>
      <c r="G29" s="128">
        <v>0.98749451792717269</v>
      </c>
      <c r="H29" s="128">
        <v>0.9501381929308137</v>
      </c>
      <c r="I29" s="128">
        <v>0.96099999999999997</v>
      </c>
      <c r="J29" s="128">
        <v>0.95553823034247432</v>
      </c>
      <c r="K29" s="128">
        <v>0.95880781667369608</v>
      </c>
      <c r="L29" s="128">
        <v>268304</v>
      </c>
      <c r="M29" s="128">
        <v>2358</v>
      </c>
      <c r="N29" s="128">
        <v>0</v>
      </c>
      <c r="O29" s="128">
        <v>44000</v>
      </c>
      <c r="P29" s="128">
        <v>0.99250624479600336</v>
      </c>
      <c r="Q29" s="128">
        <v>0.9491349928814875</v>
      </c>
      <c r="R29" s="128">
        <v>1</v>
      </c>
      <c r="S29" s="128">
        <v>0.9739038048650922</v>
      </c>
      <c r="T29" s="128">
        <v>0.9893954793621097</v>
      </c>
      <c r="V29" s="9">
        <v>9</v>
      </c>
      <c r="W29" s="15">
        <f t="shared" si="24"/>
        <v>268443</v>
      </c>
      <c r="X29" s="15">
        <f t="shared" si="18"/>
        <v>2219</v>
      </c>
      <c r="Y29" s="15">
        <f t="shared" si="18"/>
        <v>1716</v>
      </c>
      <c r="Z29" s="15">
        <f t="shared" si="18"/>
        <v>42284</v>
      </c>
      <c r="AA29" s="13">
        <f t="shared" si="25"/>
        <v>98.749451792717267</v>
      </c>
      <c r="AB29" s="13">
        <f t="shared" si="26"/>
        <v>95.013819293081369</v>
      </c>
      <c r="AC29" s="13">
        <f t="shared" si="27"/>
        <v>96.1</v>
      </c>
      <c r="AD29" s="13">
        <f t="shared" si="28"/>
        <v>95.553823034247429</v>
      </c>
      <c r="AE29" s="13">
        <f t="shared" si="29"/>
        <v>95.880781667369604</v>
      </c>
      <c r="AF29" s="15">
        <f t="shared" si="18"/>
        <v>268304</v>
      </c>
      <c r="AG29" s="15">
        <f t="shared" si="18"/>
        <v>2358</v>
      </c>
      <c r="AH29" s="16">
        <v>0</v>
      </c>
      <c r="AI29" s="15">
        <f t="shared" si="18"/>
        <v>44000</v>
      </c>
      <c r="AJ29" s="13">
        <f t="shared" si="30"/>
        <v>99.250624479600333</v>
      </c>
      <c r="AK29" s="13">
        <f t="shared" si="31"/>
        <v>94.913499288148756</v>
      </c>
      <c r="AL29" s="14">
        <f t="shared" si="32"/>
        <v>100</v>
      </c>
      <c r="AM29" s="13">
        <f t="shared" si="33"/>
        <v>97.390380486509216</v>
      </c>
      <c r="AN29" s="13">
        <f t="shared" si="34"/>
        <v>98.939547936210971</v>
      </c>
      <c r="AO29" s="36">
        <f t="shared" si="21"/>
        <v>0.87119728665272556</v>
      </c>
      <c r="AP29" s="36">
        <f t="shared" si="22"/>
        <v>99.12880271334727</v>
      </c>
      <c r="AQ29" s="36">
        <f t="shared" si="23"/>
        <v>0</v>
      </c>
      <c r="AR29" s="35"/>
      <c r="AS29" s="21">
        <f t="shared" si="35"/>
        <v>-139</v>
      </c>
      <c r="AU29" s="12">
        <v>95.472916525548101</v>
      </c>
      <c r="AV29" s="28">
        <f t="shared" si="14"/>
        <v>1.9174639609611148</v>
      </c>
      <c r="AW29" s="12">
        <v>95.848180688917296</v>
      </c>
      <c r="AX29" s="28">
        <f t="shared" si="36"/>
        <v>3.0913672472936753</v>
      </c>
    </row>
    <row r="30" spans="2:50" x14ac:dyDescent="0.25">
      <c r="B30" s="9">
        <v>10</v>
      </c>
      <c r="C30" s="127">
        <v>184134</v>
      </c>
      <c r="D30" s="127">
        <v>741</v>
      </c>
      <c r="E30" s="127">
        <v>0</v>
      </c>
      <c r="F30" s="127">
        <v>12000</v>
      </c>
      <c r="G30" s="127">
        <v>0.9962361904761905</v>
      </c>
      <c r="H30" s="127">
        <v>0.94184129974099362</v>
      </c>
      <c r="I30" s="127">
        <v>1</v>
      </c>
      <c r="J30" s="127">
        <v>0.97004971504789617</v>
      </c>
      <c r="K30" s="127">
        <v>0.98780066182644344</v>
      </c>
      <c r="L30" s="127">
        <v>184131</v>
      </c>
      <c r="M30" s="127">
        <v>744</v>
      </c>
      <c r="N30" s="127">
        <v>0</v>
      </c>
      <c r="O30" s="127">
        <v>12000</v>
      </c>
      <c r="P30" s="127">
        <v>0.99622095238095243</v>
      </c>
      <c r="Q30" s="127">
        <v>0.94161958568738224</v>
      </c>
      <c r="R30" s="127">
        <v>1</v>
      </c>
      <c r="S30" s="127">
        <v>0.96993210475266733</v>
      </c>
      <c r="T30" s="127">
        <v>0.98775187672856579</v>
      </c>
      <c r="V30" s="9">
        <v>10</v>
      </c>
      <c r="W30" s="15">
        <f t="shared" si="24"/>
        <v>184134</v>
      </c>
      <c r="X30" s="15">
        <f t="shared" si="18"/>
        <v>741</v>
      </c>
      <c r="Y30" s="15">
        <v>0</v>
      </c>
      <c r="Z30" s="15">
        <f t="shared" si="18"/>
        <v>12000</v>
      </c>
      <c r="AA30" s="13">
        <f t="shared" si="25"/>
        <v>99.623619047619044</v>
      </c>
      <c r="AB30" s="13">
        <f t="shared" si="26"/>
        <v>94.184129974099363</v>
      </c>
      <c r="AC30" s="14">
        <f t="shared" si="27"/>
        <v>100</v>
      </c>
      <c r="AD30" s="13">
        <f t="shared" si="28"/>
        <v>97.004971504789623</v>
      </c>
      <c r="AE30" s="13">
        <f t="shared" si="29"/>
        <v>98.780066182644347</v>
      </c>
      <c r="AF30" s="15">
        <f t="shared" si="18"/>
        <v>184131</v>
      </c>
      <c r="AG30" s="15">
        <f t="shared" si="18"/>
        <v>744</v>
      </c>
      <c r="AH30" s="16">
        <v>0</v>
      </c>
      <c r="AI30" s="15">
        <f t="shared" si="18"/>
        <v>12000</v>
      </c>
      <c r="AJ30" s="13">
        <f t="shared" si="30"/>
        <v>99.622095238095241</v>
      </c>
      <c r="AK30" s="13">
        <f t="shared" si="31"/>
        <v>94.161958568738228</v>
      </c>
      <c r="AL30" s="14">
        <f t="shared" si="32"/>
        <v>100</v>
      </c>
      <c r="AM30" s="13">
        <f t="shared" si="33"/>
        <v>96.993210475266736</v>
      </c>
      <c r="AN30" s="13">
        <f t="shared" si="34"/>
        <v>98.775187672856575</v>
      </c>
      <c r="AO30" s="36">
        <f t="shared" si="21"/>
        <v>0.4024340770791075</v>
      </c>
      <c r="AP30" s="36">
        <f t="shared" si="22"/>
        <v>99.597565922920893</v>
      </c>
      <c r="AQ30" s="36">
        <f t="shared" si="23"/>
        <v>0</v>
      </c>
      <c r="AR30" s="35"/>
      <c r="AS30" s="21">
        <f t="shared" si="35"/>
        <v>-3</v>
      </c>
      <c r="AU30" s="12">
        <v>96.965779160437961</v>
      </c>
      <c r="AV30" s="28">
        <f t="shared" si="14"/>
        <v>2.7431314828774589E-2</v>
      </c>
      <c r="AW30" s="12">
        <v>98.76380635709701</v>
      </c>
      <c r="AX30" s="28">
        <f t="shared" si="36"/>
        <v>1.1381315759564359E-2</v>
      </c>
    </row>
    <row r="31" spans="2:50" x14ac:dyDescent="0.25">
      <c r="B31" s="9">
        <v>11</v>
      </c>
      <c r="C31" s="128">
        <v>3793</v>
      </c>
      <c r="D31" s="128">
        <v>0</v>
      </c>
      <c r="E31" s="128">
        <v>413</v>
      </c>
      <c r="F31" s="128">
        <v>1987</v>
      </c>
      <c r="G31" s="128">
        <v>0.93331180364928146</v>
      </c>
      <c r="H31" s="128">
        <v>1</v>
      </c>
      <c r="I31" s="128">
        <v>0.82791666666666663</v>
      </c>
      <c r="J31" s="128">
        <v>0.90585821746067929</v>
      </c>
      <c r="K31" s="128">
        <v>0.85742642616725639</v>
      </c>
      <c r="L31" s="128">
        <v>3793</v>
      </c>
      <c r="M31" s="128">
        <v>0</v>
      </c>
      <c r="N31" s="128">
        <v>0</v>
      </c>
      <c r="O31" s="128">
        <v>2400</v>
      </c>
      <c r="P31" s="128">
        <v>1</v>
      </c>
      <c r="Q31" s="128">
        <v>1</v>
      </c>
      <c r="R31" s="128">
        <v>1</v>
      </c>
      <c r="S31" s="128">
        <v>1</v>
      </c>
      <c r="T31" s="128">
        <v>1</v>
      </c>
      <c r="V31" s="9">
        <v>11</v>
      </c>
      <c r="W31" s="15">
        <f t="shared" si="24"/>
        <v>3793</v>
      </c>
      <c r="X31" s="15">
        <v>0</v>
      </c>
      <c r="Y31" s="15">
        <f t="shared" si="18"/>
        <v>413</v>
      </c>
      <c r="Z31" s="15">
        <f t="shared" si="18"/>
        <v>1987</v>
      </c>
      <c r="AA31" s="13">
        <f t="shared" si="25"/>
        <v>93.331180364928144</v>
      </c>
      <c r="AB31" s="14">
        <f t="shared" si="26"/>
        <v>100</v>
      </c>
      <c r="AC31" s="13">
        <f t="shared" si="27"/>
        <v>82.791666666666657</v>
      </c>
      <c r="AD31" s="13">
        <f t="shared" si="28"/>
        <v>90.585821746067936</v>
      </c>
      <c r="AE31" s="13">
        <f t="shared" si="29"/>
        <v>85.742642616725647</v>
      </c>
      <c r="AF31" s="15">
        <f t="shared" si="18"/>
        <v>3793</v>
      </c>
      <c r="AG31" s="16">
        <v>0</v>
      </c>
      <c r="AH31" s="16">
        <v>0</v>
      </c>
      <c r="AI31" s="15">
        <f t="shared" si="18"/>
        <v>2400</v>
      </c>
      <c r="AJ31" s="14">
        <f t="shared" si="30"/>
        <v>100</v>
      </c>
      <c r="AK31" s="14">
        <f t="shared" si="31"/>
        <v>100</v>
      </c>
      <c r="AL31" s="14">
        <f t="shared" si="32"/>
        <v>100</v>
      </c>
      <c r="AM31" s="14">
        <f t="shared" si="33"/>
        <v>100</v>
      </c>
      <c r="AN31" s="14">
        <f t="shared" si="34"/>
        <v>100</v>
      </c>
      <c r="AO31" s="36">
        <f t="shared" si="21"/>
        <v>0</v>
      </c>
      <c r="AP31" s="36">
        <f t="shared" si="22"/>
        <v>100</v>
      </c>
      <c r="AQ31" s="36">
        <f t="shared" si="23"/>
        <v>0</v>
      </c>
      <c r="AR31" s="35"/>
      <c r="AS31" s="21">
        <f t="shared" si="35"/>
        <v>0</v>
      </c>
      <c r="AU31" s="12">
        <v>90.585821746067936</v>
      </c>
      <c r="AV31" s="28">
        <f t="shared" si="14"/>
        <v>9.4141782539320644</v>
      </c>
      <c r="AW31" s="12">
        <v>85.742642616725647</v>
      </c>
      <c r="AX31" s="28">
        <f t="shared" si="36"/>
        <v>14.257357383274353</v>
      </c>
    </row>
    <row r="32" spans="2:50" x14ac:dyDescent="0.25">
      <c r="B32" s="9">
        <v>12</v>
      </c>
      <c r="C32" s="127">
        <v>53012</v>
      </c>
      <c r="D32" s="127">
        <v>26</v>
      </c>
      <c r="E32" s="127">
        <v>215</v>
      </c>
      <c r="F32" s="127">
        <v>1585</v>
      </c>
      <c r="G32" s="127">
        <v>0.99560523724424665</v>
      </c>
      <c r="H32" s="127">
        <v>0.98386095592799505</v>
      </c>
      <c r="I32" s="127">
        <v>0.88055555555555554</v>
      </c>
      <c r="J32" s="127">
        <v>0.9293462327763119</v>
      </c>
      <c r="K32" s="127">
        <v>0.89944387697196682</v>
      </c>
      <c r="L32" s="127">
        <v>53012</v>
      </c>
      <c r="M32" s="127">
        <v>26</v>
      </c>
      <c r="N32" s="127">
        <v>104</v>
      </c>
      <c r="O32" s="127">
        <v>1696</v>
      </c>
      <c r="P32" s="127">
        <v>0.99762938108610821</v>
      </c>
      <c r="Q32" s="127">
        <v>0.98490127758420443</v>
      </c>
      <c r="R32" s="127">
        <v>0.94222222222222218</v>
      </c>
      <c r="S32" s="127">
        <v>0.96308915388983529</v>
      </c>
      <c r="T32" s="127">
        <v>0.95045953822012996</v>
      </c>
      <c r="V32" s="9">
        <v>12</v>
      </c>
      <c r="W32" s="15">
        <f t="shared" si="24"/>
        <v>53012</v>
      </c>
      <c r="X32" s="15">
        <f t="shared" si="18"/>
        <v>26</v>
      </c>
      <c r="Y32" s="15">
        <f t="shared" si="18"/>
        <v>215</v>
      </c>
      <c r="Z32" s="15">
        <f t="shared" si="18"/>
        <v>1585</v>
      </c>
      <c r="AA32" s="13">
        <f t="shared" si="25"/>
        <v>99.560523724424669</v>
      </c>
      <c r="AB32" s="13">
        <f t="shared" si="26"/>
        <v>98.386095592799506</v>
      </c>
      <c r="AC32" s="13">
        <f t="shared" si="27"/>
        <v>88.055555555555557</v>
      </c>
      <c r="AD32" s="13">
        <f t="shared" si="28"/>
        <v>92.934623277631189</v>
      </c>
      <c r="AE32" s="13">
        <f t="shared" si="29"/>
        <v>89.944387697196674</v>
      </c>
      <c r="AF32" s="15">
        <f t="shared" si="18"/>
        <v>53012</v>
      </c>
      <c r="AG32" s="15">
        <f t="shared" si="18"/>
        <v>26</v>
      </c>
      <c r="AH32" s="15">
        <f t="shared" si="18"/>
        <v>104</v>
      </c>
      <c r="AI32" s="15">
        <f t="shared" si="18"/>
        <v>1696</v>
      </c>
      <c r="AJ32" s="13">
        <f t="shared" si="30"/>
        <v>99.762938108610825</v>
      </c>
      <c r="AK32" s="13">
        <f t="shared" si="31"/>
        <v>98.490127758420442</v>
      </c>
      <c r="AL32" s="13">
        <f t="shared" si="32"/>
        <v>94.222222222222214</v>
      </c>
      <c r="AM32" s="13">
        <f t="shared" si="33"/>
        <v>96.308915388983536</v>
      </c>
      <c r="AN32" s="13">
        <f t="shared" si="34"/>
        <v>95.04595382201299</v>
      </c>
      <c r="AO32" s="36">
        <f t="shared" si="21"/>
        <v>4.9021456314340663E-2</v>
      </c>
      <c r="AP32" s="36">
        <f t="shared" si="22"/>
        <v>99.950978543685665</v>
      </c>
      <c r="AQ32" s="36">
        <f t="shared" si="23"/>
        <v>5.7777777777777777</v>
      </c>
      <c r="AR32" s="35"/>
      <c r="AS32" s="21">
        <f t="shared" si="35"/>
        <v>0</v>
      </c>
      <c r="AU32" s="12">
        <v>92.635885447106958</v>
      </c>
      <c r="AV32" s="28">
        <f t="shared" si="14"/>
        <v>3.6730299418765782</v>
      </c>
      <c r="AW32" s="12">
        <v>89.832237587848567</v>
      </c>
      <c r="AX32" s="28">
        <f t="shared" si="36"/>
        <v>5.2137162341644228</v>
      </c>
    </row>
    <row r="33" spans="2:50" x14ac:dyDescent="0.25">
      <c r="B33" s="9">
        <v>13</v>
      </c>
      <c r="C33" s="128">
        <v>371359</v>
      </c>
      <c r="D33" s="128">
        <v>139</v>
      </c>
      <c r="E33" s="128">
        <v>1734</v>
      </c>
      <c r="F33" s="128">
        <v>2066</v>
      </c>
      <c r="G33" s="128">
        <v>0.99500929927684134</v>
      </c>
      <c r="H33" s="128">
        <v>0.93696145124716557</v>
      </c>
      <c r="I33" s="128">
        <v>0.54368421052631577</v>
      </c>
      <c r="J33" s="128">
        <v>0.68809325562031642</v>
      </c>
      <c r="K33" s="128">
        <v>0.59350761275495545</v>
      </c>
      <c r="L33" s="128">
        <v>371359</v>
      </c>
      <c r="M33" s="128">
        <v>139</v>
      </c>
      <c r="N33" s="128">
        <v>0</v>
      </c>
      <c r="O33" s="128">
        <v>3800</v>
      </c>
      <c r="P33" s="128">
        <v>0.99962962765588947</v>
      </c>
      <c r="Q33" s="128">
        <v>0.96471185580096475</v>
      </c>
      <c r="R33" s="128">
        <v>1</v>
      </c>
      <c r="S33" s="128">
        <v>0.98203902312960334</v>
      </c>
      <c r="T33" s="128">
        <v>0.99273734259888191</v>
      </c>
      <c r="V33" s="9">
        <v>13</v>
      </c>
      <c r="W33" s="15">
        <f t="shared" si="24"/>
        <v>371359</v>
      </c>
      <c r="X33" s="15">
        <f t="shared" si="18"/>
        <v>139</v>
      </c>
      <c r="Y33" s="15">
        <f t="shared" si="18"/>
        <v>1734</v>
      </c>
      <c r="Z33" s="15">
        <f t="shared" si="18"/>
        <v>2066</v>
      </c>
      <c r="AA33" s="13">
        <f t="shared" si="25"/>
        <v>99.50092992768414</v>
      </c>
      <c r="AB33" s="13">
        <f t="shared" si="26"/>
        <v>93.696145124716551</v>
      </c>
      <c r="AC33" s="13">
        <f t="shared" si="27"/>
        <v>54.368421052631575</v>
      </c>
      <c r="AD33" s="13">
        <f t="shared" si="28"/>
        <v>68.809325562031646</v>
      </c>
      <c r="AE33" s="13">
        <f t="shared" si="29"/>
        <v>59.350761275495543</v>
      </c>
      <c r="AF33" s="15">
        <f t="shared" si="18"/>
        <v>371359</v>
      </c>
      <c r="AG33" s="15">
        <f t="shared" si="18"/>
        <v>139</v>
      </c>
      <c r="AH33" s="16">
        <v>0</v>
      </c>
      <c r="AI33" s="15">
        <f t="shared" si="18"/>
        <v>3800</v>
      </c>
      <c r="AJ33" s="13">
        <f t="shared" si="30"/>
        <v>99.962962765588941</v>
      </c>
      <c r="AK33" s="13">
        <f t="shared" si="31"/>
        <v>96.471185580096474</v>
      </c>
      <c r="AL33" s="14">
        <f t="shared" si="32"/>
        <v>100</v>
      </c>
      <c r="AM33" s="13">
        <f t="shared" si="33"/>
        <v>98.203902312960338</v>
      </c>
      <c r="AN33" s="13">
        <f t="shared" si="34"/>
        <v>99.273734259888187</v>
      </c>
      <c r="AO33" s="36">
        <f t="shared" si="21"/>
        <v>3.7416082993717327E-2</v>
      </c>
      <c r="AP33" s="36">
        <f t="shared" si="22"/>
        <v>99.962583917006285</v>
      </c>
      <c r="AQ33" s="36">
        <f t="shared" si="23"/>
        <v>0</v>
      </c>
      <c r="AR33" s="35"/>
      <c r="AS33" s="21">
        <f t="shared" si="35"/>
        <v>0</v>
      </c>
      <c r="AU33" s="12">
        <v>68.444591684611567</v>
      </c>
      <c r="AV33" s="28">
        <f t="shared" si="14"/>
        <v>29.759310628348771</v>
      </c>
      <c r="AW33" s="12">
        <v>59.241842059987384</v>
      </c>
      <c r="AX33" s="28">
        <f t="shared" si="36"/>
        <v>40.031892199900803</v>
      </c>
    </row>
    <row r="34" spans="2:50" x14ac:dyDescent="0.25">
      <c r="AF34" s="94" t="s">
        <v>299</v>
      </c>
      <c r="AG34" s="94"/>
      <c r="AH34" s="94"/>
      <c r="AI34" s="94"/>
      <c r="AJ34" s="13">
        <f>AVERAGE(AJ21:AJ33)</f>
        <v>99.746500687926456</v>
      </c>
      <c r="AK34" s="13">
        <f t="shared" ref="AK34:AQ34" si="37">AVERAGE(AK21:AK33)</f>
        <v>92.811903779455648</v>
      </c>
      <c r="AL34" s="13">
        <f t="shared" si="37"/>
        <v>99.555555555555557</v>
      </c>
      <c r="AM34" s="13">
        <f t="shared" si="37"/>
        <v>95.81818919713298</v>
      </c>
      <c r="AN34" s="13">
        <f t="shared" si="37"/>
        <v>97.952722317197654</v>
      </c>
      <c r="AO34" s="13">
        <f t="shared" si="37"/>
        <v>0.26402917011861704</v>
      </c>
      <c r="AP34" s="13">
        <f t="shared" si="37"/>
        <v>99.735970829881381</v>
      </c>
      <c r="AQ34" s="13">
        <f t="shared" si="37"/>
        <v>0.44444444444444442</v>
      </c>
      <c r="AS34" s="21">
        <f>AVERAGE(AS21:AS33)</f>
        <v>-11.307692307692308</v>
      </c>
      <c r="AU34" s="28">
        <f>AVERAGE(AU21:AU33)</f>
        <v>87.956457310801184</v>
      </c>
      <c r="AV34" s="28">
        <f t="shared" ref="AV34:AW34" si="38">AVERAGE(AV21:AV33)</f>
        <v>7.8617318863318042</v>
      </c>
      <c r="AW34" s="28">
        <f t="shared" si="38"/>
        <v>86.822162310928803</v>
      </c>
      <c r="AX34" s="28">
        <f>AVERAGE(AX21:AX33)</f>
        <v>11.130560006268883</v>
      </c>
    </row>
    <row r="35" spans="2:50" x14ac:dyDescent="0.25">
      <c r="AV35" s="28"/>
    </row>
    <row r="36" spans="2:50" x14ac:dyDescent="0.25">
      <c r="B36" s="65" t="s">
        <v>50</v>
      </c>
      <c r="C36" s="65" t="s">
        <v>59</v>
      </c>
      <c r="D36" s="65"/>
      <c r="E36" s="65"/>
      <c r="F36" s="65"/>
      <c r="G36" s="65"/>
      <c r="H36" s="65"/>
      <c r="I36" s="65"/>
      <c r="J36" s="65"/>
      <c r="K36" s="65"/>
      <c r="L36" s="65" t="s">
        <v>60</v>
      </c>
      <c r="M36" s="65"/>
      <c r="N36" s="65"/>
      <c r="O36" s="65"/>
      <c r="P36" s="65"/>
      <c r="Q36" s="65"/>
      <c r="R36" s="65"/>
      <c r="S36" s="65"/>
      <c r="T36" s="65"/>
      <c r="V36" s="65" t="s">
        <v>50</v>
      </c>
      <c r="W36" s="62" t="s">
        <v>59</v>
      </c>
      <c r="X36" s="63"/>
      <c r="Y36" s="63"/>
      <c r="Z36" s="63"/>
      <c r="AA36" s="63"/>
      <c r="AB36" s="63"/>
      <c r="AC36" s="63"/>
      <c r="AD36" s="63"/>
      <c r="AE36" s="64"/>
      <c r="AF36" s="65" t="s">
        <v>60</v>
      </c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V36" s="28"/>
    </row>
    <row r="37" spans="2:50" x14ac:dyDescent="0.25">
      <c r="B37" s="65"/>
      <c r="C37" s="10" t="s">
        <v>6</v>
      </c>
      <c r="D37" s="10" t="s">
        <v>7</v>
      </c>
      <c r="E37" s="10" t="s">
        <v>8</v>
      </c>
      <c r="F37" s="10" t="s">
        <v>9</v>
      </c>
      <c r="G37" s="10" t="s">
        <v>61</v>
      </c>
      <c r="H37" s="10" t="s">
        <v>58</v>
      </c>
      <c r="I37" s="8" t="s">
        <v>57</v>
      </c>
      <c r="J37" s="8" t="s">
        <v>41</v>
      </c>
      <c r="K37" s="8" t="s">
        <v>42</v>
      </c>
      <c r="L37" s="10" t="s">
        <v>6</v>
      </c>
      <c r="M37" s="10" t="s">
        <v>7</v>
      </c>
      <c r="N37" s="10" t="s">
        <v>8</v>
      </c>
      <c r="O37" s="10" t="s">
        <v>9</v>
      </c>
      <c r="P37" s="10" t="s">
        <v>61</v>
      </c>
      <c r="Q37" s="10" t="s">
        <v>58</v>
      </c>
      <c r="R37" s="8" t="s">
        <v>57</v>
      </c>
      <c r="S37" s="8" t="s">
        <v>41</v>
      </c>
      <c r="T37" s="8" t="s">
        <v>42</v>
      </c>
      <c r="V37" s="65"/>
      <c r="W37" s="10" t="s">
        <v>6</v>
      </c>
      <c r="X37" s="10" t="s">
        <v>7</v>
      </c>
      <c r="Y37" s="10" t="s">
        <v>8</v>
      </c>
      <c r="Z37" s="10" t="s">
        <v>9</v>
      </c>
      <c r="AA37" s="10" t="s">
        <v>61</v>
      </c>
      <c r="AB37" s="10" t="s">
        <v>58</v>
      </c>
      <c r="AC37" s="8" t="s">
        <v>57</v>
      </c>
      <c r="AD37" s="8" t="s">
        <v>41</v>
      </c>
      <c r="AE37" s="8" t="s">
        <v>42</v>
      </c>
      <c r="AF37" s="10" t="s">
        <v>6</v>
      </c>
      <c r="AG37" s="10" t="s">
        <v>7</v>
      </c>
      <c r="AH37" s="10" t="s">
        <v>8</v>
      </c>
      <c r="AI37" s="10" t="s">
        <v>9</v>
      </c>
      <c r="AJ37" s="10" t="s">
        <v>61</v>
      </c>
      <c r="AK37" s="10" t="s">
        <v>58</v>
      </c>
      <c r="AL37" s="8" t="s">
        <v>57</v>
      </c>
      <c r="AM37" s="8" t="s">
        <v>41</v>
      </c>
      <c r="AN37" s="8" t="s">
        <v>42</v>
      </c>
      <c r="AO37" s="8" t="s">
        <v>296</v>
      </c>
      <c r="AP37" s="8" t="s">
        <v>297</v>
      </c>
      <c r="AQ37" s="8" t="s">
        <v>298</v>
      </c>
      <c r="AV37" s="28"/>
    </row>
    <row r="38" spans="2:50" x14ac:dyDescent="0.25">
      <c r="B38" s="9">
        <v>1</v>
      </c>
      <c r="C38" s="127">
        <v>940971</v>
      </c>
      <c r="D38" s="127">
        <v>8861</v>
      </c>
      <c r="E38" s="127">
        <v>415</v>
      </c>
      <c r="F38" s="127">
        <v>28785</v>
      </c>
      <c r="G38" s="127">
        <v>0.99052533522908337</v>
      </c>
      <c r="H38" s="127">
        <v>0.76462306752377407</v>
      </c>
      <c r="I38" s="127">
        <v>0.98578767123287669</v>
      </c>
      <c r="J38" s="127">
        <v>0.86123328247015529</v>
      </c>
      <c r="K38" s="127">
        <v>0.93187910337593727</v>
      </c>
      <c r="L38" s="127">
        <v>936211</v>
      </c>
      <c r="M38" s="127">
        <v>13621</v>
      </c>
      <c r="N38" s="127">
        <v>0</v>
      </c>
      <c r="O38" s="127">
        <v>29200</v>
      </c>
      <c r="P38" s="127">
        <v>0.98608727804606999</v>
      </c>
      <c r="Q38" s="127">
        <v>0.68190840942528197</v>
      </c>
      <c r="R38" s="127">
        <v>1</v>
      </c>
      <c r="S38" s="127">
        <v>0.81087460601768924</v>
      </c>
      <c r="T38" s="127">
        <v>0.9146666165479479</v>
      </c>
      <c r="V38" s="9">
        <v>1</v>
      </c>
      <c r="W38" s="15">
        <f t="shared" ref="W38:W40" si="39">C38</f>
        <v>940971</v>
      </c>
      <c r="X38" s="15">
        <f t="shared" ref="X38:X40" si="40">D38</f>
        <v>8861</v>
      </c>
      <c r="Y38" s="15">
        <f t="shared" ref="Y38:Y40" si="41">E38</f>
        <v>415</v>
      </c>
      <c r="Z38" s="9">
        <f t="shared" ref="Z38:Z40" si="42">F38</f>
        <v>28785</v>
      </c>
      <c r="AA38" s="13">
        <f t="shared" ref="AA38:AA40" si="43">G38*100</f>
        <v>99.052533522908334</v>
      </c>
      <c r="AB38" s="13">
        <f t="shared" ref="AB38:AB40" si="44">H38*100</f>
        <v>76.462306752377401</v>
      </c>
      <c r="AC38" s="13">
        <f t="shared" ref="AC38:AC40" si="45">I38*100</f>
        <v>98.578767123287676</v>
      </c>
      <c r="AD38" s="13">
        <f t="shared" ref="AD38:AD40" si="46">J38*100</f>
        <v>86.123328247015536</v>
      </c>
      <c r="AE38" s="13">
        <f t="shared" ref="AE38:AE40" si="47">K38*100</f>
        <v>93.187910337593721</v>
      </c>
      <c r="AF38" s="15">
        <f t="shared" ref="AF38:AF40" si="48">L38</f>
        <v>936211</v>
      </c>
      <c r="AG38" s="15">
        <f t="shared" ref="AG38:AG40" si="49">M38</f>
        <v>13621</v>
      </c>
      <c r="AH38" s="16">
        <v>0</v>
      </c>
      <c r="AI38" s="15">
        <f t="shared" ref="AI38:AI40" si="50">O38</f>
        <v>29200</v>
      </c>
      <c r="AJ38" s="13">
        <f t="shared" ref="AJ38" si="51">P38*100</f>
        <v>98.608727804607</v>
      </c>
      <c r="AK38" s="13">
        <f t="shared" ref="AK38" si="52">Q38*100</f>
        <v>68.190840942528197</v>
      </c>
      <c r="AL38" s="14">
        <f t="shared" ref="AL38" si="53">R38*100</f>
        <v>100</v>
      </c>
      <c r="AM38" s="13">
        <f t="shared" ref="AM38" si="54">S38*100</f>
        <v>81.087460601768925</v>
      </c>
      <c r="AN38" s="13">
        <f t="shared" ref="AN38" si="55">T38*100</f>
        <v>91.466661654794791</v>
      </c>
      <c r="AO38" s="36">
        <f t="shared" ref="AO38:AO40" si="56">100*AG38/(AF38+AG38)</f>
        <v>1.4340430728802567</v>
      </c>
      <c r="AP38" s="36">
        <f t="shared" ref="AP38:AP40" si="57">100*AF38/(AF38+AG38)</f>
        <v>98.565956927119743</v>
      </c>
      <c r="AQ38" s="36">
        <f t="shared" ref="AQ38:AQ40" si="58">100*AH38/(AH38+AI38)</f>
        <v>0</v>
      </c>
      <c r="AS38" s="21">
        <f t="shared" ref="AS38:AS40" si="59">X38-AG38</f>
        <v>-4760</v>
      </c>
      <c r="AU38" s="12">
        <v>85.967715441934089</v>
      </c>
      <c r="AV38" s="28">
        <f t="shared" si="14"/>
        <v>-4.8802548401651649</v>
      </c>
      <c r="AW38" s="12">
        <v>93.114959855596595</v>
      </c>
      <c r="AX38" s="28">
        <f>AN38-AW38</f>
        <v>-1.6482982008018041</v>
      </c>
    </row>
    <row r="39" spans="2:50" x14ac:dyDescent="0.25">
      <c r="B39" s="9">
        <v>2</v>
      </c>
      <c r="C39" s="128">
        <v>1121368</v>
      </c>
      <c r="D39" s="128">
        <v>5459</v>
      </c>
      <c r="E39" s="128">
        <v>1901</v>
      </c>
      <c r="F39" s="128">
        <v>70899</v>
      </c>
      <c r="G39" s="128">
        <v>0.99386475962945153</v>
      </c>
      <c r="H39" s="128">
        <v>0.92850781843421781</v>
      </c>
      <c r="I39" s="128">
        <v>0.97388736263736264</v>
      </c>
      <c r="J39" s="128">
        <v>0.95065635098352086</v>
      </c>
      <c r="K39" s="128">
        <v>0.96446003079786047</v>
      </c>
      <c r="L39" s="128">
        <v>1121347</v>
      </c>
      <c r="M39" s="128">
        <v>5480</v>
      </c>
      <c r="N39" s="128">
        <v>0</v>
      </c>
      <c r="O39" s="128">
        <v>72800</v>
      </c>
      <c r="P39" s="128">
        <v>0.99543191341975468</v>
      </c>
      <c r="Q39" s="128">
        <v>0.92999489013796632</v>
      </c>
      <c r="R39" s="128">
        <v>1</v>
      </c>
      <c r="S39" s="128">
        <v>0.9637278263171829</v>
      </c>
      <c r="T39" s="128">
        <v>0.98516834470066039</v>
      </c>
      <c r="V39" s="9">
        <v>2</v>
      </c>
      <c r="W39" s="15">
        <f t="shared" si="39"/>
        <v>1121368</v>
      </c>
      <c r="X39" s="15">
        <f t="shared" si="40"/>
        <v>5459</v>
      </c>
      <c r="Y39" s="15">
        <f t="shared" si="41"/>
        <v>1901</v>
      </c>
      <c r="Z39" s="9">
        <f t="shared" si="42"/>
        <v>70899</v>
      </c>
      <c r="AA39" s="13">
        <f t="shared" si="43"/>
        <v>99.386475962945156</v>
      </c>
      <c r="AB39" s="13">
        <f t="shared" si="44"/>
        <v>92.850781843421785</v>
      </c>
      <c r="AC39" s="13">
        <f t="shared" si="45"/>
        <v>97.388736263736263</v>
      </c>
      <c r="AD39" s="13">
        <f t="shared" si="46"/>
        <v>95.065635098352089</v>
      </c>
      <c r="AE39" s="13">
        <f t="shared" si="47"/>
        <v>96.446003079786053</v>
      </c>
      <c r="AF39" s="15">
        <f t="shared" si="48"/>
        <v>1121347</v>
      </c>
      <c r="AG39" s="15">
        <f t="shared" si="49"/>
        <v>5480</v>
      </c>
      <c r="AH39" s="16">
        <v>0</v>
      </c>
      <c r="AI39" s="15">
        <f t="shared" si="50"/>
        <v>72800</v>
      </c>
      <c r="AJ39" s="13">
        <f t="shared" ref="AJ39:AJ40" si="60">P39*100</f>
        <v>99.543191341975472</v>
      </c>
      <c r="AK39" s="13">
        <f t="shared" ref="AK39:AK40" si="61">Q39*100</f>
        <v>92.999489013796634</v>
      </c>
      <c r="AL39" s="14">
        <f t="shared" ref="AL39:AL40" si="62">R39*100</f>
        <v>100</v>
      </c>
      <c r="AM39" s="13">
        <f t="shared" ref="AM39:AM40" si="63">S39*100</f>
        <v>96.372782631718295</v>
      </c>
      <c r="AN39" s="13">
        <f t="shared" ref="AN39:AN40" si="64">T39*100</f>
        <v>98.516834470066044</v>
      </c>
      <c r="AO39" s="36">
        <f t="shared" si="56"/>
        <v>0.48632132527885824</v>
      </c>
      <c r="AP39" s="36">
        <f t="shared" si="57"/>
        <v>99.513678674721149</v>
      </c>
      <c r="AQ39" s="36">
        <f t="shared" si="58"/>
        <v>0</v>
      </c>
      <c r="AS39" s="21">
        <f t="shared" si="59"/>
        <v>-21</v>
      </c>
      <c r="AU39" s="12">
        <v>94.972673203665011</v>
      </c>
      <c r="AV39" s="28">
        <f t="shared" si="14"/>
        <v>1.400109428053284</v>
      </c>
      <c r="AW39" s="12">
        <v>96.407708374127012</v>
      </c>
      <c r="AX39" s="28">
        <f t="shared" ref="AX39:AX40" si="65">AN39-AW39</f>
        <v>2.1091260959390326</v>
      </c>
    </row>
    <row r="40" spans="2:50" x14ac:dyDescent="0.25">
      <c r="B40" s="9">
        <v>3</v>
      </c>
      <c r="C40" s="127">
        <v>711885</v>
      </c>
      <c r="D40" s="127">
        <v>6474</v>
      </c>
      <c r="E40" s="127">
        <v>2867</v>
      </c>
      <c r="F40" s="127">
        <v>55933</v>
      </c>
      <c r="G40" s="127">
        <v>0.9879805805504408</v>
      </c>
      <c r="H40" s="127">
        <v>0.89626163731632669</v>
      </c>
      <c r="I40" s="127">
        <v>0.95124149659863944</v>
      </c>
      <c r="J40" s="127">
        <v>0.92293349394011892</v>
      </c>
      <c r="K40" s="127">
        <v>0.93971243955955341</v>
      </c>
      <c r="L40" s="127">
        <v>711859</v>
      </c>
      <c r="M40" s="127">
        <v>6500</v>
      </c>
      <c r="N40" s="127">
        <v>0</v>
      </c>
      <c r="O40" s="127">
        <v>58800</v>
      </c>
      <c r="P40" s="127">
        <v>0.99163620314504497</v>
      </c>
      <c r="Q40" s="127">
        <v>0.90045941807044405</v>
      </c>
      <c r="R40" s="127">
        <v>1</v>
      </c>
      <c r="S40" s="127">
        <v>0.94762288477034651</v>
      </c>
      <c r="T40" s="127">
        <v>0.97836938435940102</v>
      </c>
      <c r="V40" s="9">
        <v>3</v>
      </c>
      <c r="W40" s="15">
        <f t="shared" si="39"/>
        <v>711885</v>
      </c>
      <c r="X40" s="15">
        <f t="shared" si="40"/>
        <v>6474</v>
      </c>
      <c r="Y40" s="15">
        <f t="shared" si="41"/>
        <v>2867</v>
      </c>
      <c r="Z40" s="9">
        <f t="shared" si="42"/>
        <v>55933</v>
      </c>
      <c r="AA40" s="13">
        <f t="shared" si="43"/>
        <v>98.798058055044081</v>
      </c>
      <c r="AB40" s="13">
        <f t="shared" si="44"/>
        <v>89.626163731632673</v>
      </c>
      <c r="AC40" s="13">
        <f t="shared" si="45"/>
        <v>95.124149659863946</v>
      </c>
      <c r="AD40" s="13">
        <f t="shared" si="46"/>
        <v>92.293349394011898</v>
      </c>
      <c r="AE40" s="13">
        <f t="shared" si="47"/>
        <v>93.971243955955345</v>
      </c>
      <c r="AF40" s="15">
        <f t="shared" si="48"/>
        <v>711859</v>
      </c>
      <c r="AG40" s="15">
        <f t="shared" si="49"/>
        <v>6500</v>
      </c>
      <c r="AH40" s="16">
        <v>0</v>
      </c>
      <c r="AI40" s="15">
        <f t="shared" si="50"/>
        <v>58800</v>
      </c>
      <c r="AJ40" s="13">
        <f t="shared" si="60"/>
        <v>99.163620314504499</v>
      </c>
      <c r="AK40" s="13">
        <f t="shared" si="61"/>
        <v>90.0459418070444</v>
      </c>
      <c r="AL40" s="14">
        <f t="shared" si="62"/>
        <v>100</v>
      </c>
      <c r="AM40" s="13">
        <f t="shared" si="63"/>
        <v>94.762288477034645</v>
      </c>
      <c r="AN40" s="13">
        <f t="shared" si="64"/>
        <v>97.836938435940098</v>
      </c>
      <c r="AO40" s="36">
        <f t="shared" si="56"/>
        <v>0.90484005907909559</v>
      </c>
      <c r="AP40" s="36">
        <f t="shared" si="57"/>
        <v>99.095159940920908</v>
      </c>
      <c r="AQ40" s="36">
        <f t="shared" si="58"/>
        <v>0</v>
      </c>
      <c r="AS40" s="21">
        <f t="shared" si="59"/>
        <v>-26</v>
      </c>
      <c r="AU40" s="12">
        <v>92.150418056756862</v>
      </c>
      <c r="AV40" s="28">
        <f t="shared" si="14"/>
        <v>2.611870420277782</v>
      </c>
      <c r="AW40" s="12">
        <v>93.911919273325609</v>
      </c>
      <c r="AX40" s="28">
        <f t="shared" si="65"/>
        <v>3.9250191626144897</v>
      </c>
    </row>
    <row r="41" spans="2:50" x14ac:dyDescent="0.25">
      <c r="AF41" s="94" t="s">
        <v>299</v>
      </c>
      <c r="AG41" s="94"/>
      <c r="AH41" s="94"/>
      <c r="AI41" s="94"/>
      <c r="AJ41" s="13">
        <f>AVERAGE(AJ38:AJ40)</f>
        <v>99.105179820362324</v>
      </c>
      <c r="AK41" s="13">
        <f t="shared" ref="AK41:AQ41" si="66">AVERAGE(AK38:AK40)</f>
        <v>83.745423921123077</v>
      </c>
      <c r="AL41" s="13">
        <f t="shared" si="66"/>
        <v>100</v>
      </c>
      <c r="AM41" s="13">
        <f t="shared" si="66"/>
        <v>90.740843903507297</v>
      </c>
      <c r="AN41" s="13">
        <f t="shared" si="66"/>
        <v>95.940144853600316</v>
      </c>
      <c r="AO41" s="13">
        <f t="shared" si="66"/>
        <v>0.9417348190794036</v>
      </c>
      <c r="AP41" s="13">
        <f t="shared" si="66"/>
        <v>99.0582651809206</v>
      </c>
      <c r="AQ41" s="13">
        <f t="shared" si="66"/>
        <v>0</v>
      </c>
      <c r="AS41" s="21">
        <f>AVERAGE(AS38:AS40)</f>
        <v>-1602.3333333333333</v>
      </c>
      <c r="AU41" s="28">
        <f t="shared" ref="AU41:AW41" si="67">AVERAGE(AU38:AU40)</f>
        <v>91.030268900785316</v>
      </c>
      <c r="AV41" s="28">
        <f t="shared" si="67"/>
        <v>-0.28942499727803295</v>
      </c>
      <c r="AW41" s="28">
        <f t="shared" si="67"/>
        <v>94.478195834349734</v>
      </c>
      <c r="AX41" s="28">
        <f>AVERAGE(AX38:AX40)</f>
        <v>1.4619490192505726</v>
      </c>
    </row>
    <row r="42" spans="2:50" x14ac:dyDescent="0.25">
      <c r="AX42" s="28"/>
    </row>
    <row r="43" spans="2:50" x14ac:dyDescent="0.25">
      <c r="B43" s="8" t="s">
        <v>2</v>
      </c>
      <c r="C43" s="8" t="s">
        <v>358</v>
      </c>
      <c r="D43" s="8" t="s">
        <v>359</v>
      </c>
      <c r="E43" s="8" t="s">
        <v>360</v>
      </c>
      <c r="F43" s="8" t="s">
        <v>361</v>
      </c>
      <c r="AX43" s="28"/>
    </row>
    <row r="44" spans="2:50" x14ac:dyDescent="0.25">
      <c r="B44" s="9" t="s">
        <v>329</v>
      </c>
      <c r="C44" s="38">
        <v>2787</v>
      </c>
      <c r="D44" s="38">
        <v>2734</v>
      </c>
      <c r="E44" s="40">
        <f>C44-D44</f>
        <v>53</v>
      </c>
      <c r="F44" s="41">
        <f>E44/C44</f>
        <v>1.9016864011481879E-2</v>
      </c>
      <c r="W44" s="91"/>
      <c r="X44" s="129"/>
      <c r="Y44" s="129"/>
      <c r="Z44" s="98"/>
      <c r="AA44" s="99"/>
      <c r="AF44" s="95" t="s">
        <v>371</v>
      </c>
      <c r="AG44" s="96"/>
      <c r="AH44" s="96"/>
      <c r="AI44" s="97"/>
      <c r="AJ44" s="9">
        <f>(SUM(AJ4:AJ16)+SUM(AJ21:AJ33)+SUM(AJ38:AJ40))/29</f>
        <v>99.619372113198722</v>
      </c>
      <c r="AK44" s="9">
        <f t="shared" ref="AK44:AQ44" si="68">(SUM(AK4:AK16)+SUM(AK21:AK33)+SUM(AK38:AK40))/29</f>
        <v>83.186398871600403</v>
      </c>
      <c r="AL44" s="9">
        <f t="shared" si="68"/>
        <v>94.463286593405329</v>
      </c>
      <c r="AM44" s="9">
        <f t="shared" si="68"/>
        <v>87.799535270591349</v>
      </c>
      <c r="AN44" s="9">
        <f t="shared" si="68"/>
        <v>91.397387089432598</v>
      </c>
      <c r="AO44" s="9">
        <f t="shared" si="68"/>
        <v>0.39068986645811077</v>
      </c>
      <c r="AP44" s="9">
        <f t="shared" si="68"/>
        <v>99.609310133541882</v>
      </c>
      <c r="AQ44" s="9">
        <f t="shared" si="68"/>
        <v>5.5367134065946697</v>
      </c>
      <c r="AX44" s="28"/>
    </row>
    <row r="45" spans="2:50" x14ac:dyDescent="0.25">
      <c r="B45" s="9" t="s">
        <v>330</v>
      </c>
      <c r="C45" s="38">
        <v>1217</v>
      </c>
      <c r="D45" s="38">
        <v>1129</v>
      </c>
      <c r="E45" s="40">
        <f t="shared" ref="E45:E66" si="69">C45-D45</f>
        <v>88</v>
      </c>
      <c r="F45" s="41">
        <f t="shared" ref="F45:F72" si="70">E45/C45</f>
        <v>7.2308956450287593E-2</v>
      </c>
      <c r="W45" s="91"/>
      <c r="X45" s="129"/>
      <c r="Y45" s="129"/>
      <c r="Z45" s="98"/>
      <c r="AA45" s="99"/>
      <c r="AS45" s="8" t="s">
        <v>2</v>
      </c>
      <c r="AT45" s="8" t="s">
        <v>358</v>
      </c>
      <c r="AU45" s="8" t="s">
        <v>359</v>
      </c>
      <c r="AV45" s="8" t="s">
        <v>360</v>
      </c>
      <c r="AW45" s="8" t="s">
        <v>361</v>
      </c>
      <c r="AX45" s="28"/>
    </row>
    <row r="46" spans="2:50" x14ac:dyDescent="0.25">
      <c r="B46" s="9" t="s">
        <v>331</v>
      </c>
      <c r="C46" s="39">
        <v>95</v>
      </c>
      <c r="D46" s="39">
        <v>80</v>
      </c>
      <c r="E46" s="40">
        <f t="shared" si="69"/>
        <v>15</v>
      </c>
      <c r="F46" s="41">
        <f t="shared" si="70"/>
        <v>0.15789473684210525</v>
      </c>
      <c r="W46" s="91"/>
      <c r="X46" s="130"/>
      <c r="Y46" s="130"/>
      <c r="Z46" s="98"/>
      <c r="AA46" s="99"/>
      <c r="AS46" s="9" t="s">
        <v>329</v>
      </c>
      <c r="AT46" s="38">
        <v>2787</v>
      </c>
      <c r="AU46" s="38">
        <v>2734</v>
      </c>
      <c r="AV46" s="40">
        <f>AT46-AU46</f>
        <v>53</v>
      </c>
      <c r="AW46" s="13">
        <f>100*AV46/AT46</f>
        <v>1.901686401148188</v>
      </c>
      <c r="AX46" s="28"/>
    </row>
    <row r="47" spans="2:50" x14ac:dyDescent="0.25">
      <c r="B47" s="9" t="s">
        <v>332</v>
      </c>
      <c r="C47" s="38">
        <v>1508</v>
      </c>
      <c r="D47" s="38">
        <v>1486</v>
      </c>
      <c r="E47" s="40">
        <f t="shared" si="69"/>
        <v>22</v>
      </c>
      <c r="F47" s="41">
        <f t="shared" si="70"/>
        <v>1.4588859416445624E-2</v>
      </c>
      <c r="W47" s="91"/>
      <c r="X47" s="129"/>
      <c r="Y47" s="129"/>
      <c r="Z47" s="98"/>
      <c r="AA47" s="99"/>
      <c r="AS47" s="9" t="s">
        <v>330</v>
      </c>
      <c r="AT47" s="38">
        <v>1217</v>
      </c>
      <c r="AU47" s="38">
        <v>1129</v>
      </c>
      <c r="AV47" s="40">
        <f t="shared" ref="AV47:AV74" si="71">AT47-AU47</f>
        <v>88</v>
      </c>
      <c r="AW47" s="13">
        <f t="shared" ref="AW47:AW74" si="72">100*AV47/AT47</f>
        <v>7.2308956450287596</v>
      </c>
      <c r="AX47" s="28"/>
    </row>
    <row r="48" spans="2:50" x14ac:dyDescent="0.25">
      <c r="B48" s="9" t="s">
        <v>333</v>
      </c>
      <c r="C48" s="39">
        <v>28</v>
      </c>
      <c r="D48" s="39">
        <v>23</v>
      </c>
      <c r="E48" s="40">
        <f t="shared" si="69"/>
        <v>5</v>
      </c>
      <c r="F48" s="41">
        <f t="shared" si="70"/>
        <v>0.17857142857142858</v>
      </c>
      <c r="W48" s="91"/>
      <c r="X48" s="130"/>
      <c r="Y48" s="130"/>
      <c r="Z48" s="98"/>
      <c r="AA48" s="99"/>
      <c r="AS48" s="9" t="s">
        <v>331</v>
      </c>
      <c r="AT48" s="39">
        <v>95</v>
      </c>
      <c r="AU48" s="39">
        <v>80</v>
      </c>
      <c r="AV48" s="40">
        <f t="shared" si="71"/>
        <v>15</v>
      </c>
      <c r="AW48" s="13">
        <f t="shared" si="72"/>
        <v>15.789473684210526</v>
      </c>
      <c r="AX48" s="28"/>
    </row>
    <row r="49" spans="2:50" x14ac:dyDescent="0.25">
      <c r="B49" s="9" t="s">
        <v>334</v>
      </c>
      <c r="C49" s="39">
        <v>6</v>
      </c>
      <c r="D49" s="39">
        <v>4</v>
      </c>
      <c r="E49" s="40">
        <f t="shared" si="69"/>
        <v>2</v>
      </c>
      <c r="F49" s="41">
        <f t="shared" si="70"/>
        <v>0.33333333333333331</v>
      </c>
      <c r="W49" s="91"/>
      <c r="X49" s="130"/>
      <c r="Y49" s="130"/>
      <c r="Z49" s="98"/>
      <c r="AA49" s="99"/>
      <c r="AS49" s="9" t="s">
        <v>332</v>
      </c>
      <c r="AT49" s="38">
        <v>1508</v>
      </c>
      <c r="AU49" s="38">
        <v>1486</v>
      </c>
      <c r="AV49" s="40">
        <f t="shared" si="71"/>
        <v>22</v>
      </c>
      <c r="AW49" s="13">
        <f t="shared" si="72"/>
        <v>1.4588859416445623</v>
      </c>
      <c r="AX49" s="28"/>
    </row>
    <row r="50" spans="2:50" x14ac:dyDescent="0.25">
      <c r="B50" s="9" t="s">
        <v>335</v>
      </c>
      <c r="C50" s="39">
        <v>119</v>
      </c>
      <c r="D50" s="39">
        <v>111</v>
      </c>
      <c r="E50" s="40">
        <f t="shared" si="69"/>
        <v>8</v>
      </c>
      <c r="F50" s="41">
        <f t="shared" si="70"/>
        <v>6.7226890756302518E-2</v>
      </c>
      <c r="W50" s="91"/>
      <c r="X50" s="130"/>
      <c r="Y50" s="130"/>
      <c r="Z50" s="98"/>
      <c r="AA50" s="99"/>
      <c r="AS50" s="9" t="s">
        <v>333</v>
      </c>
      <c r="AT50" s="39">
        <v>28</v>
      </c>
      <c r="AU50" s="39">
        <v>23</v>
      </c>
      <c r="AV50" s="40">
        <f t="shared" si="71"/>
        <v>5</v>
      </c>
      <c r="AW50" s="13">
        <f t="shared" si="72"/>
        <v>17.857142857142858</v>
      </c>
      <c r="AX50" s="28"/>
    </row>
    <row r="51" spans="2:50" x14ac:dyDescent="0.25">
      <c r="B51" s="9" t="s">
        <v>336</v>
      </c>
      <c r="C51" s="39">
        <v>745</v>
      </c>
      <c r="D51" s="39">
        <v>729</v>
      </c>
      <c r="E51" s="40">
        <f t="shared" si="69"/>
        <v>16</v>
      </c>
      <c r="F51" s="41">
        <f t="shared" si="70"/>
        <v>2.1476510067114093E-2</v>
      </c>
      <c r="W51" s="91"/>
      <c r="X51" s="130"/>
      <c r="Y51" s="130"/>
      <c r="Z51" s="98"/>
      <c r="AA51" s="99"/>
      <c r="AS51" s="9" t="s">
        <v>334</v>
      </c>
      <c r="AT51" s="39">
        <v>6</v>
      </c>
      <c r="AU51" s="39">
        <v>4</v>
      </c>
      <c r="AV51" s="40">
        <f t="shared" si="71"/>
        <v>2</v>
      </c>
      <c r="AW51" s="13">
        <f t="shared" si="72"/>
        <v>33.333333333333336</v>
      </c>
    </row>
    <row r="52" spans="2:50" x14ac:dyDescent="0.25">
      <c r="B52" s="9" t="s">
        <v>337</v>
      </c>
      <c r="C52" s="38">
        <v>6193</v>
      </c>
      <c r="D52" s="38">
        <v>6065</v>
      </c>
      <c r="E52" s="40">
        <f t="shared" si="69"/>
        <v>128</v>
      </c>
      <c r="F52" s="41">
        <f t="shared" si="70"/>
        <v>2.0668496689811078E-2</v>
      </c>
      <c r="W52" s="91"/>
      <c r="X52" s="129"/>
      <c r="Y52" s="129"/>
      <c r="Z52" s="98"/>
      <c r="AA52" s="99"/>
      <c r="AS52" s="9" t="s">
        <v>335</v>
      </c>
      <c r="AT52" s="39">
        <v>119</v>
      </c>
      <c r="AU52" s="39">
        <v>111</v>
      </c>
      <c r="AV52" s="40">
        <f t="shared" si="71"/>
        <v>8</v>
      </c>
      <c r="AW52" s="13">
        <f t="shared" si="72"/>
        <v>6.7226890756302522</v>
      </c>
    </row>
    <row r="53" spans="2:50" x14ac:dyDescent="0.25">
      <c r="B53" s="9" t="s">
        <v>338</v>
      </c>
      <c r="C53" s="38">
        <v>1026</v>
      </c>
      <c r="D53" s="38">
        <v>1015</v>
      </c>
      <c r="E53" s="40">
        <f t="shared" si="69"/>
        <v>11</v>
      </c>
      <c r="F53" s="41">
        <f t="shared" si="70"/>
        <v>1.0721247563352826E-2</v>
      </c>
      <c r="W53" s="91"/>
      <c r="X53" s="129"/>
      <c r="Y53" s="129"/>
      <c r="Z53" s="98"/>
      <c r="AA53" s="99"/>
      <c r="AS53" s="9" t="s">
        <v>336</v>
      </c>
      <c r="AT53" s="39">
        <v>745</v>
      </c>
      <c r="AU53" s="39">
        <v>729</v>
      </c>
      <c r="AV53" s="40">
        <f t="shared" si="71"/>
        <v>16</v>
      </c>
      <c r="AW53" s="13">
        <f t="shared" si="72"/>
        <v>2.1476510067114094</v>
      </c>
    </row>
    <row r="54" spans="2:50" x14ac:dyDescent="0.25">
      <c r="B54" s="9" t="s">
        <v>339</v>
      </c>
      <c r="C54" s="39">
        <v>1</v>
      </c>
      <c r="D54" s="39">
        <v>0</v>
      </c>
      <c r="E54" s="40">
        <f t="shared" si="69"/>
        <v>1</v>
      </c>
      <c r="F54" s="42">
        <f t="shared" si="70"/>
        <v>1</v>
      </c>
      <c r="W54" s="91"/>
      <c r="X54" s="130"/>
      <c r="Y54" s="130"/>
      <c r="Z54" s="98"/>
      <c r="AA54" s="99"/>
      <c r="AS54" s="9" t="s">
        <v>337</v>
      </c>
      <c r="AT54" s="38">
        <v>6193</v>
      </c>
      <c r="AU54" s="38">
        <v>6065</v>
      </c>
      <c r="AV54" s="40">
        <f t="shared" si="71"/>
        <v>128</v>
      </c>
      <c r="AW54" s="13">
        <f t="shared" si="72"/>
        <v>2.0668496689811078</v>
      </c>
    </row>
    <row r="55" spans="2:50" x14ac:dyDescent="0.25">
      <c r="B55" s="9" t="s">
        <v>340</v>
      </c>
      <c r="C55" s="39">
        <v>67</v>
      </c>
      <c r="D55" s="39">
        <v>44</v>
      </c>
      <c r="E55" s="40">
        <f t="shared" si="69"/>
        <v>23</v>
      </c>
      <c r="F55" s="41">
        <f t="shared" si="70"/>
        <v>0.34328358208955223</v>
      </c>
      <c r="W55" s="91"/>
      <c r="X55" s="130"/>
      <c r="Y55" s="130"/>
      <c r="Z55" s="98"/>
      <c r="AA55" s="99"/>
      <c r="AS55" s="9" t="s">
        <v>338</v>
      </c>
      <c r="AT55" s="38">
        <v>1026</v>
      </c>
      <c r="AU55" s="38">
        <v>1015</v>
      </c>
      <c r="AV55" s="40">
        <f t="shared" si="71"/>
        <v>11</v>
      </c>
      <c r="AW55" s="13">
        <f t="shared" si="72"/>
        <v>1.0721247563352827</v>
      </c>
    </row>
    <row r="56" spans="2:50" x14ac:dyDescent="0.25">
      <c r="B56" s="9" t="s">
        <v>341</v>
      </c>
      <c r="C56" s="38">
        <v>2746</v>
      </c>
      <c r="D56" s="38">
        <v>2683</v>
      </c>
      <c r="E56" s="40">
        <f t="shared" si="69"/>
        <v>63</v>
      </c>
      <c r="F56" s="41">
        <f t="shared" si="70"/>
        <v>2.2942461762563728E-2</v>
      </c>
      <c r="W56" s="91"/>
      <c r="X56" s="129"/>
      <c r="Y56" s="129"/>
      <c r="Z56" s="98"/>
      <c r="AA56" s="99"/>
      <c r="AS56" s="9" t="s">
        <v>339</v>
      </c>
      <c r="AT56" s="39">
        <v>1</v>
      </c>
      <c r="AU56" s="39">
        <v>0</v>
      </c>
      <c r="AV56" s="40">
        <f t="shared" si="71"/>
        <v>1</v>
      </c>
      <c r="AW56" s="13">
        <f t="shared" si="72"/>
        <v>100</v>
      </c>
    </row>
    <row r="57" spans="2:50" x14ac:dyDescent="0.25">
      <c r="B57" s="9" t="s">
        <v>342</v>
      </c>
      <c r="C57" s="38">
        <v>1807</v>
      </c>
      <c r="D57" s="38">
        <v>1772</v>
      </c>
      <c r="E57" s="40">
        <f t="shared" si="69"/>
        <v>35</v>
      </c>
      <c r="F57" s="41">
        <f t="shared" si="70"/>
        <v>1.936912008854455E-2</v>
      </c>
      <c r="W57" s="91"/>
      <c r="X57" s="91"/>
      <c r="Y57" s="91"/>
      <c r="Z57" s="91"/>
      <c r="AA57" s="99"/>
      <c r="AS57" s="9" t="s">
        <v>340</v>
      </c>
      <c r="AT57" s="39">
        <v>67</v>
      </c>
      <c r="AU57" s="39">
        <v>44</v>
      </c>
      <c r="AV57" s="40">
        <f t="shared" si="71"/>
        <v>23</v>
      </c>
      <c r="AW57" s="13">
        <f t="shared" si="72"/>
        <v>34.328358208955223</v>
      </c>
    </row>
    <row r="58" spans="2:50" x14ac:dyDescent="0.25">
      <c r="B58" s="9" t="s">
        <v>343</v>
      </c>
      <c r="C58" s="39">
        <v>927</v>
      </c>
      <c r="D58" s="39">
        <v>884</v>
      </c>
      <c r="E58" s="40">
        <f t="shared" si="69"/>
        <v>43</v>
      </c>
      <c r="F58" s="41">
        <f t="shared" si="70"/>
        <v>4.6386192017259978E-2</v>
      </c>
      <c r="W58" s="91"/>
      <c r="X58" s="129"/>
      <c r="Y58" s="129"/>
      <c r="Z58" s="98"/>
      <c r="AA58" s="99"/>
      <c r="AS58" s="9" t="s">
        <v>341</v>
      </c>
      <c r="AT58" s="38">
        <v>2746</v>
      </c>
      <c r="AU58" s="38">
        <v>2683</v>
      </c>
      <c r="AV58" s="40">
        <f t="shared" si="71"/>
        <v>63</v>
      </c>
      <c r="AW58" s="13">
        <f t="shared" si="72"/>
        <v>2.2942461762563728</v>
      </c>
    </row>
    <row r="59" spans="2:50" x14ac:dyDescent="0.25">
      <c r="B59" s="9" t="s">
        <v>344</v>
      </c>
      <c r="C59" s="39">
        <v>13</v>
      </c>
      <c r="D59" s="39">
        <v>5</v>
      </c>
      <c r="E59" s="40">
        <f t="shared" si="69"/>
        <v>8</v>
      </c>
      <c r="F59" s="41">
        <f t="shared" si="70"/>
        <v>0.61538461538461542</v>
      </c>
      <c r="W59" s="91"/>
      <c r="X59" s="130"/>
      <c r="Y59" s="130"/>
      <c r="Z59" s="98"/>
      <c r="AA59" s="99"/>
      <c r="AS59" s="9" t="s">
        <v>342</v>
      </c>
      <c r="AT59" s="38">
        <v>1807</v>
      </c>
      <c r="AU59" s="38">
        <v>1772</v>
      </c>
      <c r="AV59" s="40">
        <f t="shared" si="71"/>
        <v>35</v>
      </c>
      <c r="AW59" s="13">
        <f t="shared" si="72"/>
        <v>1.9369120088544549</v>
      </c>
    </row>
    <row r="60" spans="2:50" x14ac:dyDescent="0.25">
      <c r="B60" s="9" t="s">
        <v>345</v>
      </c>
      <c r="C60" s="39">
        <v>41</v>
      </c>
      <c r="D60" s="39">
        <v>34</v>
      </c>
      <c r="E60" s="40">
        <f t="shared" si="69"/>
        <v>7</v>
      </c>
      <c r="F60" s="41">
        <f t="shared" si="70"/>
        <v>0.17073170731707318</v>
      </c>
      <c r="W60" s="91"/>
      <c r="X60" s="130"/>
      <c r="Y60" s="130"/>
      <c r="Z60" s="98"/>
      <c r="AA60" s="99"/>
      <c r="AS60" s="9" t="s">
        <v>343</v>
      </c>
      <c r="AT60" s="39">
        <v>927</v>
      </c>
      <c r="AU60" s="39">
        <v>884</v>
      </c>
      <c r="AV60" s="40">
        <f t="shared" si="71"/>
        <v>43</v>
      </c>
      <c r="AW60" s="13">
        <f t="shared" si="72"/>
        <v>4.638619201725998</v>
      </c>
    </row>
    <row r="61" spans="2:50" x14ac:dyDescent="0.25">
      <c r="B61" s="9" t="s">
        <v>346</v>
      </c>
      <c r="C61" s="39">
        <v>69</v>
      </c>
      <c r="D61" s="39">
        <v>65</v>
      </c>
      <c r="E61" s="40">
        <f t="shared" si="69"/>
        <v>4</v>
      </c>
      <c r="F61" s="41">
        <f t="shared" si="70"/>
        <v>5.7971014492753624E-2</v>
      </c>
      <c r="W61" s="91"/>
      <c r="X61" s="130"/>
      <c r="Y61" s="130"/>
      <c r="Z61" s="98"/>
      <c r="AA61" s="99"/>
      <c r="AS61" s="9" t="s">
        <v>344</v>
      </c>
      <c r="AT61" s="39">
        <v>13</v>
      </c>
      <c r="AU61" s="39">
        <v>5</v>
      </c>
      <c r="AV61" s="40">
        <f t="shared" si="71"/>
        <v>8</v>
      </c>
      <c r="AW61" s="13">
        <f t="shared" si="72"/>
        <v>61.53846153846154</v>
      </c>
    </row>
    <row r="62" spans="2:50" x14ac:dyDescent="0.25">
      <c r="B62" s="9" t="s">
        <v>347</v>
      </c>
      <c r="C62" s="39">
        <v>15</v>
      </c>
      <c r="D62" s="39">
        <v>8</v>
      </c>
      <c r="E62" s="40">
        <f t="shared" si="69"/>
        <v>7</v>
      </c>
      <c r="F62" s="41">
        <f t="shared" si="70"/>
        <v>0.46666666666666667</v>
      </c>
      <c r="W62" s="91"/>
      <c r="X62" s="130"/>
      <c r="Y62" s="130"/>
      <c r="Z62" s="98"/>
      <c r="AA62" s="99"/>
      <c r="AS62" s="9" t="s">
        <v>345</v>
      </c>
      <c r="AT62" s="39">
        <v>41</v>
      </c>
      <c r="AU62" s="39">
        <v>34</v>
      </c>
      <c r="AV62" s="40">
        <f t="shared" si="71"/>
        <v>7</v>
      </c>
      <c r="AW62" s="13">
        <f t="shared" si="72"/>
        <v>17.073170731707318</v>
      </c>
    </row>
    <row r="63" spans="2:50" x14ac:dyDescent="0.25">
      <c r="B63" s="9" t="s">
        <v>348</v>
      </c>
      <c r="C63" s="39">
        <v>114</v>
      </c>
      <c r="D63" s="39">
        <v>107</v>
      </c>
      <c r="E63" s="40">
        <f t="shared" si="69"/>
        <v>7</v>
      </c>
      <c r="F63" s="41">
        <f t="shared" si="70"/>
        <v>6.1403508771929821E-2</v>
      </c>
      <c r="W63" s="91"/>
      <c r="X63" s="130"/>
      <c r="Y63" s="130"/>
      <c r="Z63" s="98"/>
      <c r="AA63" s="99"/>
      <c r="AS63" s="9" t="s">
        <v>346</v>
      </c>
      <c r="AT63" s="39">
        <v>69</v>
      </c>
      <c r="AU63" s="39">
        <v>65</v>
      </c>
      <c r="AV63" s="40">
        <f t="shared" si="71"/>
        <v>4</v>
      </c>
      <c r="AW63" s="13">
        <f t="shared" si="72"/>
        <v>5.7971014492753623</v>
      </c>
    </row>
    <row r="64" spans="2:50" x14ac:dyDescent="0.25">
      <c r="B64" s="9" t="s">
        <v>349</v>
      </c>
      <c r="C64" s="39">
        <v>856</v>
      </c>
      <c r="D64" s="39">
        <v>843</v>
      </c>
      <c r="E64" s="40">
        <f t="shared" si="69"/>
        <v>13</v>
      </c>
      <c r="F64" s="41">
        <f t="shared" si="70"/>
        <v>1.5186915887850467E-2</v>
      </c>
      <c r="W64" s="91"/>
      <c r="X64" s="130"/>
      <c r="Y64" s="130"/>
      <c r="Z64" s="98"/>
      <c r="AA64" s="99"/>
      <c r="AS64" s="9" t="s">
        <v>347</v>
      </c>
      <c r="AT64" s="39">
        <v>15</v>
      </c>
      <c r="AU64" s="39">
        <v>8</v>
      </c>
      <c r="AV64" s="40">
        <f t="shared" si="71"/>
        <v>7</v>
      </c>
      <c r="AW64" s="13">
        <f t="shared" si="72"/>
        <v>46.666666666666664</v>
      </c>
    </row>
    <row r="65" spans="2:49" x14ac:dyDescent="0.25">
      <c r="B65" s="9" t="s">
        <v>350</v>
      </c>
      <c r="C65" s="38">
        <v>2294</v>
      </c>
      <c r="D65" s="38">
        <v>2219</v>
      </c>
      <c r="E65" s="40">
        <f t="shared" si="69"/>
        <v>75</v>
      </c>
      <c r="F65" s="41">
        <f t="shared" si="70"/>
        <v>3.2693984306887532E-2</v>
      </c>
      <c r="W65" s="91"/>
      <c r="X65" s="130"/>
      <c r="Y65" s="130"/>
      <c r="Z65" s="98"/>
      <c r="AA65" s="99"/>
      <c r="AS65" s="9" t="s">
        <v>348</v>
      </c>
      <c r="AT65" s="39">
        <v>114</v>
      </c>
      <c r="AU65" s="39">
        <v>107</v>
      </c>
      <c r="AV65" s="40">
        <f t="shared" si="71"/>
        <v>7</v>
      </c>
      <c r="AW65" s="13">
        <f t="shared" si="72"/>
        <v>6.1403508771929829</v>
      </c>
    </row>
    <row r="66" spans="2:49" x14ac:dyDescent="0.25">
      <c r="B66" s="9" t="s">
        <v>351</v>
      </c>
      <c r="C66" s="39">
        <v>751</v>
      </c>
      <c r="D66" s="39">
        <v>741</v>
      </c>
      <c r="E66" s="40">
        <f t="shared" si="69"/>
        <v>10</v>
      </c>
      <c r="F66" s="41">
        <f t="shared" si="70"/>
        <v>1.3315579227696404E-2</v>
      </c>
      <c r="W66" s="91"/>
      <c r="X66" s="129"/>
      <c r="Y66" s="129"/>
      <c r="Z66" s="98"/>
      <c r="AA66" s="99"/>
      <c r="AS66" s="9" t="s">
        <v>349</v>
      </c>
      <c r="AT66" s="39">
        <v>856</v>
      </c>
      <c r="AU66" s="39">
        <v>843</v>
      </c>
      <c r="AV66" s="40">
        <f t="shared" si="71"/>
        <v>13</v>
      </c>
      <c r="AW66" s="13">
        <f t="shared" si="72"/>
        <v>1.5186915887850467</v>
      </c>
    </row>
    <row r="67" spans="2:49" x14ac:dyDescent="0.25">
      <c r="B67" s="9" t="s">
        <v>352</v>
      </c>
      <c r="C67" s="39" t="s">
        <v>264</v>
      </c>
      <c r="D67" s="39" t="s">
        <v>264</v>
      </c>
      <c r="E67" s="39" t="s">
        <v>264</v>
      </c>
      <c r="F67" s="41">
        <v>0</v>
      </c>
      <c r="W67" s="91"/>
      <c r="X67" s="130"/>
      <c r="Y67" s="130"/>
      <c r="Z67" s="98"/>
      <c r="AA67" s="99"/>
      <c r="AS67" s="9" t="s">
        <v>350</v>
      </c>
      <c r="AT67" s="38">
        <v>2294</v>
      </c>
      <c r="AU67" s="38">
        <v>2219</v>
      </c>
      <c r="AV67" s="40">
        <f t="shared" si="71"/>
        <v>75</v>
      </c>
      <c r="AW67" s="13">
        <f t="shared" si="72"/>
        <v>3.2693984306887534</v>
      </c>
    </row>
    <row r="68" spans="2:49" x14ac:dyDescent="0.25">
      <c r="B68" s="9" t="s">
        <v>353</v>
      </c>
      <c r="C68" s="39">
        <v>37</v>
      </c>
      <c r="D68" s="39">
        <v>26</v>
      </c>
      <c r="E68" s="40">
        <f t="shared" ref="E68:E72" si="73">C68-D68</f>
        <v>11</v>
      </c>
      <c r="F68" s="41">
        <f t="shared" si="70"/>
        <v>0.29729729729729731</v>
      </c>
      <c r="W68" s="91"/>
      <c r="X68" s="130"/>
      <c r="Y68" s="130"/>
      <c r="Z68" s="98"/>
      <c r="AA68" s="99"/>
      <c r="AS68" s="9" t="s">
        <v>351</v>
      </c>
      <c r="AT68" s="39">
        <v>751</v>
      </c>
      <c r="AU68" s="39">
        <v>741</v>
      </c>
      <c r="AV68" s="40">
        <f t="shared" si="71"/>
        <v>10</v>
      </c>
      <c r="AW68" s="13">
        <f t="shared" si="72"/>
        <v>1.3315579227696406</v>
      </c>
    </row>
    <row r="69" spans="2:49" x14ac:dyDescent="0.25">
      <c r="B69" s="9" t="s">
        <v>354</v>
      </c>
      <c r="C69" s="39">
        <v>171</v>
      </c>
      <c r="D69" s="39">
        <v>139</v>
      </c>
      <c r="E69" s="40">
        <f t="shared" si="73"/>
        <v>32</v>
      </c>
      <c r="F69" s="41">
        <f t="shared" si="70"/>
        <v>0.1871345029239766</v>
      </c>
      <c r="W69" s="91"/>
      <c r="X69" s="130"/>
      <c r="Y69" s="130"/>
      <c r="Z69" s="98"/>
      <c r="AA69" s="99"/>
      <c r="AS69" s="9" t="s">
        <v>352</v>
      </c>
      <c r="AT69" s="39" t="s">
        <v>264</v>
      </c>
      <c r="AU69" s="39" t="s">
        <v>264</v>
      </c>
      <c r="AV69" s="39" t="s">
        <v>264</v>
      </c>
      <c r="AW69" s="39" t="s">
        <v>264</v>
      </c>
    </row>
    <row r="70" spans="2:49" x14ac:dyDescent="0.25">
      <c r="B70" s="9" t="s">
        <v>355</v>
      </c>
      <c r="C70" s="38">
        <v>8982</v>
      </c>
      <c r="D70" s="38">
        <v>8861</v>
      </c>
      <c r="E70" s="40">
        <f t="shared" si="73"/>
        <v>121</v>
      </c>
      <c r="F70" s="41">
        <f t="shared" si="70"/>
        <v>1.3471387218882209E-2</v>
      </c>
      <c r="W70" s="91"/>
      <c r="X70" s="130"/>
      <c r="Y70" s="130"/>
      <c r="Z70" s="98"/>
      <c r="AA70" s="99"/>
      <c r="AS70" s="9" t="s">
        <v>353</v>
      </c>
      <c r="AT70" s="39">
        <v>37</v>
      </c>
      <c r="AU70" s="39">
        <v>26</v>
      </c>
      <c r="AV70" s="40">
        <f t="shared" si="71"/>
        <v>11</v>
      </c>
      <c r="AW70" s="13">
        <f t="shared" si="72"/>
        <v>29.72972972972973</v>
      </c>
    </row>
    <row r="71" spans="2:49" x14ac:dyDescent="0.25">
      <c r="B71" s="9" t="s">
        <v>356</v>
      </c>
      <c r="C71" s="38">
        <v>5605</v>
      </c>
      <c r="D71" s="38">
        <v>5459</v>
      </c>
      <c r="E71" s="40">
        <f t="shared" si="73"/>
        <v>146</v>
      </c>
      <c r="F71" s="41">
        <f t="shared" si="70"/>
        <v>2.6048171275646743E-2</v>
      </c>
      <c r="W71" s="91"/>
      <c r="X71" s="91"/>
      <c r="Y71" s="91"/>
      <c r="Z71" s="91"/>
      <c r="AA71" s="99"/>
      <c r="AS71" s="9" t="s">
        <v>354</v>
      </c>
      <c r="AT71" s="39">
        <v>171</v>
      </c>
      <c r="AU71" s="39">
        <v>139</v>
      </c>
      <c r="AV71" s="40">
        <f t="shared" si="71"/>
        <v>32</v>
      </c>
      <c r="AW71" s="13">
        <f t="shared" si="72"/>
        <v>18.71345029239766</v>
      </c>
    </row>
    <row r="72" spans="2:49" x14ac:dyDescent="0.25">
      <c r="B72" s="9" t="s">
        <v>357</v>
      </c>
      <c r="C72" s="38">
        <v>6662</v>
      </c>
      <c r="D72" s="38">
        <v>6474</v>
      </c>
      <c r="E72" s="40">
        <f t="shared" si="73"/>
        <v>188</v>
      </c>
      <c r="F72" s="41">
        <f t="shared" si="70"/>
        <v>2.8219753827679377E-2</v>
      </c>
      <c r="W72" s="91"/>
      <c r="X72" s="129"/>
      <c r="Y72" s="129"/>
      <c r="Z72" s="98"/>
      <c r="AA72" s="99"/>
      <c r="AS72" s="9" t="s">
        <v>355</v>
      </c>
      <c r="AT72" s="38">
        <v>8982</v>
      </c>
      <c r="AU72" s="38">
        <v>8861</v>
      </c>
      <c r="AV72" s="40">
        <f t="shared" si="71"/>
        <v>121</v>
      </c>
      <c r="AW72" s="13">
        <f t="shared" si="72"/>
        <v>1.3471387218882209</v>
      </c>
    </row>
    <row r="73" spans="2:49" x14ac:dyDescent="0.25">
      <c r="W73" s="91"/>
      <c r="X73" s="129"/>
      <c r="Y73" s="129"/>
      <c r="Z73" s="98"/>
      <c r="AA73" s="99"/>
      <c r="AS73" s="9" t="s">
        <v>356</v>
      </c>
      <c r="AT73" s="38">
        <v>5605</v>
      </c>
      <c r="AU73" s="38">
        <v>5459</v>
      </c>
      <c r="AV73" s="40">
        <f t="shared" si="71"/>
        <v>146</v>
      </c>
      <c r="AW73" s="13">
        <f t="shared" si="72"/>
        <v>2.6048171275646745</v>
      </c>
    </row>
    <row r="74" spans="2:49" x14ac:dyDescent="0.25">
      <c r="W74" s="91"/>
      <c r="X74" s="129"/>
      <c r="Y74" s="129"/>
      <c r="Z74" s="98"/>
      <c r="AA74" s="99"/>
      <c r="AS74" s="9" t="s">
        <v>357</v>
      </c>
      <c r="AT74" s="38">
        <v>6662</v>
      </c>
      <c r="AU74" s="38">
        <v>6474</v>
      </c>
      <c r="AV74" s="40">
        <f t="shared" si="71"/>
        <v>188</v>
      </c>
      <c r="AW74" s="13">
        <f t="shared" si="72"/>
        <v>2.8219753827679375</v>
      </c>
    </row>
    <row r="75" spans="2:49" x14ac:dyDescent="0.25">
      <c r="W75" s="91"/>
      <c r="X75" s="91"/>
      <c r="Y75" s="91"/>
      <c r="Z75" s="91"/>
      <c r="AA75" s="99"/>
    </row>
  </sheetData>
  <mergeCells count="22">
    <mergeCell ref="AF41:AI41"/>
    <mergeCell ref="AF34:AI34"/>
    <mergeCell ref="AF17:AI17"/>
    <mergeCell ref="AF44:AI44"/>
    <mergeCell ref="L2:T2"/>
    <mergeCell ref="L19:T19"/>
    <mergeCell ref="L36:T36"/>
    <mergeCell ref="V36:V37"/>
    <mergeCell ref="V2:V3"/>
    <mergeCell ref="V19:V20"/>
    <mergeCell ref="B36:B37"/>
    <mergeCell ref="B19:B20"/>
    <mergeCell ref="B2:B3"/>
    <mergeCell ref="C36:K36"/>
    <mergeCell ref="C19:K19"/>
    <mergeCell ref="C2:K2"/>
    <mergeCell ref="W19:AE19"/>
    <mergeCell ref="W36:AE36"/>
    <mergeCell ref="W2:AE2"/>
    <mergeCell ref="AF2:AQ2"/>
    <mergeCell ref="AF19:AQ19"/>
    <mergeCell ref="AF36:A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69BD-04D8-4369-87BF-601D4E1BFAB2}">
  <dimension ref="B2:T54"/>
  <sheetViews>
    <sheetView workbookViewId="0">
      <selection activeCell="L30" sqref="L30"/>
    </sheetView>
  </sheetViews>
  <sheetFormatPr defaultRowHeight="15" x14ac:dyDescent="0.25"/>
  <cols>
    <col min="1" max="2" width="9.140625" style="86"/>
    <col min="3" max="3" width="22.42578125" style="86" bestFit="1" customWidth="1"/>
    <col min="4" max="11" width="9.140625" style="86"/>
    <col min="12" max="12" width="22.42578125" style="86" bestFit="1" customWidth="1"/>
    <col min="13" max="16384" width="9.140625" style="86"/>
  </cols>
  <sheetData>
    <row r="2" spans="2:20" x14ac:dyDescent="0.25">
      <c r="B2" s="86" t="s">
        <v>40</v>
      </c>
      <c r="K2" s="86" t="s">
        <v>294</v>
      </c>
    </row>
    <row r="3" spans="2:20" x14ac:dyDescent="0.25">
      <c r="B3" s="101" t="s">
        <v>282</v>
      </c>
      <c r="C3" s="55" t="s">
        <v>283</v>
      </c>
      <c r="D3" s="55" t="s">
        <v>284</v>
      </c>
      <c r="E3" s="55"/>
      <c r="F3" s="55"/>
      <c r="G3" s="55"/>
      <c r="H3" s="55"/>
      <c r="I3" s="55" t="s">
        <v>285</v>
      </c>
      <c r="K3" s="101" t="s">
        <v>282</v>
      </c>
      <c r="L3" s="55" t="s">
        <v>283</v>
      </c>
      <c r="M3" s="56" t="s">
        <v>284</v>
      </c>
      <c r="N3" s="57"/>
      <c r="O3" s="57"/>
      <c r="P3" s="57"/>
      <c r="Q3" s="57"/>
      <c r="R3" s="57"/>
      <c r="S3" s="58"/>
      <c r="T3" s="55" t="s">
        <v>285</v>
      </c>
    </row>
    <row r="4" spans="2:20" x14ac:dyDescent="0.25">
      <c r="B4" s="101"/>
      <c r="C4" s="55"/>
      <c r="D4" s="46">
        <v>1</v>
      </c>
      <c r="E4" s="46">
        <v>2</v>
      </c>
      <c r="F4" s="46">
        <v>6</v>
      </c>
      <c r="G4" s="46">
        <v>8</v>
      </c>
      <c r="H4" s="46">
        <v>9</v>
      </c>
      <c r="I4" s="55"/>
      <c r="K4" s="101"/>
      <c r="L4" s="55"/>
      <c r="M4" s="46">
        <v>1</v>
      </c>
      <c r="N4" s="46">
        <v>2</v>
      </c>
      <c r="O4" s="46">
        <v>3</v>
      </c>
      <c r="P4" s="46">
        <v>6</v>
      </c>
      <c r="Q4" s="46">
        <v>8</v>
      </c>
      <c r="R4" s="46">
        <v>9</v>
      </c>
      <c r="S4" s="46">
        <v>13</v>
      </c>
      <c r="T4" s="55"/>
    </row>
    <row r="5" spans="2:20" x14ac:dyDescent="0.25">
      <c r="B5" s="102" t="s">
        <v>291</v>
      </c>
      <c r="C5" s="47" t="s">
        <v>286</v>
      </c>
      <c r="D5" s="37">
        <v>0.98</v>
      </c>
      <c r="E5" s="37">
        <v>0.97</v>
      </c>
      <c r="F5" s="37">
        <v>0.94</v>
      </c>
      <c r="G5" s="37">
        <v>0.84</v>
      </c>
      <c r="H5" s="37">
        <v>0.99</v>
      </c>
      <c r="I5" s="37">
        <f>AVERAGE(D5:H5)</f>
        <v>0.94399999999999995</v>
      </c>
      <c r="K5" s="102" t="s">
        <v>291</v>
      </c>
      <c r="L5" s="47" t="s">
        <v>286</v>
      </c>
      <c r="M5" s="37">
        <f>D5*100</f>
        <v>98</v>
      </c>
      <c r="N5" s="37">
        <f t="shared" ref="N5" si="0">E5*100</f>
        <v>97</v>
      </c>
      <c r="O5" s="103" t="s">
        <v>290</v>
      </c>
      <c r="P5" s="37">
        <f>F5*100</f>
        <v>94</v>
      </c>
      <c r="Q5" s="37">
        <f>G5*100</f>
        <v>84</v>
      </c>
      <c r="R5" s="37">
        <f>H5*100</f>
        <v>99</v>
      </c>
      <c r="S5" s="103" t="s">
        <v>290</v>
      </c>
      <c r="T5" s="37">
        <f>AVERAGE(M5:S5)</f>
        <v>94.4</v>
      </c>
    </row>
    <row r="6" spans="2:20" x14ac:dyDescent="0.25">
      <c r="B6" s="102"/>
      <c r="C6" s="47" t="s">
        <v>287</v>
      </c>
      <c r="D6" s="37">
        <v>0.98</v>
      </c>
      <c r="E6" s="104">
        <v>1</v>
      </c>
      <c r="F6" s="104">
        <v>1</v>
      </c>
      <c r="G6" s="37">
        <v>0.97</v>
      </c>
      <c r="H6" s="37">
        <v>0.99</v>
      </c>
      <c r="I6" s="37">
        <f>AVERAGE(D6:H6)</f>
        <v>0.9880000000000001</v>
      </c>
      <c r="K6" s="102"/>
      <c r="L6" s="47" t="s">
        <v>287</v>
      </c>
      <c r="M6" s="37">
        <f t="shared" ref="M6:M17" si="1">D6*100</f>
        <v>98</v>
      </c>
      <c r="N6" s="37">
        <f t="shared" ref="N6:N17" si="2">E6*100</f>
        <v>100</v>
      </c>
      <c r="O6" s="103" t="s">
        <v>290</v>
      </c>
      <c r="P6" s="37">
        <f t="shared" ref="P6:P17" si="3">F6*100</f>
        <v>100</v>
      </c>
      <c r="Q6" s="37">
        <f t="shared" ref="Q6:Q17" si="4">G6*100</f>
        <v>97</v>
      </c>
      <c r="R6" s="37">
        <f t="shared" ref="R6:R17" si="5">H6*100</f>
        <v>99</v>
      </c>
      <c r="S6" s="103" t="s">
        <v>290</v>
      </c>
      <c r="T6" s="37">
        <f t="shared" ref="T6:T19" si="6">AVERAGE(M6:S6)</f>
        <v>98.8</v>
      </c>
    </row>
    <row r="7" spans="2:20" x14ac:dyDescent="0.25">
      <c r="B7" s="102"/>
      <c r="C7" s="47" t="s">
        <v>288</v>
      </c>
      <c r="D7" s="37">
        <v>0.99</v>
      </c>
      <c r="E7" s="37">
        <v>0.99</v>
      </c>
      <c r="F7" s="37">
        <v>0.99</v>
      </c>
      <c r="G7" s="37">
        <v>0.99</v>
      </c>
      <c r="H7" s="104">
        <v>1</v>
      </c>
      <c r="I7" s="37">
        <f>AVERAGE(D7:H7)</f>
        <v>0.99199999999999999</v>
      </c>
      <c r="K7" s="102"/>
      <c r="L7" s="47" t="s">
        <v>288</v>
      </c>
      <c r="M7" s="37">
        <f t="shared" si="1"/>
        <v>99</v>
      </c>
      <c r="N7" s="37">
        <f t="shared" si="2"/>
        <v>99</v>
      </c>
      <c r="O7" s="103" t="s">
        <v>290</v>
      </c>
      <c r="P7" s="37">
        <f t="shared" si="3"/>
        <v>99</v>
      </c>
      <c r="Q7" s="37">
        <f t="shared" si="4"/>
        <v>99</v>
      </c>
      <c r="R7" s="37">
        <f t="shared" si="5"/>
        <v>100</v>
      </c>
      <c r="S7" s="103" t="s">
        <v>290</v>
      </c>
      <c r="T7" s="37">
        <f t="shared" si="6"/>
        <v>99.2</v>
      </c>
    </row>
    <row r="8" spans="2:20" x14ac:dyDescent="0.25">
      <c r="B8" s="102"/>
      <c r="C8" s="47"/>
      <c r="D8" s="37"/>
      <c r="E8" s="37"/>
      <c r="F8" s="37"/>
      <c r="G8" s="37"/>
      <c r="H8" s="104"/>
      <c r="I8" s="37"/>
      <c r="K8" s="102"/>
      <c r="L8" s="47" t="s">
        <v>311</v>
      </c>
      <c r="M8" s="37">
        <v>99.47</v>
      </c>
      <c r="N8" s="37">
        <v>99.64</v>
      </c>
      <c r="O8" s="37">
        <v>99.84</v>
      </c>
      <c r="P8" s="103" t="s">
        <v>290</v>
      </c>
      <c r="Q8" s="103" t="s">
        <v>290</v>
      </c>
      <c r="R8" s="37">
        <v>99</v>
      </c>
      <c r="S8" s="37">
        <v>98.96</v>
      </c>
      <c r="T8" s="37">
        <f t="shared" si="6"/>
        <v>99.382000000000005</v>
      </c>
    </row>
    <row r="9" spans="2:20" x14ac:dyDescent="0.25">
      <c r="B9" s="102"/>
      <c r="C9" s="47" t="s">
        <v>289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f>AVERAGE(D9:H9)</f>
        <v>1</v>
      </c>
      <c r="K9" s="102"/>
      <c r="L9" s="47" t="s">
        <v>289</v>
      </c>
      <c r="M9" s="37">
        <f>corr!AJ4</f>
        <v>99.515160312180825</v>
      </c>
      <c r="N9" s="37">
        <f>corr!AJ5</f>
        <v>99.667335866337055</v>
      </c>
      <c r="O9" s="37">
        <f>corr!AJ6</f>
        <v>99.990447168062971</v>
      </c>
      <c r="P9" s="37">
        <f>corr!AJ9</f>
        <v>99.996421670364271</v>
      </c>
      <c r="Q9" s="37">
        <f>corr!AJ11</f>
        <v>99.831259477902947</v>
      </c>
      <c r="R9" s="37">
        <f>corr!AJ12</f>
        <v>98.532705154214455</v>
      </c>
      <c r="S9" s="37">
        <f>corr!AJ16</f>
        <v>99.302134113876548</v>
      </c>
      <c r="T9" s="37">
        <f t="shared" si="6"/>
        <v>99.547923394705577</v>
      </c>
    </row>
    <row r="10" spans="2:20" x14ac:dyDescent="0.25">
      <c r="B10" s="102" t="s">
        <v>292</v>
      </c>
      <c r="C10" s="47" t="s">
        <v>286</v>
      </c>
      <c r="D10" s="103" t="s">
        <v>290</v>
      </c>
      <c r="E10" s="103" t="s">
        <v>290</v>
      </c>
      <c r="F10" s="103" t="s">
        <v>290</v>
      </c>
      <c r="G10" s="103" t="s">
        <v>290</v>
      </c>
      <c r="H10" s="103" t="s">
        <v>290</v>
      </c>
      <c r="I10" s="103" t="s">
        <v>290</v>
      </c>
      <c r="K10" s="102" t="s">
        <v>292</v>
      </c>
      <c r="L10" s="47" t="s">
        <v>286</v>
      </c>
      <c r="M10" s="103" t="s">
        <v>290</v>
      </c>
      <c r="N10" s="103" t="s">
        <v>290</v>
      </c>
      <c r="O10" s="103" t="s">
        <v>290</v>
      </c>
      <c r="P10" s="103" t="s">
        <v>290</v>
      </c>
      <c r="Q10" s="103" t="s">
        <v>290</v>
      </c>
      <c r="R10" s="103" t="s">
        <v>290</v>
      </c>
      <c r="S10" s="103" t="s">
        <v>290</v>
      </c>
      <c r="T10" s="103" t="s">
        <v>290</v>
      </c>
    </row>
    <row r="11" spans="2:20" x14ac:dyDescent="0.25">
      <c r="B11" s="102"/>
      <c r="C11" s="47" t="s">
        <v>287</v>
      </c>
      <c r="D11" s="37">
        <v>0.25</v>
      </c>
      <c r="E11" s="104">
        <v>1</v>
      </c>
      <c r="F11" s="104">
        <v>1</v>
      </c>
      <c r="G11" s="37">
        <v>0.2</v>
      </c>
      <c r="H11" s="37">
        <v>0.91</v>
      </c>
      <c r="I11" s="37">
        <f>AVERAGE(D11:H11)</f>
        <v>0.67200000000000004</v>
      </c>
      <c r="K11" s="102"/>
      <c r="L11" s="47" t="s">
        <v>287</v>
      </c>
      <c r="M11" s="37">
        <f t="shared" si="1"/>
        <v>25</v>
      </c>
      <c r="N11" s="37">
        <f t="shared" si="2"/>
        <v>100</v>
      </c>
      <c r="O11" s="103" t="s">
        <v>290</v>
      </c>
      <c r="P11" s="37">
        <f t="shared" si="3"/>
        <v>100</v>
      </c>
      <c r="Q11" s="37">
        <f t="shared" si="4"/>
        <v>20</v>
      </c>
      <c r="R11" s="37">
        <f t="shared" si="5"/>
        <v>91</v>
      </c>
      <c r="S11" s="103" t="s">
        <v>290</v>
      </c>
      <c r="T11" s="37">
        <f t="shared" si="6"/>
        <v>67.2</v>
      </c>
    </row>
    <row r="12" spans="2:20" x14ac:dyDescent="0.25">
      <c r="B12" s="102"/>
      <c r="C12" s="47" t="s">
        <v>288</v>
      </c>
      <c r="D12" s="37">
        <v>0.5</v>
      </c>
      <c r="E12" s="37">
        <v>0.34</v>
      </c>
      <c r="F12" s="37">
        <v>0.5</v>
      </c>
      <c r="G12" s="104">
        <v>1</v>
      </c>
      <c r="H12" s="104">
        <v>1</v>
      </c>
      <c r="I12" s="37">
        <f>AVERAGE(D12:H12)</f>
        <v>0.66799999999999993</v>
      </c>
      <c r="K12" s="102"/>
      <c r="L12" s="47" t="s">
        <v>288</v>
      </c>
      <c r="M12" s="37">
        <f t="shared" si="1"/>
        <v>50</v>
      </c>
      <c r="N12" s="37">
        <f t="shared" si="2"/>
        <v>34</v>
      </c>
      <c r="O12" s="103" t="s">
        <v>290</v>
      </c>
      <c r="P12" s="37">
        <f t="shared" si="3"/>
        <v>50</v>
      </c>
      <c r="Q12" s="37">
        <f t="shared" si="4"/>
        <v>100</v>
      </c>
      <c r="R12" s="37">
        <f t="shared" si="5"/>
        <v>100</v>
      </c>
      <c r="S12" s="103" t="s">
        <v>290</v>
      </c>
      <c r="T12" s="37">
        <f t="shared" si="6"/>
        <v>66.8</v>
      </c>
    </row>
    <row r="13" spans="2:20" x14ac:dyDescent="0.25">
      <c r="B13" s="102"/>
      <c r="C13" s="47"/>
      <c r="D13" s="37"/>
      <c r="E13" s="37"/>
      <c r="F13" s="37"/>
      <c r="G13" s="104"/>
      <c r="H13" s="104"/>
      <c r="I13" s="37"/>
      <c r="K13" s="102"/>
      <c r="L13" s="47" t="s">
        <v>311</v>
      </c>
      <c r="M13" s="37">
        <v>99.2</v>
      </c>
      <c r="N13" s="37">
        <v>99.5</v>
      </c>
      <c r="O13" s="37">
        <v>99.7</v>
      </c>
      <c r="P13" s="103" t="s">
        <v>290</v>
      </c>
      <c r="Q13" s="103" t="s">
        <v>290</v>
      </c>
      <c r="R13" s="37">
        <v>98.7</v>
      </c>
      <c r="S13" s="37">
        <v>97.95</v>
      </c>
      <c r="T13" s="37">
        <f t="shared" si="6"/>
        <v>99.009999999999991</v>
      </c>
    </row>
    <row r="14" spans="2:20" x14ac:dyDescent="0.25">
      <c r="B14" s="102"/>
      <c r="C14" s="47" t="s">
        <v>289</v>
      </c>
      <c r="D14" s="104">
        <v>1</v>
      </c>
      <c r="E14" s="37">
        <v>0.5</v>
      </c>
      <c r="F14" s="104">
        <v>1</v>
      </c>
      <c r="G14" s="104">
        <v>1</v>
      </c>
      <c r="H14" s="37">
        <v>0.83</v>
      </c>
      <c r="I14" s="104">
        <f>AVERAGE(D14:H14)</f>
        <v>0.86599999999999999</v>
      </c>
      <c r="K14" s="102"/>
      <c r="L14" s="47" t="s">
        <v>289</v>
      </c>
      <c r="M14" s="37">
        <f>corr!AK4</f>
        <v>74.945115257958278</v>
      </c>
      <c r="N14" s="37">
        <f>corr!AK5</f>
        <v>77.689169139465875</v>
      </c>
      <c r="O14" s="37">
        <f>corr!AK6</f>
        <v>98.350137488542629</v>
      </c>
      <c r="P14" s="37">
        <f>corr!AK9</f>
        <v>99.569892473118287</v>
      </c>
      <c r="Q14" s="37">
        <f>corr!AK11</f>
        <v>55.150697255960409</v>
      </c>
      <c r="R14" s="37">
        <f>corr!AK12</f>
        <v>85.794453204711999</v>
      </c>
      <c r="S14" s="37">
        <f>corr!AK16</f>
        <v>74.859655688622752</v>
      </c>
      <c r="T14" s="37">
        <f t="shared" si="6"/>
        <v>80.908445786911457</v>
      </c>
    </row>
    <row r="15" spans="2:20" x14ac:dyDescent="0.25">
      <c r="B15" s="102" t="s">
        <v>293</v>
      </c>
      <c r="C15" s="47" t="s">
        <v>286</v>
      </c>
      <c r="D15" s="103" t="s">
        <v>290</v>
      </c>
      <c r="E15" s="103" t="s">
        <v>290</v>
      </c>
      <c r="F15" s="103" t="s">
        <v>290</v>
      </c>
      <c r="G15" s="103" t="s">
        <v>290</v>
      </c>
      <c r="H15" s="103" t="s">
        <v>290</v>
      </c>
      <c r="I15" s="103" t="s">
        <v>290</v>
      </c>
      <c r="K15" s="102" t="s">
        <v>293</v>
      </c>
      <c r="L15" s="47" t="s">
        <v>286</v>
      </c>
      <c r="M15" s="103" t="s">
        <v>290</v>
      </c>
      <c r="N15" s="103" t="s">
        <v>290</v>
      </c>
      <c r="O15" s="103" t="s">
        <v>290</v>
      </c>
      <c r="P15" s="103" t="s">
        <v>290</v>
      </c>
      <c r="Q15" s="103" t="s">
        <v>290</v>
      </c>
      <c r="R15" s="103" t="s">
        <v>290</v>
      </c>
      <c r="S15" s="103" t="s">
        <v>290</v>
      </c>
      <c r="T15" s="103" t="s">
        <v>290</v>
      </c>
    </row>
    <row r="16" spans="2:20" x14ac:dyDescent="0.25">
      <c r="B16" s="102"/>
      <c r="C16" s="47" t="s">
        <v>287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104">
        <f>AVERAGE(D16:H16)</f>
        <v>1</v>
      </c>
      <c r="K16" s="102"/>
      <c r="L16" s="47" t="s">
        <v>287</v>
      </c>
      <c r="M16" s="37">
        <f t="shared" si="1"/>
        <v>100</v>
      </c>
      <c r="N16" s="37">
        <f t="shared" si="2"/>
        <v>100</v>
      </c>
      <c r="O16" s="103" t="s">
        <v>290</v>
      </c>
      <c r="P16" s="37">
        <f t="shared" si="3"/>
        <v>100</v>
      </c>
      <c r="Q16" s="37">
        <f t="shared" si="4"/>
        <v>100</v>
      </c>
      <c r="R16" s="37">
        <f t="shared" si="5"/>
        <v>100</v>
      </c>
      <c r="S16" s="103" t="s">
        <v>290</v>
      </c>
      <c r="T16" s="37">
        <f t="shared" si="6"/>
        <v>100</v>
      </c>
    </row>
    <row r="17" spans="2:20" x14ac:dyDescent="0.25">
      <c r="B17" s="102"/>
      <c r="C17" s="47" t="s">
        <v>288</v>
      </c>
      <c r="D17" s="104">
        <v>1</v>
      </c>
      <c r="E17" s="104">
        <v>1</v>
      </c>
      <c r="F17" s="104">
        <v>1</v>
      </c>
      <c r="G17" s="37">
        <v>0</v>
      </c>
      <c r="H17" s="104">
        <v>1</v>
      </c>
      <c r="I17" s="37">
        <f>AVERAGE(D17:H17)</f>
        <v>0.8</v>
      </c>
      <c r="K17" s="102"/>
      <c r="L17" s="47" t="s">
        <v>288</v>
      </c>
      <c r="M17" s="37">
        <f t="shared" si="1"/>
        <v>100</v>
      </c>
      <c r="N17" s="37">
        <f t="shared" si="2"/>
        <v>100</v>
      </c>
      <c r="O17" s="103" t="s">
        <v>290</v>
      </c>
      <c r="P17" s="37">
        <f t="shared" si="3"/>
        <v>100</v>
      </c>
      <c r="Q17" s="37">
        <f t="shared" si="4"/>
        <v>0</v>
      </c>
      <c r="R17" s="37">
        <f t="shared" si="5"/>
        <v>100</v>
      </c>
      <c r="S17" s="103" t="s">
        <v>290</v>
      </c>
      <c r="T17" s="37">
        <f t="shared" si="6"/>
        <v>80</v>
      </c>
    </row>
    <row r="18" spans="2:20" x14ac:dyDescent="0.25">
      <c r="B18" s="102"/>
      <c r="C18" s="47"/>
      <c r="D18" s="104"/>
      <c r="E18" s="104"/>
      <c r="F18" s="104"/>
      <c r="G18" s="37"/>
      <c r="H18" s="104"/>
      <c r="I18" s="37"/>
      <c r="K18" s="102"/>
      <c r="L18" s="47" t="s">
        <v>311</v>
      </c>
      <c r="M18" s="37">
        <v>99.45</v>
      </c>
      <c r="N18" s="37">
        <v>99.5</v>
      </c>
      <c r="O18" s="37">
        <v>99.85</v>
      </c>
      <c r="P18" s="103" t="s">
        <v>290</v>
      </c>
      <c r="Q18" s="103" t="s">
        <v>290</v>
      </c>
      <c r="R18" s="37">
        <v>99.05</v>
      </c>
      <c r="S18" s="37">
        <v>98.85</v>
      </c>
      <c r="T18" s="37">
        <f t="shared" si="6"/>
        <v>99.339999999999989</v>
      </c>
    </row>
    <row r="19" spans="2:20" x14ac:dyDescent="0.25">
      <c r="B19" s="102"/>
      <c r="C19" s="47" t="s">
        <v>289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104">
        <f>AVERAGE(D19:H19)</f>
        <v>1</v>
      </c>
      <c r="K19" s="102"/>
      <c r="L19" s="47" t="s">
        <v>289</v>
      </c>
      <c r="M19" s="37">
        <f>corr!AL4</f>
        <v>100</v>
      </c>
      <c r="N19" s="37">
        <f>corr!AL5</f>
        <v>100</v>
      </c>
      <c r="O19" s="37">
        <f>corr!AL6</f>
        <v>100</v>
      </c>
      <c r="P19" s="37">
        <f>corr!AL9</f>
        <v>100</v>
      </c>
      <c r="Q19" s="37">
        <f>corr!AL11</f>
        <v>100</v>
      </c>
      <c r="R19" s="37">
        <f>corr!AL12</f>
        <v>100</v>
      </c>
      <c r="S19" s="37">
        <f>corr!AL16</f>
        <v>100</v>
      </c>
      <c r="T19" s="37">
        <f t="shared" si="6"/>
        <v>100</v>
      </c>
    </row>
    <row r="21" spans="2:20" ht="15.75" thickBot="1" x14ac:dyDescent="0.3">
      <c r="B21" s="86" t="s">
        <v>295</v>
      </c>
    </row>
    <row r="22" spans="2:20" ht="15.75" thickBot="1" x14ac:dyDescent="0.3">
      <c r="B22" s="110" t="s">
        <v>300</v>
      </c>
      <c r="C22" s="111"/>
      <c r="D22" s="112" t="s">
        <v>373</v>
      </c>
      <c r="E22" s="112" t="s">
        <v>374</v>
      </c>
      <c r="F22" s="113" t="s">
        <v>316</v>
      </c>
      <c r="G22" s="113" t="s">
        <v>317</v>
      </c>
      <c r="H22" s="113" t="s">
        <v>318</v>
      </c>
      <c r="I22" s="112" t="s">
        <v>375</v>
      </c>
      <c r="J22" s="112" t="s">
        <v>376</v>
      </c>
      <c r="K22" s="114"/>
    </row>
    <row r="23" spans="2:20" ht="15.75" thickBot="1" x14ac:dyDescent="0.3">
      <c r="B23" s="115" t="s">
        <v>319</v>
      </c>
      <c r="C23" s="116" t="s">
        <v>301</v>
      </c>
      <c r="D23" s="117">
        <v>92.2</v>
      </c>
      <c r="E23" s="117">
        <v>84.47</v>
      </c>
      <c r="F23" s="117">
        <v>99.93</v>
      </c>
      <c r="G23" s="117">
        <v>7.0000000000000007E-2</v>
      </c>
      <c r="H23" s="117">
        <v>15.54</v>
      </c>
      <c r="I23" s="117" t="s">
        <v>290</v>
      </c>
      <c r="J23" s="117" t="s">
        <v>290</v>
      </c>
    </row>
    <row r="24" spans="2:20" ht="15.75" thickBot="1" x14ac:dyDescent="0.3">
      <c r="B24" s="118"/>
      <c r="C24" s="119" t="s">
        <v>377</v>
      </c>
      <c r="D24" s="117">
        <v>75.16</v>
      </c>
      <c r="E24" s="117">
        <v>51.52</v>
      </c>
      <c r="F24" s="117">
        <v>98.79</v>
      </c>
      <c r="G24" s="117">
        <v>1.21</v>
      </c>
      <c r="H24" s="117">
        <v>48.46</v>
      </c>
      <c r="I24" s="117" t="s">
        <v>290</v>
      </c>
      <c r="J24" s="117" t="s">
        <v>290</v>
      </c>
    </row>
    <row r="25" spans="2:20" ht="15.75" thickBot="1" x14ac:dyDescent="0.3">
      <c r="B25" s="118"/>
      <c r="C25" s="116" t="s">
        <v>303</v>
      </c>
      <c r="D25" s="117">
        <v>69.34</v>
      </c>
      <c r="E25" s="117">
        <v>99.45</v>
      </c>
      <c r="F25" s="117">
        <v>39.229999999999997</v>
      </c>
      <c r="G25" s="117">
        <v>60.78</v>
      </c>
      <c r="H25" s="117">
        <v>0.55000000000000004</v>
      </c>
      <c r="I25" s="117" t="s">
        <v>290</v>
      </c>
      <c r="J25" s="117" t="s">
        <v>290</v>
      </c>
    </row>
    <row r="26" spans="2:20" ht="15.75" thickBot="1" x14ac:dyDescent="0.3">
      <c r="B26" s="120"/>
      <c r="C26" s="116" t="s">
        <v>304</v>
      </c>
      <c r="D26" s="117">
        <v>73.84</v>
      </c>
      <c r="E26" s="117">
        <v>47.7</v>
      </c>
      <c r="F26" s="117">
        <v>100</v>
      </c>
      <c r="G26" s="117">
        <v>0.01</v>
      </c>
      <c r="H26" s="117">
        <v>52.33</v>
      </c>
      <c r="I26" s="117" t="s">
        <v>290</v>
      </c>
      <c r="J26" s="117" t="s">
        <v>290</v>
      </c>
    </row>
    <row r="27" spans="2:20" ht="15.75" thickBot="1" x14ac:dyDescent="0.3">
      <c r="B27" s="115" t="s">
        <v>320</v>
      </c>
      <c r="C27" s="116" t="s">
        <v>305</v>
      </c>
      <c r="D27" s="117">
        <v>98.2</v>
      </c>
      <c r="E27" s="117">
        <v>98.2</v>
      </c>
      <c r="F27" s="117">
        <v>98.2</v>
      </c>
      <c r="G27" s="117">
        <v>1.8</v>
      </c>
      <c r="H27" s="117">
        <v>1.8</v>
      </c>
      <c r="I27" s="117" t="s">
        <v>290</v>
      </c>
      <c r="J27" s="117" t="s">
        <v>290</v>
      </c>
    </row>
    <row r="28" spans="2:20" ht="15.75" thickBot="1" x14ac:dyDescent="0.3">
      <c r="B28" s="118"/>
      <c r="C28" s="116" t="s">
        <v>304</v>
      </c>
      <c r="D28" s="117">
        <v>98.2</v>
      </c>
      <c r="E28" s="117">
        <v>98.2</v>
      </c>
      <c r="F28" s="117">
        <v>98.2</v>
      </c>
      <c r="G28" s="117">
        <v>1.8</v>
      </c>
      <c r="H28" s="117">
        <v>1.8</v>
      </c>
      <c r="I28" s="117" t="s">
        <v>290</v>
      </c>
      <c r="J28" s="117" t="s">
        <v>290</v>
      </c>
    </row>
    <row r="29" spans="2:20" ht="15.75" thickBot="1" x14ac:dyDescent="0.3">
      <c r="B29" s="118"/>
      <c r="C29" s="116" t="s">
        <v>303</v>
      </c>
      <c r="D29" s="117">
        <v>97</v>
      </c>
      <c r="E29" s="117">
        <v>97</v>
      </c>
      <c r="F29" s="117">
        <v>97</v>
      </c>
      <c r="G29" s="117">
        <v>3</v>
      </c>
      <c r="H29" s="117">
        <v>3</v>
      </c>
      <c r="I29" s="117" t="s">
        <v>290</v>
      </c>
      <c r="J29" s="117" t="s">
        <v>290</v>
      </c>
    </row>
    <row r="30" spans="2:20" ht="15.75" thickBot="1" x14ac:dyDescent="0.3">
      <c r="B30" s="118"/>
      <c r="C30" s="116" t="s">
        <v>306</v>
      </c>
      <c r="D30" s="117">
        <v>98.4</v>
      </c>
      <c r="E30" s="117">
        <v>98.4</v>
      </c>
      <c r="F30" s="117">
        <v>98.4</v>
      </c>
      <c r="G30" s="117">
        <v>1.6</v>
      </c>
      <c r="H30" s="117">
        <v>1.6</v>
      </c>
      <c r="I30" s="117" t="s">
        <v>290</v>
      </c>
      <c r="J30" s="117" t="s">
        <v>290</v>
      </c>
    </row>
    <row r="31" spans="2:20" ht="15.75" thickBot="1" x14ac:dyDescent="0.3">
      <c r="B31" s="120"/>
      <c r="C31" s="116" t="s">
        <v>321</v>
      </c>
      <c r="D31" s="117">
        <v>98.5</v>
      </c>
      <c r="E31" s="117">
        <v>98.5</v>
      </c>
      <c r="F31" s="117">
        <v>98.5</v>
      </c>
      <c r="G31" s="117">
        <v>1.5</v>
      </c>
      <c r="H31" s="117">
        <v>1.5</v>
      </c>
      <c r="I31" s="117" t="s">
        <v>290</v>
      </c>
      <c r="J31" s="117" t="s">
        <v>290</v>
      </c>
    </row>
    <row r="32" spans="2:20" ht="15.75" thickBot="1" x14ac:dyDescent="0.3">
      <c r="B32" s="115" t="s">
        <v>322</v>
      </c>
      <c r="C32" s="116" t="s">
        <v>312</v>
      </c>
      <c r="D32" s="117">
        <v>86.95</v>
      </c>
      <c r="E32" s="117">
        <v>84.87</v>
      </c>
      <c r="F32" s="117" t="s">
        <v>290</v>
      </c>
      <c r="G32" s="117" t="s">
        <v>290</v>
      </c>
      <c r="H32" s="117" t="s">
        <v>290</v>
      </c>
      <c r="I32" s="117">
        <v>85.03</v>
      </c>
      <c r="J32" s="117">
        <v>84.95</v>
      </c>
    </row>
    <row r="33" spans="2:10" ht="15.75" thickBot="1" x14ac:dyDescent="0.3">
      <c r="B33" s="118"/>
      <c r="C33" s="119" t="s">
        <v>377</v>
      </c>
      <c r="D33" s="117">
        <v>92.2</v>
      </c>
      <c r="E33" s="117">
        <v>90</v>
      </c>
      <c r="F33" s="117" t="s">
        <v>290</v>
      </c>
      <c r="G33" s="117" t="s">
        <v>290</v>
      </c>
      <c r="H33" s="117" t="s">
        <v>290</v>
      </c>
      <c r="I33" s="117">
        <v>93</v>
      </c>
      <c r="J33" s="117">
        <v>91.51</v>
      </c>
    </row>
    <row r="34" spans="2:10" ht="15.75" thickBot="1" x14ac:dyDescent="0.3">
      <c r="B34" s="120"/>
      <c r="C34" s="116" t="s">
        <v>313</v>
      </c>
      <c r="D34" s="117">
        <v>84.58</v>
      </c>
      <c r="E34" s="117">
        <v>86.91</v>
      </c>
      <c r="F34" s="117" t="s">
        <v>290</v>
      </c>
      <c r="G34" s="117" t="s">
        <v>290</v>
      </c>
      <c r="H34" s="117" t="s">
        <v>290</v>
      </c>
      <c r="I34" s="117">
        <v>81.95</v>
      </c>
      <c r="J34" s="117">
        <v>83.88</v>
      </c>
    </row>
    <row r="35" spans="2:10" ht="15.75" thickBot="1" x14ac:dyDescent="0.3">
      <c r="B35" s="121" t="s">
        <v>323</v>
      </c>
      <c r="C35" s="116" t="s">
        <v>309</v>
      </c>
      <c r="D35" s="117">
        <v>99.18</v>
      </c>
      <c r="E35" s="117">
        <v>91.55</v>
      </c>
      <c r="F35" s="117">
        <v>99.18</v>
      </c>
      <c r="G35" s="117">
        <v>82</v>
      </c>
      <c r="H35" s="117">
        <v>12.38</v>
      </c>
      <c r="I35" s="117" t="s">
        <v>290</v>
      </c>
      <c r="J35" s="117" t="s">
        <v>290</v>
      </c>
    </row>
    <row r="36" spans="2:10" ht="15.75" thickBot="1" x14ac:dyDescent="0.3">
      <c r="B36" s="115" t="s">
        <v>324</v>
      </c>
      <c r="C36" s="116" t="s">
        <v>315</v>
      </c>
      <c r="D36" s="117">
        <v>99.21</v>
      </c>
      <c r="E36" s="117">
        <v>99.05</v>
      </c>
      <c r="F36" s="117" t="s">
        <v>290</v>
      </c>
      <c r="G36" s="117" t="s">
        <v>290</v>
      </c>
      <c r="H36" s="117" t="s">
        <v>290</v>
      </c>
      <c r="I36" s="117">
        <v>98.75</v>
      </c>
      <c r="J36" s="117">
        <v>98.9</v>
      </c>
    </row>
    <row r="37" spans="2:10" ht="15.75" thickBot="1" x14ac:dyDescent="0.3">
      <c r="B37" s="122"/>
      <c r="C37" s="116" t="s">
        <v>314</v>
      </c>
      <c r="D37" s="117">
        <v>99.84</v>
      </c>
      <c r="E37" s="117">
        <v>99.85</v>
      </c>
      <c r="F37" s="117" t="s">
        <v>290</v>
      </c>
      <c r="G37" s="117" t="s">
        <v>290</v>
      </c>
      <c r="H37" s="117" t="s">
        <v>290</v>
      </c>
      <c r="I37" s="117">
        <v>99.7</v>
      </c>
      <c r="J37" s="117">
        <v>99.8</v>
      </c>
    </row>
    <row r="38" spans="2:10" ht="15.75" thickBot="1" x14ac:dyDescent="0.3">
      <c r="B38" s="121" t="s">
        <v>325</v>
      </c>
      <c r="C38" s="116" t="s">
        <v>326</v>
      </c>
      <c r="D38" s="117">
        <v>99.26</v>
      </c>
      <c r="E38" s="117">
        <v>99.26</v>
      </c>
      <c r="F38" s="117" t="s">
        <v>290</v>
      </c>
      <c r="G38" s="117" t="s">
        <v>290</v>
      </c>
      <c r="H38" s="117" t="s">
        <v>290</v>
      </c>
      <c r="I38" s="117">
        <v>99.34</v>
      </c>
      <c r="J38" s="117">
        <v>99.26</v>
      </c>
    </row>
    <row r="39" spans="2:10" ht="15.75" thickBot="1" x14ac:dyDescent="0.3">
      <c r="B39" s="123" t="s">
        <v>378</v>
      </c>
      <c r="C39" s="124"/>
      <c r="D39" s="117">
        <v>99.61</v>
      </c>
      <c r="E39" s="117">
        <v>88.09</v>
      </c>
      <c r="F39" s="117">
        <v>99.61</v>
      </c>
      <c r="G39" s="117">
        <v>0.39</v>
      </c>
      <c r="H39" s="117">
        <v>11.91</v>
      </c>
      <c r="I39" s="117">
        <v>73.430000000000007</v>
      </c>
      <c r="J39" s="117">
        <v>79.099999999999994</v>
      </c>
    </row>
    <row r="41" spans="2:10" ht="15.75" thickBot="1" x14ac:dyDescent="0.3">
      <c r="B41" s="86" t="s">
        <v>310</v>
      </c>
    </row>
    <row r="42" spans="2:10" ht="15.75" thickBot="1" x14ac:dyDescent="0.3">
      <c r="B42" s="110" t="s">
        <v>300</v>
      </c>
      <c r="C42" s="111"/>
      <c r="D42" s="112" t="s">
        <v>373</v>
      </c>
      <c r="E42" s="112" t="s">
        <v>374</v>
      </c>
      <c r="F42" s="113" t="s">
        <v>316</v>
      </c>
      <c r="G42" s="113" t="s">
        <v>317</v>
      </c>
      <c r="H42" s="113" t="s">
        <v>318</v>
      </c>
      <c r="I42" s="112" t="s">
        <v>375</v>
      </c>
      <c r="J42" s="112" t="s">
        <v>376</v>
      </c>
    </row>
    <row r="43" spans="2:10" x14ac:dyDescent="0.25">
      <c r="B43" s="105" t="s">
        <v>307</v>
      </c>
      <c r="C43" s="47" t="s">
        <v>301</v>
      </c>
      <c r="D43" s="37">
        <v>99.630018499075021</v>
      </c>
      <c r="E43" s="37">
        <v>99.41</v>
      </c>
      <c r="F43" s="37">
        <v>99.86</v>
      </c>
      <c r="G43" s="37">
        <v>0.15</v>
      </c>
      <c r="H43" s="37">
        <v>0.59</v>
      </c>
      <c r="I43" s="103" t="s">
        <v>290</v>
      </c>
      <c r="J43" s="103" t="s">
        <v>290</v>
      </c>
    </row>
    <row r="44" spans="2:10" x14ac:dyDescent="0.25">
      <c r="B44" s="105"/>
      <c r="C44" s="47" t="s">
        <v>302</v>
      </c>
      <c r="D44" s="37">
        <v>96.665166741662915</v>
      </c>
      <c r="E44" s="37">
        <v>94.19</v>
      </c>
      <c r="F44" s="37">
        <v>99.15</v>
      </c>
      <c r="G44" s="37">
        <v>0.85</v>
      </c>
      <c r="H44" s="37">
        <v>5.82</v>
      </c>
      <c r="I44" s="103" t="s">
        <v>290</v>
      </c>
      <c r="J44" s="103" t="s">
        <v>290</v>
      </c>
    </row>
    <row r="45" spans="2:10" x14ac:dyDescent="0.25">
      <c r="B45" s="105"/>
      <c r="C45" s="47" t="s">
        <v>303</v>
      </c>
      <c r="D45" s="37">
        <v>65.376731163441832</v>
      </c>
      <c r="E45" s="37">
        <v>82.82</v>
      </c>
      <c r="F45" s="37">
        <v>47.94</v>
      </c>
      <c r="G45" s="37">
        <v>52.06</v>
      </c>
      <c r="H45" s="37">
        <v>17.190000000000001</v>
      </c>
      <c r="I45" s="103" t="s">
        <v>290</v>
      </c>
      <c r="J45" s="103" t="s">
        <v>290</v>
      </c>
    </row>
    <row r="46" spans="2:10" x14ac:dyDescent="0.25">
      <c r="B46" s="105"/>
      <c r="C46" s="47" t="s">
        <v>304</v>
      </c>
      <c r="D46" s="37">
        <v>51.155000000000008</v>
      </c>
      <c r="E46" s="37">
        <v>2.34</v>
      </c>
      <c r="F46" s="37">
        <v>99.97</v>
      </c>
      <c r="G46" s="37">
        <v>0.03</v>
      </c>
      <c r="H46" s="37">
        <v>97.66</v>
      </c>
      <c r="I46" s="103" t="s">
        <v>290</v>
      </c>
      <c r="J46" s="103" t="s">
        <v>290</v>
      </c>
    </row>
    <row r="47" spans="2:10" ht="15.75" thickBot="1" x14ac:dyDescent="0.3">
      <c r="B47" s="47" t="s">
        <v>308</v>
      </c>
      <c r="C47" s="47" t="s">
        <v>309</v>
      </c>
      <c r="D47" s="37">
        <v>99.73</v>
      </c>
      <c r="E47" s="37">
        <v>99.64</v>
      </c>
      <c r="F47" s="37">
        <v>84.23</v>
      </c>
      <c r="G47" s="37">
        <v>0.06</v>
      </c>
      <c r="H47" s="37">
        <v>0.36</v>
      </c>
      <c r="I47" s="103" t="s">
        <v>290</v>
      </c>
      <c r="J47" s="103" t="s">
        <v>290</v>
      </c>
    </row>
    <row r="48" spans="2:10" ht="15.75" thickBot="1" x14ac:dyDescent="0.3">
      <c r="B48" s="123" t="s">
        <v>378</v>
      </c>
      <c r="C48" s="124"/>
      <c r="D48" s="37">
        <f>corr!AJ34</f>
        <v>99.746500687926456</v>
      </c>
      <c r="E48" s="37">
        <f>corr!AL34</f>
        <v>99.555555555555557</v>
      </c>
      <c r="F48" s="37">
        <f>corr!AP34</f>
        <v>99.735970829881381</v>
      </c>
      <c r="G48" s="37">
        <f>corr!AO34</f>
        <v>0.26402917011861704</v>
      </c>
      <c r="H48" s="37">
        <f>corr!AQ34</f>
        <v>0.44444444444444442</v>
      </c>
      <c r="I48" s="37">
        <f>corr!AK34</f>
        <v>92.811903779455648</v>
      </c>
      <c r="J48" s="37">
        <f>corr!AM34</f>
        <v>95.81818919713298</v>
      </c>
    </row>
    <row r="50" spans="2:10" ht="15.75" thickBot="1" x14ac:dyDescent="0.3">
      <c r="B50" s="86" t="s">
        <v>310</v>
      </c>
    </row>
    <row r="51" spans="2:10" ht="15.75" thickBot="1" x14ac:dyDescent="0.3">
      <c r="B51" s="110" t="s">
        <v>300</v>
      </c>
      <c r="C51" s="111"/>
      <c r="D51" s="112" t="s">
        <v>373</v>
      </c>
      <c r="E51" s="112" t="s">
        <v>374</v>
      </c>
      <c r="F51" s="113" t="s">
        <v>316</v>
      </c>
      <c r="G51" s="113" t="s">
        <v>317</v>
      </c>
      <c r="H51" s="113" t="s">
        <v>318</v>
      </c>
      <c r="I51" s="112" t="s">
        <v>375</v>
      </c>
      <c r="J51" s="112" t="s">
        <v>376</v>
      </c>
    </row>
    <row r="52" spans="2:10" ht="15.75" thickBot="1" x14ac:dyDescent="0.3">
      <c r="B52" s="106" t="s">
        <v>327</v>
      </c>
      <c r="C52" s="107"/>
      <c r="D52" s="125">
        <v>60.09</v>
      </c>
      <c r="E52" s="125">
        <v>96.67</v>
      </c>
      <c r="F52" s="125">
        <v>60.04</v>
      </c>
      <c r="G52" s="125">
        <v>39.96</v>
      </c>
      <c r="H52" s="125">
        <v>3.33</v>
      </c>
      <c r="I52" s="125" t="s">
        <v>290</v>
      </c>
      <c r="J52" s="125" t="s">
        <v>290</v>
      </c>
    </row>
    <row r="53" spans="2:10" ht="15.75" thickBot="1" x14ac:dyDescent="0.3">
      <c r="B53" s="108" t="s">
        <v>328</v>
      </c>
      <c r="C53" s="109"/>
      <c r="D53" s="125">
        <v>99.34</v>
      </c>
      <c r="E53" s="125">
        <v>99.34</v>
      </c>
      <c r="F53" s="125" t="s">
        <v>290</v>
      </c>
      <c r="G53" s="125" t="s">
        <v>290</v>
      </c>
      <c r="H53" s="125" t="s">
        <v>290</v>
      </c>
      <c r="I53" s="125">
        <v>99.36</v>
      </c>
      <c r="J53" s="125">
        <v>99.34</v>
      </c>
    </row>
    <row r="54" spans="2:10" ht="15.75" thickBot="1" x14ac:dyDescent="0.3">
      <c r="B54" s="123" t="s">
        <v>378</v>
      </c>
      <c r="C54" s="124"/>
      <c r="D54" s="126">
        <v>99.11</v>
      </c>
      <c r="E54" s="125">
        <v>100</v>
      </c>
      <c r="F54" s="125">
        <v>99.06</v>
      </c>
      <c r="G54" s="125">
        <v>0.94</v>
      </c>
      <c r="H54" s="125">
        <v>0</v>
      </c>
      <c r="I54" s="125">
        <v>83.75</v>
      </c>
      <c r="J54" s="125">
        <v>90.74</v>
      </c>
    </row>
  </sheetData>
  <mergeCells count="27">
    <mergeCell ref="B15:B19"/>
    <mergeCell ref="K3:K4"/>
    <mergeCell ref="L3:L4"/>
    <mergeCell ref="T3:T4"/>
    <mergeCell ref="K5:K9"/>
    <mergeCell ref="K10:K14"/>
    <mergeCell ref="K15:K19"/>
    <mergeCell ref="M3:S3"/>
    <mergeCell ref="B3:B4"/>
    <mergeCell ref="C3:C4"/>
    <mergeCell ref="D3:H3"/>
    <mergeCell ref="I3:I4"/>
    <mergeCell ref="B5:B9"/>
    <mergeCell ref="B10:B14"/>
    <mergeCell ref="B22:C22"/>
    <mergeCell ref="B39:C39"/>
    <mergeCell ref="B42:C42"/>
    <mergeCell ref="B48:C48"/>
    <mergeCell ref="B54:C54"/>
    <mergeCell ref="B51:C51"/>
    <mergeCell ref="B53:C53"/>
    <mergeCell ref="B52:C52"/>
    <mergeCell ref="B23:B26"/>
    <mergeCell ref="B27:B31"/>
    <mergeCell ref="B43:B46"/>
    <mergeCell ref="B32:B34"/>
    <mergeCell ref="B36:B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1A8A-95A2-4005-917E-39E58A0A7453}">
  <dimension ref="A1:F30"/>
  <sheetViews>
    <sheetView workbookViewId="0">
      <selection activeCell="F37" sqref="F37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0.5703125" bestFit="1" customWidth="1"/>
    <col min="4" max="4" width="7" bestFit="1" customWidth="1"/>
    <col min="5" max="5" width="6.140625" bestFit="1" customWidth="1"/>
    <col min="6" max="6" width="81.140625" bestFit="1" customWidth="1"/>
  </cols>
  <sheetData>
    <row r="1" spans="1:6" x14ac:dyDescent="0.25">
      <c r="A1" t="s">
        <v>62</v>
      </c>
      <c r="B1" t="s">
        <v>64</v>
      </c>
      <c r="C1" t="s">
        <v>63</v>
      </c>
      <c r="D1" t="s">
        <v>65</v>
      </c>
      <c r="E1" t="s">
        <v>66</v>
      </c>
      <c r="F1" t="s">
        <v>67</v>
      </c>
    </row>
    <row r="2" spans="1:6" x14ac:dyDescent="0.25">
      <c r="A2" t="s">
        <v>37</v>
      </c>
      <c r="B2" t="s">
        <v>32</v>
      </c>
      <c r="C2">
        <v>13</v>
      </c>
      <c r="D2">
        <v>3</v>
      </c>
      <c r="E2">
        <v>5</v>
      </c>
      <c r="F2" t="s">
        <v>68</v>
      </c>
    </row>
    <row r="3" spans="1:6" x14ac:dyDescent="0.25">
      <c r="A3" t="s">
        <v>37</v>
      </c>
      <c r="B3" t="s">
        <v>33</v>
      </c>
      <c r="C3">
        <v>13</v>
      </c>
      <c r="D3">
        <v>2</v>
      </c>
      <c r="E3">
        <v>3</v>
      </c>
      <c r="F3" t="s">
        <v>69</v>
      </c>
    </row>
    <row r="4" spans="1:6" x14ac:dyDescent="0.25">
      <c r="A4" t="s">
        <v>37</v>
      </c>
      <c r="B4" t="s">
        <v>34</v>
      </c>
      <c r="C4">
        <v>13</v>
      </c>
      <c r="D4">
        <v>3</v>
      </c>
      <c r="E4">
        <v>5</v>
      </c>
      <c r="F4" t="s">
        <v>70</v>
      </c>
    </row>
    <row r="5" spans="1:6" x14ac:dyDescent="0.25">
      <c r="A5" t="s">
        <v>37</v>
      </c>
      <c r="B5" t="s">
        <v>35</v>
      </c>
      <c r="C5">
        <v>13</v>
      </c>
      <c r="D5">
        <v>4</v>
      </c>
      <c r="E5">
        <v>1</v>
      </c>
      <c r="F5" t="s">
        <v>71</v>
      </c>
    </row>
    <row r="6" spans="1:6" x14ac:dyDescent="0.25">
      <c r="A6" t="s">
        <v>37</v>
      </c>
      <c r="B6" t="s">
        <v>17</v>
      </c>
      <c r="C6">
        <v>13</v>
      </c>
      <c r="D6">
        <v>3</v>
      </c>
      <c r="E6">
        <v>5</v>
      </c>
      <c r="F6" t="s">
        <v>72</v>
      </c>
    </row>
    <row r="7" spans="1:6" x14ac:dyDescent="0.25">
      <c r="A7" t="s">
        <v>37</v>
      </c>
      <c r="B7" t="s">
        <v>24</v>
      </c>
      <c r="C7">
        <v>13</v>
      </c>
      <c r="D7">
        <v>5</v>
      </c>
      <c r="E7">
        <v>3</v>
      </c>
      <c r="F7" t="s">
        <v>73</v>
      </c>
    </row>
    <row r="8" spans="1:6" x14ac:dyDescent="0.25">
      <c r="A8" t="s">
        <v>37</v>
      </c>
      <c r="B8" t="s">
        <v>25</v>
      </c>
      <c r="C8">
        <v>13</v>
      </c>
      <c r="D8">
        <v>3</v>
      </c>
      <c r="E8">
        <v>5</v>
      </c>
      <c r="F8" t="s">
        <v>74</v>
      </c>
    </row>
    <row r="9" spans="1:6" x14ac:dyDescent="0.25">
      <c r="A9" t="s">
        <v>37</v>
      </c>
      <c r="B9" t="s">
        <v>26</v>
      </c>
      <c r="C9">
        <v>13</v>
      </c>
      <c r="D9">
        <v>3</v>
      </c>
      <c r="E9">
        <v>5</v>
      </c>
      <c r="F9" t="s">
        <v>75</v>
      </c>
    </row>
    <row r="10" spans="1:6" x14ac:dyDescent="0.25">
      <c r="A10" t="s">
        <v>37</v>
      </c>
      <c r="B10" t="s">
        <v>27</v>
      </c>
      <c r="C10">
        <v>13</v>
      </c>
      <c r="D10">
        <v>3</v>
      </c>
      <c r="E10">
        <v>5</v>
      </c>
      <c r="F10" t="s">
        <v>76</v>
      </c>
    </row>
    <row r="11" spans="1:6" x14ac:dyDescent="0.25">
      <c r="A11" t="s">
        <v>37</v>
      </c>
      <c r="B11" t="s">
        <v>28</v>
      </c>
      <c r="C11">
        <v>13</v>
      </c>
      <c r="D11">
        <v>3</v>
      </c>
      <c r="E11">
        <v>1</v>
      </c>
      <c r="F11" t="s">
        <v>77</v>
      </c>
    </row>
    <row r="12" spans="1:6" x14ac:dyDescent="0.25">
      <c r="A12" t="s">
        <v>37</v>
      </c>
      <c r="B12" t="s">
        <v>29</v>
      </c>
      <c r="C12">
        <v>13</v>
      </c>
      <c r="D12">
        <v>3</v>
      </c>
      <c r="E12">
        <v>5</v>
      </c>
      <c r="F12" t="s">
        <v>78</v>
      </c>
    </row>
    <row r="13" spans="1:6" x14ac:dyDescent="0.25">
      <c r="A13" t="s">
        <v>37</v>
      </c>
      <c r="B13" t="s">
        <v>30</v>
      </c>
      <c r="C13">
        <v>13</v>
      </c>
      <c r="D13">
        <v>3</v>
      </c>
      <c r="E13">
        <v>5</v>
      </c>
      <c r="F13" t="s">
        <v>79</v>
      </c>
    </row>
    <row r="14" spans="1:6" x14ac:dyDescent="0.25">
      <c r="A14" t="s">
        <v>37</v>
      </c>
      <c r="B14" t="s">
        <v>31</v>
      </c>
      <c r="C14">
        <v>13</v>
      </c>
      <c r="D14">
        <v>4</v>
      </c>
      <c r="E14">
        <v>1</v>
      </c>
      <c r="F14" t="s">
        <v>80</v>
      </c>
    </row>
    <row r="15" spans="1:6" x14ac:dyDescent="0.25">
      <c r="A15" t="s">
        <v>36</v>
      </c>
      <c r="B15" t="s">
        <v>17</v>
      </c>
      <c r="C15">
        <v>13</v>
      </c>
      <c r="D15">
        <v>5</v>
      </c>
      <c r="E15">
        <v>1</v>
      </c>
      <c r="F15" t="s">
        <v>81</v>
      </c>
    </row>
    <row r="16" spans="1:6" x14ac:dyDescent="0.25">
      <c r="A16" t="s">
        <v>36</v>
      </c>
      <c r="B16" t="s">
        <v>24</v>
      </c>
      <c r="C16">
        <v>13</v>
      </c>
      <c r="D16">
        <v>4</v>
      </c>
      <c r="E16">
        <v>2</v>
      </c>
      <c r="F16" t="s">
        <v>82</v>
      </c>
    </row>
    <row r="17" spans="1:6" x14ac:dyDescent="0.25">
      <c r="A17" t="s">
        <v>36</v>
      </c>
      <c r="B17" t="s">
        <v>25</v>
      </c>
      <c r="C17">
        <v>13</v>
      </c>
      <c r="D17">
        <v>3</v>
      </c>
      <c r="E17">
        <v>5</v>
      </c>
      <c r="F17" t="s">
        <v>83</v>
      </c>
    </row>
    <row r="18" spans="1:6" x14ac:dyDescent="0.25">
      <c r="A18" t="s">
        <v>16</v>
      </c>
      <c r="B18" t="s">
        <v>32</v>
      </c>
      <c r="C18">
        <v>13</v>
      </c>
      <c r="D18">
        <v>4</v>
      </c>
      <c r="E18">
        <v>5</v>
      </c>
      <c r="F18" t="s">
        <v>84</v>
      </c>
    </row>
    <row r="19" spans="1:6" x14ac:dyDescent="0.25">
      <c r="A19" t="s">
        <v>16</v>
      </c>
      <c r="B19" t="s">
        <v>33</v>
      </c>
      <c r="C19">
        <v>13</v>
      </c>
      <c r="D19">
        <v>2</v>
      </c>
      <c r="E19">
        <v>5</v>
      </c>
      <c r="F19" t="s">
        <v>85</v>
      </c>
    </row>
    <row r="20" spans="1:6" x14ac:dyDescent="0.25">
      <c r="A20" t="s">
        <v>16</v>
      </c>
      <c r="B20" t="s">
        <v>34</v>
      </c>
      <c r="C20">
        <v>13</v>
      </c>
      <c r="D20">
        <v>3</v>
      </c>
      <c r="E20">
        <v>5</v>
      </c>
      <c r="F20" t="s">
        <v>86</v>
      </c>
    </row>
    <row r="21" spans="1:6" x14ac:dyDescent="0.25">
      <c r="A21" t="s">
        <v>16</v>
      </c>
      <c r="B21" t="s">
        <v>35</v>
      </c>
      <c r="C21">
        <v>13</v>
      </c>
      <c r="D21">
        <v>4</v>
      </c>
      <c r="E21">
        <v>5</v>
      </c>
      <c r="F21" t="s">
        <v>87</v>
      </c>
    </row>
    <row r="22" spans="1:6" x14ac:dyDescent="0.25">
      <c r="A22" t="s">
        <v>16</v>
      </c>
      <c r="B22" t="s">
        <v>17</v>
      </c>
      <c r="C22">
        <v>13</v>
      </c>
      <c r="D22">
        <v>5</v>
      </c>
      <c r="E22">
        <v>5</v>
      </c>
      <c r="F22" t="s">
        <v>88</v>
      </c>
    </row>
    <row r="23" spans="1:6" x14ac:dyDescent="0.25">
      <c r="A23" t="s">
        <v>16</v>
      </c>
      <c r="B23" t="s">
        <v>24</v>
      </c>
      <c r="C23">
        <v>13</v>
      </c>
      <c r="D23">
        <v>3</v>
      </c>
      <c r="E23">
        <v>5</v>
      </c>
      <c r="F23" t="s">
        <v>89</v>
      </c>
    </row>
    <row r="24" spans="1:6" x14ac:dyDescent="0.25">
      <c r="A24" t="s">
        <v>16</v>
      </c>
      <c r="B24" t="s">
        <v>25</v>
      </c>
      <c r="C24">
        <v>13</v>
      </c>
      <c r="D24">
        <v>3</v>
      </c>
      <c r="E24">
        <v>5</v>
      </c>
      <c r="F24" t="s">
        <v>90</v>
      </c>
    </row>
    <row r="25" spans="1:6" x14ac:dyDescent="0.25">
      <c r="A25" t="s">
        <v>16</v>
      </c>
      <c r="B25" t="s">
        <v>26</v>
      </c>
      <c r="C25">
        <v>13</v>
      </c>
      <c r="D25">
        <v>3</v>
      </c>
      <c r="E25">
        <v>5</v>
      </c>
      <c r="F25" t="s">
        <v>91</v>
      </c>
    </row>
    <row r="26" spans="1:6" x14ac:dyDescent="0.25">
      <c r="A26" t="s">
        <v>16</v>
      </c>
      <c r="B26" t="s">
        <v>27</v>
      </c>
      <c r="C26">
        <v>13</v>
      </c>
      <c r="D26">
        <v>2</v>
      </c>
      <c r="E26">
        <v>5</v>
      </c>
      <c r="F26" t="s">
        <v>92</v>
      </c>
    </row>
    <row r="27" spans="1:6" x14ac:dyDescent="0.25">
      <c r="A27" t="s">
        <v>16</v>
      </c>
      <c r="B27" t="s">
        <v>28</v>
      </c>
      <c r="C27">
        <v>13</v>
      </c>
      <c r="D27">
        <v>3</v>
      </c>
      <c r="E27">
        <v>5</v>
      </c>
      <c r="F27" t="s">
        <v>93</v>
      </c>
    </row>
    <row r="28" spans="1:6" x14ac:dyDescent="0.25">
      <c r="A28" t="s">
        <v>16</v>
      </c>
      <c r="B28" t="s">
        <v>29</v>
      </c>
      <c r="C28">
        <v>13</v>
      </c>
      <c r="D28">
        <v>2</v>
      </c>
      <c r="E28">
        <v>5</v>
      </c>
      <c r="F28" t="s">
        <v>94</v>
      </c>
    </row>
    <row r="29" spans="1:6" x14ac:dyDescent="0.25">
      <c r="A29" t="s">
        <v>16</v>
      </c>
      <c r="B29" t="s">
        <v>30</v>
      </c>
      <c r="C29">
        <v>13</v>
      </c>
      <c r="D29">
        <v>4</v>
      </c>
      <c r="E29">
        <v>5</v>
      </c>
      <c r="F29" t="s">
        <v>95</v>
      </c>
    </row>
    <row r="30" spans="1:6" x14ac:dyDescent="0.25">
      <c r="A30" t="s">
        <v>16</v>
      </c>
      <c r="B30" t="s">
        <v>31</v>
      </c>
      <c r="C30">
        <v>13</v>
      </c>
      <c r="D30">
        <v>4</v>
      </c>
      <c r="E30">
        <v>3</v>
      </c>
      <c r="F30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EF77-7ED7-4CBF-BA30-6EDB1929E321}">
  <dimension ref="A1:F61"/>
  <sheetViews>
    <sheetView topLeftCell="A2" zoomScale="115" zoomScaleNormal="115" workbookViewId="0">
      <selection activeCell="F2" sqref="F2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10.5703125" bestFit="1" customWidth="1"/>
    <col min="4" max="4" width="7" bestFit="1" customWidth="1"/>
    <col min="5" max="5" width="6.140625" bestFit="1" customWidth="1"/>
    <col min="6" max="6" width="81.140625" bestFit="1" customWidth="1"/>
  </cols>
  <sheetData>
    <row r="1" spans="1:6" x14ac:dyDescent="0.25">
      <c r="A1" t="s">
        <v>62</v>
      </c>
      <c r="B1" t="s">
        <v>64</v>
      </c>
      <c r="C1" t="s">
        <v>63</v>
      </c>
      <c r="D1" t="s">
        <v>65</v>
      </c>
      <c r="E1" t="s">
        <v>66</v>
      </c>
      <c r="F1" t="s">
        <v>67</v>
      </c>
    </row>
    <row r="2" spans="1:6" x14ac:dyDescent="0.25">
      <c r="A2" t="s">
        <v>36</v>
      </c>
      <c r="B2" t="s">
        <v>17</v>
      </c>
      <c r="C2">
        <v>1</v>
      </c>
      <c r="D2">
        <v>3</v>
      </c>
      <c r="E2">
        <v>5</v>
      </c>
      <c r="F2" t="s">
        <v>97</v>
      </c>
    </row>
    <row r="3" spans="1:6" x14ac:dyDescent="0.25">
      <c r="A3" t="s">
        <v>36</v>
      </c>
      <c r="B3" t="s">
        <v>17</v>
      </c>
      <c r="C3">
        <v>2</v>
      </c>
      <c r="D3">
        <v>3</v>
      </c>
      <c r="E3">
        <v>5</v>
      </c>
      <c r="F3" t="s">
        <v>97</v>
      </c>
    </row>
    <row r="4" spans="1:6" x14ac:dyDescent="0.25">
      <c r="A4" t="s">
        <v>36</v>
      </c>
      <c r="B4" t="s">
        <v>17</v>
      </c>
      <c r="C4">
        <v>3</v>
      </c>
      <c r="D4">
        <v>4</v>
      </c>
      <c r="E4">
        <v>2</v>
      </c>
      <c r="F4" t="s">
        <v>98</v>
      </c>
    </row>
    <row r="5" spans="1:6" x14ac:dyDescent="0.25">
      <c r="A5" t="s">
        <v>36</v>
      </c>
      <c r="B5" t="s">
        <v>17</v>
      </c>
      <c r="C5">
        <v>4</v>
      </c>
      <c r="D5">
        <v>4</v>
      </c>
      <c r="E5">
        <v>2</v>
      </c>
      <c r="F5" t="s">
        <v>98</v>
      </c>
    </row>
    <row r="6" spans="1:6" x14ac:dyDescent="0.25">
      <c r="A6" t="s">
        <v>36</v>
      </c>
      <c r="B6" t="s">
        <v>17</v>
      </c>
      <c r="C6">
        <v>5</v>
      </c>
      <c r="D6">
        <v>4</v>
      </c>
      <c r="E6">
        <v>3</v>
      </c>
      <c r="F6" t="s">
        <v>99</v>
      </c>
    </row>
    <row r="7" spans="1:6" x14ac:dyDescent="0.25">
      <c r="A7" t="s">
        <v>36</v>
      </c>
      <c r="B7" t="s">
        <v>17</v>
      </c>
      <c r="C7">
        <v>6</v>
      </c>
      <c r="D7">
        <v>4</v>
      </c>
      <c r="E7">
        <v>3</v>
      </c>
      <c r="F7" t="s">
        <v>99</v>
      </c>
    </row>
    <row r="8" spans="1:6" x14ac:dyDescent="0.25">
      <c r="A8" t="s">
        <v>36</v>
      </c>
      <c r="B8" t="s">
        <v>17</v>
      </c>
      <c r="C8">
        <v>7</v>
      </c>
      <c r="D8">
        <v>4</v>
      </c>
      <c r="E8">
        <v>3</v>
      </c>
      <c r="F8" t="s">
        <v>99</v>
      </c>
    </row>
    <row r="9" spans="1:6" x14ac:dyDescent="0.25">
      <c r="A9" t="s">
        <v>36</v>
      </c>
      <c r="B9" t="s">
        <v>17</v>
      </c>
      <c r="C9">
        <v>8</v>
      </c>
      <c r="D9">
        <v>4</v>
      </c>
      <c r="E9">
        <v>4</v>
      </c>
      <c r="F9" t="s">
        <v>100</v>
      </c>
    </row>
    <row r="10" spans="1:6" x14ac:dyDescent="0.25">
      <c r="A10" t="s">
        <v>36</v>
      </c>
      <c r="B10" t="s">
        <v>17</v>
      </c>
      <c r="C10">
        <v>9</v>
      </c>
      <c r="D10">
        <v>5</v>
      </c>
      <c r="E10">
        <v>1</v>
      </c>
      <c r="F10" t="s">
        <v>101</v>
      </c>
    </row>
    <row r="11" spans="1:6" x14ac:dyDescent="0.25">
      <c r="A11" t="s">
        <v>36</v>
      </c>
      <c r="B11" t="s">
        <v>17</v>
      </c>
      <c r="C11">
        <v>10</v>
      </c>
      <c r="D11">
        <v>5</v>
      </c>
      <c r="E11">
        <v>1</v>
      </c>
      <c r="F11" t="s">
        <v>101</v>
      </c>
    </row>
    <row r="12" spans="1:6" x14ac:dyDescent="0.25">
      <c r="A12" t="s">
        <v>36</v>
      </c>
      <c r="B12" t="s">
        <v>17</v>
      </c>
      <c r="C12">
        <v>11</v>
      </c>
      <c r="D12">
        <v>5</v>
      </c>
      <c r="E12">
        <v>1</v>
      </c>
      <c r="F12" t="s">
        <v>101</v>
      </c>
    </row>
    <row r="13" spans="1:6" x14ac:dyDescent="0.25">
      <c r="A13" t="s">
        <v>36</v>
      </c>
      <c r="B13" t="s">
        <v>17</v>
      </c>
      <c r="C13">
        <v>12</v>
      </c>
      <c r="D13">
        <v>5</v>
      </c>
      <c r="E13">
        <v>1</v>
      </c>
      <c r="F13" t="s">
        <v>101</v>
      </c>
    </row>
    <row r="14" spans="1:6" x14ac:dyDescent="0.25">
      <c r="A14" t="s">
        <v>36</v>
      </c>
      <c r="B14" t="s">
        <v>17</v>
      </c>
      <c r="C14">
        <v>13</v>
      </c>
      <c r="D14">
        <v>5</v>
      </c>
      <c r="E14">
        <v>1</v>
      </c>
      <c r="F14" t="s">
        <v>101</v>
      </c>
    </row>
    <row r="15" spans="1:6" x14ac:dyDescent="0.25">
      <c r="A15" t="s">
        <v>36</v>
      </c>
      <c r="B15" t="s">
        <v>17</v>
      </c>
      <c r="C15">
        <v>14</v>
      </c>
      <c r="D15">
        <v>5</v>
      </c>
      <c r="E15">
        <v>1</v>
      </c>
      <c r="F15" t="s">
        <v>101</v>
      </c>
    </row>
    <row r="16" spans="1:6" x14ac:dyDescent="0.25">
      <c r="A16" t="s">
        <v>36</v>
      </c>
      <c r="B16" t="s">
        <v>17</v>
      </c>
      <c r="C16">
        <v>15</v>
      </c>
      <c r="D16">
        <v>5</v>
      </c>
      <c r="E16">
        <v>1</v>
      </c>
      <c r="F16" t="s">
        <v>101</v>
      </c>
    </row>
    <row r="17" spans="1:6" x14ac:dyDescent="0.25">
      <c r="A17" t="s">
        <v>36</v>
      </c>
      <c r="B17" t="s">
        <v>17</v>
      </c>
      <c r="C17">
        <v>16</v>
      </c>
      <c r="D17">
        <v>5</v>
      </c>
      <c r="E17">
        <v>1</v>
      </c>
      <c r="F17" t="s">
        <v>101</v>
      </c>
    </row>
    <row r="18" spans="1:6" x14ac:dyDescent="0.25">
      <c r="A18" t="s">
        <v>36</v>
      </c>
      <c r="B18" t="s">
        <v>17</v>
      </c>
      <c r="C18">
        <v>17</v>
      </c>
      <c r="D18">
        <v>5</v>
      </c>
      <c r="E18">
        <v>1</v>
      </c>
      <c r="F18" t="s">
        <v>101</v>
      </c>
    </row>
    <row r="19" spans="1:6" x14ac:dyDescent="0.25">
      <c r="A19" t="s">
        <v>36</v>
      </c>
      <c r="B19" t="s">
        <v>17</v>
      </c>
      <c r="C19">
        <v>18</v>
      </c>
      <c r="D19">
        <v>5</v>
      </c>
      <c r="E19">
        <v>1</v>
      </c>
      <c r="F19" t="s">
        <v>101</v>
      </c>
    </row>
    <row r="20" spans="1:6" x14ac:dyDescent="0.25">
      <c r="A20" t="s">
        <v>36</v>
      </c>
      <c r="B20" t="s">
        <v>17</v>
      </c>
      <c r="C20">
        <v>19</v>
      </c>
      <c r="D20">
        <v>5</v>
      </c>
      <c r="E20">
        <v>1</v>
      </c>
      <c r="F20" t="s">
        <v>101</v>
      </c>
    </row>
    <row r="21" spans="1:6" x14ac:dyDescent="0.25">
      <c r="A21" t="s">
        <v>36</v>
      </c>
      <c r="B21" t="s">
        <v>17</v>
      </c>
      <c r="C21">
        <v>20</v>
      </c>
      <c r="D21">
        <v>5</v>
      </c>
      <c r="E21">
        <v>1</v>
      </c>
      <c r="F21" t="s">
        <v>101</v>
      </c>
    </row>
    <row r="22" spans="1:6" x14ac:dyDescent="0.25">
      <c r="A22" t="s">
        <v>36</v>
      </c>
      <c r="B22" t="s">
        <v>17</v>
      </c>
      <c r="C22">
        <v>21</v>
      </c>
      <c r="D22">
        <v>5</v>
      </c>
      <c r="E22">
        <v>1</v>
      </c>
      <c r="F22" t="s">
        <v>101</v>
      </c>
    </row>
    <row r="23" spans="1:6" x14ac:dyDescent="0.25">
      <c r="A23" t="s">
        <v>36</v>
      </c>
      <c r="B23" t="s">
        <v>17</v>
      </c>
      <c r="C23">
        <v>22</v>
      </c>
      <c r="D23">
        <v>5</v>
      </c>
      <c r="E23">
        <v>1</v>
      </c>
      <c r="F23" t="s">
        <v>101</v>
      </c>
    </row>
    <row r="24" spans="1:6" x14ac:dyDescent="0.25">
      <c r="A24" t="s">
        <v>36</v>
      </c>
      <c r="B24" t="s">
        <v>17</v>
      </c>
      <c r="C24">
        <v>23</v>
      </c>
      <c r="D24">
        <v>5</v>
      </c>
      <c r="E24">
        <v>1</v>
      </c>
      <c r="F24" t="s">
        <v>101</v>
      </c>
    </row>
    <row r="25" spans="1:6" x14ac:dyDescent="0.25">
      <c r="A25" t="s">
        <v>36</v>
      </c>
      <c r="B25" t="s">
        <v>17</v>
      </c>
      <c r="C25">
        <v>24</v>
      </c>
      <c r="D25">
        <v>5</v>
      </c>
      <c r="E25">
        <v>1</v>
      </c>
      <c r="F25" t="s">
        <v>101</v>
      </c>
    </row>
    <row r="26" spans="1:6" x14ac:dyDescent="0.25">
      <c r="A26" t="s">
        <v>36</v>
      </c>
      <c r="B26" t="s">
        <v>17</v>
      </c>
      <c r="C26">
        <v>25</v>
      </c>
      <c r="D26">
        <v>5</v>
      </c>
      <c r="E26">
        <v>1</v>
      </c>
      <c r="F26" t="s">
        <v>101</v>
      </c>
    </row>
    <row r="27" spans="1:6" x14ac:dyDescent="0.25">
      <c r="A27" t="s">
        <v>36</v>
      </c>
      <c r="B27" t="s">
        <v>17</v>
      </c>
      <c r="C27">
        <v>26</v>
      </c>
      <c r="D27">
        <v>5</v>
      </c>
      <c r="E27">
        <v>1</v>
      </c>
      <c r="F27" t="s">
        <v>101</v>
      </c>
    </row>
    <row r="28" spans="1:6" x14ac:dyDescent="0.25">
      <c r="A28" t="s">
        <v>36</v>
      </c>
      <c r="B28" t="s">
        <v>17</v>
      </c>
      <c r="C28">
        <v>27</v>
      </c>
      <c r="D28">
        <v>5</v>
      </c>
      <c r="E28">
        <v>1</v>
      </c>
      <c r="F28" t="s">
        <v>101</v>
      </c>
    </row>
    <row r="29" spans="1:6" x14ac:dyDescent="0.25">
      <c r="A29" t="s">
        <v>36</v>
      </c>
      <c r="B29" t="s">
        <v>17</v>
      </c>
      <c r="C29">
        <v>28</v>
      </c>
      <c r="D29">
        <v>5</v>
      </c>
      <c r="E29">
        <v>1</v>
      </c>
      <c r="F29" t="s">
        <v>101</v>
      </c>
    </row>
    <row r="30" spans="1:6" x14ac:dyDescent="0.25">
      <c r="A30" t="s">
        <v>36</v>
      </c>
      <c r="B30" t="s">
        <v>17</v>
      </c>
      <c r="C30">
        <v>29</v>
      </c>
      <c r="D30">
        <v>5</v>
      </c>
      <c r="E30">
        <v>1</v>
      </c>
      <c r="F30" t="s">
        <v>101</v>
      </c>
    </row>
    <row r="31" spans="1:6" x14ac:dyDescent="0.25">
      <c r="A31" t="s">
        <v>36</v>
      </c>
      <c r="B31" t="s">
        <v>17</v>
      </c>
      <c r="C31">
        <v>30</v>
      </c>
      <c r="D31">
        <v>5</v>
      </c>
      <c r="E31">
        <v>1</v>
      </c>
      <c r="F31" t="s">
        <v>101</v>
      </c>
    </row>
    <row r="32" spans="1:6" x14ac:dyDescent="0.25">
      <c r="A32" t="s">
        <v>36</v>
      </c>
      <c r="B32" t="s">
        <v>17</v>
      </c>
      <c r="C32">
        <v>31</v>
      </c>
      <c r="D32">
        <v>5</v>
      </c>
      <c r="E32">
        <v>1</v>
      </c>
      <c r="F32" t="s">
        <v>101</v>
      </c>
    </row>
    <row r="33" spans="1:6" x14ac:dyDescent="0.25">
      <c r="A33" t="s">
        <v>36</v>
      </c>
      <c r="B33" t="s">
        <v>17</v>
      </c>
      <c r="C33">
        <v>32</v>
      </c>
      <c r="D33">
        <v>5</v>
      </c>
      <c r="E33">
        <v>1</v>
      </c>
      <c r="F33" t="s">
        <v>101</v>
      </c>
    </row>
    <row r="34" spans="1:6" x14ac:dyDescent="0.25">
      <c r="A34" t="s">
        <v>36</v>
      </c>
      <c r="B34" t="s">
        <v>17</v>
      </c>
      <c r="C34">
        <v>33</v>
      </c>
      <c r="D34">
        <v>5</v>
      </c>
      <c r="E34">
        <v>1</v>
      </c>
      <c r="F34" t="s">
        <v>101</v>
      </c>
    </row>
    <row r="35" spans="1:6" x14ac:dyDescent="0.25">
      <c r="A35" t="s">
        <v>36</v>
      </c>
      <c r="B35" t="s">
        <v>17</v>
      </c>
      <c r="C35">
        <v>34</v>
      </c>
      <c r="D35">
        <v>5</v>
      </c>
      <c r="E35">
        <v>1</v>
      </c>
      <c r="F35" t="s">
        <v>101</v>
      </c>
    </row>
    <row r="36" spans="1:6" x14ac:dyDescent="0.25">
      <c r="A36" t="s">
        <v>36</v>
      </c>
      <c r="B36" t="s">
        <v>17</v>
      </c>
      <c r="C36">
        <v>35</v>
      </c>
      <c r="D36">
        <v>5</v>
      </c>
      <c r="E36">
        <v>1</v>
      </c>
      <c r="F36" t="s">
        <v>101</v>
      </c>
    </row>
    <row r="37" spans="1:6" x14ac:dyDescent="0.25">
      <c r="A37" t="s">
        <v>36</v>
      </c>
      <c r="B37" t="s">
        <v>17</v>
      </c>
      <c r="C37">
        <v>36</v>
      </c>
      <c r="D37">
        <v>5</v>
      </c>
      <c r="E37">
        <v>1</v>
      </c>
      <c r="F37" t="s">
        <v>101</v>
      </c>
    </row>
    <row r="38" spans="1:6" x14ac:dyDescent="0.25">
      <c r="A38" t="s">
        <v>36</v>
      </c>
      <c r="B38" t="s">
        <v>17</v>
      </c>
      <c r="C38">
        <v>37</v>
      </c>
      <c r="D38">
        <v>5</v>
      </c>
      <c r="E38">
        <v>1</v>
      </c>
      <c r="F38" t="s">
        <v>101</v>
      </c>
    </row>
    <row r="39" spans="1:6" x14ac:dyDescent="0.25">
      <c r="A39" t="s">
        <v>36</v>
      </c>
      <c r="B39" t="s">
        <v>17</v>
      </c>
      <c r="C39">
        <v>38</v>
      </c>
      <c r="D39">
        <v>5</v>
      </c>
      <c r="E39">
        <v>1</v>
      </c>
      <c r="F39" t="s">
        <v>101</v>
      </c>
    </row>
    <row r="40" spans="1:6" x14ac:dyDescent="0.25">
      <c r="A40" t="s">
        <v>36</v>
      </c>
      <c r="B40" t="s">
        <v>17</v>
      </c>
      <c r="C40">
        <v>39</v>
      </c>
      <c r="D40">
        <v>5</v>
      </c>
      <c r="E40">
        <v>1</v>
      </c>
      <c r="F40" t="s">
        <v>101</v>
      </c>
    </row>
    <row r="41" spans="1:6" x14ac:dyDescent="0.25">
      <c r="A41" t="s">
        <v>36</v>
      </c>
      <c r="B41" t="s">
        <v>17</v>
      </c>
      <c r="C41">
        <v>40</v>
      </c>
      <c r="D41">
        <v>5</v>
      </c>
      <c r="E41">
        <v>1</v>
      </c>
      <c r="F41" t="s">
        <v>101</v>
      </c>
    </row>
    <row r="42" spans="1:6" x14ac:dyDescent="0.25">
      <c r="A42" t="s">
        <v>36</v>
      </c>
      <c r="B42" t="s">
        <v>17</v>
      </c>
      <c r="C42">
        <v>41</v>
      </c>
      <c r="D42">
        <v>5</v>
      </c>
      <c r="E42">
        <v>1</v>
      </c>
      <c r="F42" t="s">
        <v>101</v>
      </c>
    </row>
    <row r="43" spans="1:6" x14ac:dyDescent="0.25">
      <c r="A43" t="s">
        <v>36</v>
      </c>
      <c r="B43" t="s">
        <v>17</v>
      </c>
      <c r="C43">
        <v>42</v>
      </c>
      <c r="D43">
        <v>5</v>
      </c>
      <c r="E43">
        <v>1</v>
      </c>
      <c r="F43" t="s">
        <v>101</v>
      </c>
    </row>
    <row r="44" spans="1:6" x14ac:dyDescent="0.25">
      <c r="A44" t="s">
        <v>36</v>
      </c>
      <c r="B44" t="s">
        <v>17</v>
      </c>
      <c r="C44">
        <v>43</v>
      </c>
      <c r="D44">
        <v>5</v>
      </c>
      <c r="E44">
        <v>1</v>
      </c>
      <c r="F44" t="s">
        <v>101</v>
      </c>
    </row>
    <row r="45" spans="1:6" x14ac:dyDescent="0.25">
      <c r="A45" t="s">
        <v>36</v>
      </c>
      <c r="B45" t="s">
        <v>17</v>
      </c>
      <c r="C45">
        <v>44</v>
      </c>
      <c r="D45">
        <v>5</v>
      </c>
      <c r="E45">
        <v>1</v>
      </c>
      <c r="F45" t="s">
        <v>101</v>
      </c>
    </row>
    <row r="46" spans="1:6" x14ac:dyDescent="0.25">
      <c r="A46" t="s">
        <v>36</v>
      </c>
      <c r="B46" t="s">
        <v>17</v>
      </c>
      <c r="C46">
        <v>45</v>
      </c>
      <c r="D46">
        <v>5</v>
      </c>
      <c r="E46">
        <v>1</v>
      </c>
      <c r="F46" t="s">
        <v>101</v>
      </c>
    </row>
    <row r="47" spans="1:6" x14ac:dyDescent="0.25">
      <c r="A47" t="s">
        <v>36</v>
      </c>
      <c r="B47" t="s">
        <v>17</v>
      </c>
      <c r="C47">
        <v>46</v>
      </c>
      <c r="D47">
        <v>5</v>
      </c>
      <c r="E47">
        <v>1</v>
      </c>
      <c r="F47" t="s">
        <v>101</v>
      </c>
    </row>
    <row r="48" spans="1:6" x14ac:dyDescent="0.25">
      <c r="A48" t="s">
        <v>36</v>
      </c>
      <c r="B48" t="s">
        <v>17</v>
      </c>
      <c r="C48">
        <v>47</v>
      </c>
      <c r="D48">
        <v>5</v>
      </c>
      <c r="E48">
        <v>1</v>
      </c>
      <c r="F48" t="s">
        <v>101</v>
      </c>
    </row>
    <row r="49" spans="1:6" x14ac:dyDescent="0.25">
      <c r="A49" t="s">
        <v>36</v>
      </c>
      <c r="B49" t="s">
        <v>17</v>
      </c>
      <c r="C49">
        <v>48</v>
      </c>
      <c r="D49">
        <v>5</v>
      </c>
      <c r="E49">
        <v>1</v>
      </c>
      <c r="F49" t="s">
        <v>101</v>
      </c>
    </row>
    <row r="50" spans="1:6" x14ac:dyDescent="0.25">
      <c r="A50" t="s">
        <v>36</v>
      </c>
      <c r="B50" t="s">
        <v>17</v>
      </c>
      <c r="C50">
        <v>49</v>
      </c>
      <c r="D50">
        <v>5</v>
      </c>
      <c r="E50">
        <v>1</v>
      </c>
      <c r="F50" t="s">
        <v>101</v>
      </c>
    </row>
    <row r="51" spans="1:6" x14ac:dyDescent="0.25">
      <c r="A51" t="s">
        <v>36</v>
      </c>
      <c r="B51" t="s">
        <v>17</v>
      </c>
      <c r="C51">
        <v>50</v>
      </c>
      <c r="D51">
        <v>5</v>
      </c>
      <c r="E51">
        <v>1</v>
      </c>
      <c r="F51" t="s">
        <v>101</v>
      </c>
    </row>
    <row r="52" spans="1:6" x14ac:dyDescent="0.25">
      <c r="A52" t="s">
        <v>36</v>
      </c>
      <c r="B52" t="s">
        <v>17</v>
      </c>
      <c r="C52">
        <v>51</v>
      </c>
      <c r="D52">
        <v>5</v>
      </c>
      <c r="E52">
        <v>1</v>
      </c>
      <c r="F52" t="s">
        <v>101</v>
      </c>
    </row>
    <row r="53" spans="1:6" x14ac:dyDescent="0.25">
      <c r="A53" t="s">
        <v>36</v>
      </c>
      <c r="B53" t="s">
        <v>17</v>
      </c>
      <c r="C53">
        <v>52</v>
      </c>
      <c r="D53">
        <v>5</v>
      </c>
      <c r="E53">
        <v>1</v>
      </c>
      <c r="F53" t="s">
        <v>101</v>
      </c>
    </row>
    <row r="54" spans="1:6" x14ac:dyDescent="0.25">
      <c r="A54" t="s">
        <v>36</v>
      </c>
      <c r="B54" t="s">
        <v>17</v>
      </c>
      <c r="C54">
        <v>53</v>
      </c>
      <c r="D54">
        <v>5</v>
      </c>
      <c r="E54">
        <v>1</v>
      </c>
      <c r="F54" t="s">
        <v>101</v>
      </c>
    </row>
    <row r="55" spans="1:6" x14ac:dyDescent="0.25">
      <c r="A55" t="s">
        <v>36</v>
      </c>
      <c r="B55" t="s">
        <v>17</v>
      </c>
      <c r="C55">
        <v>54</v>
      </c>
      <c r="D55">
        <v>5</v>
      </c>
      <c r="E55">
        <v>1</v>
      </c>
      <c r="F55" t="s">
        <v>101</v>
      </c>
    </row>
    <row r="56" spans="1:6" x14ac:dyDescent="0.25">
      <c r="A56" t="s">
        <v>36</v>
      </c>
      <c r="B56" t="s">
        <v>17</v>
      </c>
      <c r="C56">
        <v>55</v>
      </c>
      <c r="D56">
        <v>5</v>
      </c>
      <c r="E56">
        <v>1</v>
      </c>
      <c r="F56" t="s">
        <v>101</v>
      </c>
    </row>
    <row r="57" spans="1:6" x14ac:dyDescent="0.25">
      <c r="A57" t="s">
        <v>36</v>
      </c>
      <c r="B57" t="s">
        <v>17</v>
      </c>
      <c r="C57">
        <v>56</v>
      </c>
      <c r="D57">
        <v>5</v>
      </c>
      <c r="E57">
        <v>1</v>
      </c>
      <c r="F57" t="s">
        <v>101</v>
      </c>
    </row>
    <row r="58" spans="1:6" x14ac:dyDescent="0.25">
      <c r="A58" t="s">
        <v>36</v>
      </c>
      <c r="B58" t="s">
        <v>17</v>
      </c>
      <c r="C58">
        <v>57</v>
      </c>
      <c r="D58">
        <v>5</v>
      </c>
      <c r="E58">
        <v>2</v>
      </c>
      <c r="F58" t="s">
        <v>102</v>
      </c>
    </row>
    <row r="59" spans="1:6" x14ac:dyDescent="0.25">
      <c r="A59" t="s">
        <v>36</v>
      </c>
      <c r="B59" t="s">
        <v>17</v>
      </c>
      <c r="C59">
        <v>58</v>
      </c>
      <c r="D59">
        <v>5</v>
      </c>
      <c r="E59">
        <v>2</v>
      </c>
      <c r="F59" t="s">
        <v>102</v>
      </c>
    </row>
    <row r="60" spans="1:6" x14ac:dyDescent="0.25">
      <c r="A60" t="s">
        <v>36</v>
      </c>
      <c r="B60" t="s">
        <v>17</v>
      </c>
      <c r="C60">
        <v>59</v>
      </c>
      <c r="D60">
        <v>5</v>
      </c>
      <c r="E60">
        <v>2</v>
      </c>
      <c r="F60" t="s">
        <v>102</v>
      </c>
    </row>
    <row r="61" spans="1:6" x14ac:dyDescent="0.25">
      <c r="A61" t="s">
        <v>36</v>
      </c>
      <c r="B61" t="s">
        <v>17</v>
      </c>
      <c r="C61">
        <v>60</v>
      </c>
      <c r="D61">
        <v>6</v>
      </c>
      <c r="E61">
        <v>1</v>
      </c>
      <c r="F61" t="s">
        <v>103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CAF6-AFB5-4ACC-92C0-E86B30DA8126}">
  <dimension ref="A1:F61"/>
  <sheetViews>
    <sheetView workbookViewId="0">
      <selection activeCell="E2" sqref="E2:E61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10.5703125" bestFit="1" customWidth="1"/>
    <col min="4" max="4" width="7" bestFit="1" customWidth="1"/>
    <col min="5" max="5" width="6.140625" bestFit="1" customWidth="1"/>
    <col min="6" max="6" width="81.140625" bestFit="1" customWidth="1"/>
  </cols>
  <sheetData>
    <row r="1" spans="1:6" x14ac:dyDescent="0.25">
      <c r="A1" t="s">
        <v>62</v>
      </c>
      <c r="B1" t="s">
        <v>64</v>
      </c>
      <c r="C1" t="s">
        <v>63</v>
      </c>
      <c r="D1" t="s">
        <v>65</v>
      </c>
      <c r="E1" t="s">
        <v>66</v>
      </c>
      <c r="F1" t="s">
        <v>67</v>
      </c>
    </row>
    <row r="2" spans="1:6" x14ac:dyDescent="0.25">
      <c r="A2" t="s">
        <v>36</v>
      </c>
      <c r="B2" t="s">
        <v>25</v>
      </c>
      <c r="C2">
        <v>1</v>
      </c>
      <c r="D2">
        <v>3</v>
      </c>
      <c r="E2">
        <v>5</v>
      </c>
      <c r="F2" t="s">
        <v>191</v>
      </c>
    </row>
    <row r="3" spans="1:6" x14ac:dyDescent="0.25">
      <c r="A3" t="s">
        <v>36</v>
      </c>
      <c r="B3" t="s">
        <v>25</v>
      </c>
      <c r="C3">
        <v>2</v>
      </c>
      <c r="D3">
        <v>3</v>
      </c>
      <c r="E3">
        <v>5</v>
      </c>
      <c r="F3" t="s">
        <v>191</v>
      </c>
    </row>
    <row r="4" spans="1:6" x14ac:dyDescent="0.25">
      <c r="A4" t="s">
        <v>36</v>
      </c>
      <c r="B4" t="s">
        <v>25</v>
      </c>
      <c r="C4">
        <v>3</v>
      </c>
      <c r="D4">
        <v>3</v>
      </c>
      <c r="E4">
        <v>5</v>
      </c>
      <c r="F4" t="s">
        <v>191</v>
      </c>
    </row>
    <row r="5" spans="1:6" x14ac:dyDescent="0.25">
      <c r="A5" t="s">
        <v>36</v>
      </c>
      <c r="B5" t="s">
        <v>25</v>
      </c>
      <c r="C5">
        <v>4</v>
      </c>
      <c r="D5">
        <v>3</v>
      </c>
      <c r="E5">
        <v>5</v>
      </c>
      <c r="F5" t="s">
        <v>191</v>
      </c>
    </row>
    <row r="6" spans="1:6" x14ac:dyDescent="0.25">
      <c r="A6" t="s">
        <v>36</v>
      </c>
      <c r="B6" t="s">
        <v>25</v>
      </c>
      <c r="C6">
        <v>5</v>
      </c>
      <c r="D6">
        <v>3</v>
      </c>
      <c r="E6">
        <v>5</v>
      </c>
      <c r="F6" t="s">
        <v>191</v>
      </c>
    </row>
    <row r="7" spans="1:6" x14ac:dyDescent="0.25">
      <c r="A7" t="s">
        <v>36</v>
      </c>
      <c r="B7" t="s">
        <v>25</v>
      </c>
      <c r="C7">
        <v>6</v>
      </c>
      <c r="D7">
        <v>3</v>
      </c>
      <c r="E7">
        <v>5</v>
      </c>
      <c r="F7" t="s">
        <v>191</v>
      </c>
    </row>
    <row r="8" spans="1:6" x14ac:dyDescent="0.25">
      <c r="A8" t="s">
        <v>36</v>
      </c>
      <c r="B8" t="s">
        <v>25</v>
      </c>
      <c r="C8">
        <v>7</v>
      </c>
      <c r="D8">
        <v>3</v>
      </c>
      <c r="E8">
        <v>5</v>
      </c>
      <c r="F8" t="s">
        <v>191</v>
      </c>
    </row>
    <row r="9" spans="1:6" x14ac:dyDescent="0.25">
      <c r="A9" t="s">
        <v>36</v>
      </c>
      <c r="B9" t="s">
        <v>25</v>
      </c>
      <c r="C9">
        <v>8</v>
      </c>
      <c r="D9">
        <v>3</v>
      </c>
      <c r="E9">
        <v>5</v>
      </c>
      <c r="F9" t="s">
        <v>191</v>
      </c>
    </row>
    <row r="10" spans="1:6" x14ac:dyDescent="0.25">
      <c r="A10" t="s">
        <v>36</v>
      </c>
      <c r="B10" t="s">
        <v>25</v>
      </c>
      <c r="C10">
        <v>9</v>
      </c>
      <c r="D10">
        <v>3</v>
      </c>
      <c r="E10">
        <v>5</v>
      </c>
      <c r="F10" t="s">
        <v>191</v>
      </c>
    </row>
    <row r="11" spans="1:6" x14ac:dyDescent="0.25">
      <c r="A11" t="s">
        <v>36</v>
      </c>
      <c r="B11" t="s">
        <v>25</v>
      </c>
      <c r="C11">
        <v>10</v>
      </c>
      <c r="D11">
        <v>3</v>
      </c>
      <c r="E11">
        <v>5</v>
      </c>
      <c r="F11" t="s">
        <v>191</v>
      </c>
    </row>
    <row r="12" spans="1:6" x14ac:dyDescent="0.25">
      <c r="A12" t="s">
        <v>36</v>
      </c>
      <c r="B12" t="s">
        <v>25</v>
      </c>
      <c r="C12">
        <v>11</v>
      </c>
      <c r="D12">
        <v>3</v>
      </c>
      <c r="E12">
        <v>5</v>
      </c>
      <c r="F12" t="s">
        <v>191</v>
      </c>
    </row>
    <row r="13" spans="1:6" x14ac:dyDescent="0.25">
      <c r="A13" t="s">
        <v>36</v>
      </c>
      <c r="B13" t="s">
        <v>25</v>
      </c>
      <c r="C13">
        <v>12</v>
      </c>
      <c r="D13">
        <v>3</v>
      </c>
      <c r="E13">
        <v>5</v>
      </c>
      <c r="F13" t="s">
        <v>191</v>
      </c>
    </row>
    <row r="14" spans="1:6" x14ac:dyDescent="0.25">
      <c r="A14" t="s">
        <v>36</v>
      </c>
      <c r="B14" t="s">
        <v>25</v>
      </c>
      <c r="C14">
        <v>13</v>
      </c>
      <c r="D14">
        <v>3</v>
      </c>
      <c r="E14">
        <v>5</v>
      </c>
      <c r="F14" t="s">
        <v>191</v>
      </c>
    </row>
    <row r="15" spans="1:6" x14ac:dyDescent="0.25">
      <c r="A15" t="s">
        <v>36</v>
      </c>
      <c r="B15" t="s">
        <v>25</v>
      </c>
      <c r="C15">
        <v>14</v>
      </c>
      <c r="D15">
        <v>3</v>
      </c>
      <c r="E15">
        <v>5</v>
      </c>
      <c r="F15" t="s">
        <v>191</v>
      </c>
    </row>
    <row r="16" spans="1:6" x14ac:dyDescent="0.25">
      <c r="A16" t="s">
        <v>36</v>
      </c>
      <c r="B16" t="s">
        <v>25</v>
      </c>
      <c r="C16">
        <v>15</v>
      </c>
      <c r="D16">
        <v>3</v>
      </c>
      <c r="E16">
        <v>5</v>
      </c>
      <c r="F16" t="s">
        <v>191</v>
      </c>
    </row>
    <row r="17" spans="1:6" x14ac:dyDescent="0.25">
      <c r="A17" t="s">
        <v>36</v>
      </c>
      <c r="B17" t="s">
        <v>25</v>
      </c>
      <c r="C17">
        <v>16</v>
      </c>
      <c r="D17">
        <v>3</v>
      </c>
      <c r="E17">
        <v>5</v>
      </c>
      <c r="F17" t="s">
        <v>191</v>
      </c>
    </row>
    <row r="18" spans="1:6" x14ac:dyDescent="0.25">
      <c r="A18" t="s">
        <v>36</v>
      </c>
      <c r="B18" t="s">
        <v>25</v>
      </c>
      <c r="C18">
        <v>17</v>
      </c>
      <c r="D18">
        <v>3</v>
      </c>
      <c r="E18">
        <v>5</v>
      </c>
      <c r="F18" t="s">
        <v>191</v>
      </c>
    </row>
    <row r="19" spans="1:6" x14ac:dyDescent="0.25">
      <c r="A19" t="s">
        <v>36</v>
      </c>
      <c r="B19" t="s">
        <v>25</v>
      </c>
      <c r="C19">
        <v>18</v>
      </c>
      <c r="D19">
        <v>3</v>
      </c>
      <c r="E19">
        <v>5</v>
      </c>
      <c r="F19" t="s">
        <v>191</v>
      </c>
    </row>
    <row r="20" spans="1:6" x14ac:dyDescent="0.25">
      <c r="A20" t="s">
        <v>36</v>
      </c>
      <c r="B20" t="s">
        <v>25</v>
      </c>
      <c r="C20">
        <v>19</v>
      </c>
      <c r="D20">
        <v>3</v>
      </c>
      <c r="E20">
        <v>5</v>
      </c>
      <c r="F20" t="s">
        <v>191</v>
      </c>
    </row>
    <row r="21" spans="1:6" x14ac:dyDescent="0.25">
      <c r="A21" t="s">
        <v>36</v>
      </c>
      <c r="B21" t="s">
        <v>25</v>
      </c>
      <c r="C21">
        <v>20</v>
      </c>
      <c r="D21">
        <v>3</v>
      </c>
      <c r="E21">
        <v>5</v>
      </c>
      <c r="F21" t="s">
        <v>191</v>
      </c>
    </row>
    <row r="22" spans="1:6" x14ac:dyDescent="0.25">
      <c r="A22" t="s">
        <v>36</v>
      </c>
      <c r="B22" t="s">
        <v>25</v>
      </c>
      <c r="C22">
        <v>21</v>
      </c>
      <c r="D22">
        <v>3</v>
      </c>
      <c r="E22">
        <v>5</v>
      </c>
      <c r="F22" t="s">
        <v>191</v>
      </c>
    </row>
    <row r="23" spans="1:6" x14ac:dyDescent="0.25">
      <c r="A23" t="s">
        <v>36</v>
      </c>
      <c r="B23" t="s">
        <v>25</v>
      </c>
      <c r="C23">
        <v>22</v>
      </c>
      <c r="D23">
        <v>3</v>
      </c>
      <c r="E23">
        <v>5</v>
      </c>
      <c r="F23" t="s">
        <v>191</v>
      </c>
    </row>
    <row r="24" spans="1:6" x14ac:dyDescent="0.25">
      <c r="A24" t="s">
        <v>36</v>
      </c>
      <c r="B24" t="s">
        <v>25</v>
      </c>
      <c r="C24">
        <v>23</v>
      </c>
      <c r="D24">
        <v>3</v>
      </c>
      <c r="E24">
        <v>5</v>
      </c>
      <c r="F24" t="s">
        <v>191</v>
      </c>
    </row>
    <row r="25" spans="1:6" x14ac:dyDescent="0.25">
      <c r="A25" t="s">
        <v>36</v>
      </c>
      <c r="B25" t="s">
        <v>25</v>
      </c>
      <c r="C25">
        <v>24</v>
      </c>
      <c r="D25">
        <v>3</v>
      </c>
      <c r="E25">
        <v>5</v>
      </c>
      <c r="F25" t="s">
        <v>191</v>
      </c>
    </row>
    <row r="26" spans="1:6" x14ac:dyDescent="0.25">
      <c r="A26" t="s">
        <v>36</v>
      </c>
      <c r="B26" t="s">
        <v>25</v>
      </c>
      <c r="C26">
        <v>25</v>
      </c>
      <c r="D26">
        <v>4</v>
      </c>
      <c r="E26">
        <v>2</v>
      </c>
      <c r="F26" t="s">
        <v>192</v>
      </c>
    </row>
    <row r="27" spans="1:6" x14ac:dyDescent="0.25">
      <c r="A27" t="s">
        <v>36</v>
      </c>
      <c r="B27" t="s">
        <v>25</v>
      </c>
      <c r="C27">
        <v>26</v>
      </c>
      <c r="D27">
        <v>4</v>
      </c>
      <c r="E27">
        <v>2</v>
      </c>
      <c r="F27" t="s">
        <v>192</v>
      </c>
    </row>
    <row r="28" spans="1:6" x14ac:dyDescent="0.25">
      <c r="A28" t="s">
        <v>36</v>
      </c>
      <c r="B28" t="s">
        <v>25</v>
      </c>
      <c r="C28">
        <v>27</v>
      </c>
      <c r="D28">
        <v>4</v>
      </c>
      <c r="E28">
        <v>2</v>
      </c>
      <c r="F28" t="s">
        <v>192</v>
      </c>
    </row>
    <row r="29" spans="1:6" x14ac:dyDescent="0.25">
      <c r="A29" t="s">
        <v>36</v>
      </c>
      <c r="B29" t="s">
        <v>25</v>
      </c>
      <c r="C29">
        <v>28</v>
      </c>
      <c r="D29">
        <v>4</v>
      </c>
      <c r="E29">
        <v>2</v>
      </c>
      <c r="F29" t="s">
        <v>192</v>
      </c>
    </row>
    <row r="30" spans="1:6" x14ac:dyDescent="0.25">
      <c r="A30" t="s">
        <v>36</v>
      </c>
      <c r="B30" t="s">
        <v>25</v>
      </c>
      <c r="C30">
        <v>29</v>
      </c>
      <c r="D30">
        <v>4</v>
      </c>
      <c r="E30">
        <v>2</v>
      </c>
      <c r="F30" t="s">
        <v>192</v>
      </c>
    </row>
    <row r="31" spans="1:6" x14ac:dyDescent="0.25">
      <c r="A31" t="s">
        <v>36</v>
      </c>
      <c r="B31" t="s">
        <v>25</v>
      </c>
      <c r="C31">
        <v>30</v>
      </c>
      <c r="D31">
        <v>4</v>
      </c>
      <c r="E31">
        <v>3</v>
      </c>
      <c r="F31" t="s">
        <v>193</v>
      </c>
    </row>
    <row r="32" spans="1:6" x14ac:dyDescent="0.25">
      <c r="A32" t="s">
        <v>36</v>
      </c>
      <c r="B32" t="s">
        <v>25</v>
      </c>
      <c r="C32">
        <v>31</v>
      </c>
      <c r="D32">
        <v>4</v>
      </c>
      <c r="E32">
        <v>3</v>
      </c>
      <c r="F32" t="s">
        <v>193</v>
      </c>
    </row>
    <row r="33" spans="1:6" x14ac:dyDescent="0.25">
      <c r="A33" t="s">
        <v>36</v>
      </c>
      <c r="B33" t="s">
        <v>25</v>
      </c>
      <c r="C33">
        <v>32</v>
      </c>
      <c r="D33">
        <v>4</v>
      </c>
      <c r="E33">
        <v>5</v>
      </c>
      <c r="F33" t="s">
        <v>194</v>
      </c>
    </row>
    <row r="34" spans="1:6" x14ac:dyDescent="0.25">
      <c r="A34" t="s">
        <v>36</v>
      </c>
      <c r="B34" t="s">
        <v>25</v>
      </c>
      <c r="C34">
        <v>33</v>
      </c>
      <c r="D34">
        <v>4</v>
      </c>
      <c r="E34">
        <v>5</v>
      </c>
      <c r="F34" t="s">
        <v>194</v>
      </c>
    </row>
    <row r="35" spans="1:6" x14ac:dyDescent="0.25">
      <c r="A35" t="s">
        <v>36</v>
      </c>
      <c r="B35" t="s">
        <v>25</v>
      </c>
      <c r="C35">
        <v>34</v>
      </c>
      <c r="D35">
        <v>4</v>
      </c>
      <c r="E35">
        <v>5</v>
      </c>
      <c r="F35" t="s">
        <v>195</v>
      </c>
    </row>
    <row r="36" spans="1:6" x14ac:dyDescent="0.25">
      <c r="A36" t="s">
        <v>36</v>
      </c>
      <c r="B36" t="s">
        <v>25</v>
      </c>
      <c r="C36">
        <v>35</v>
      </c>
      <c r="D36">
        <v>4</v>
      </c>
      <c r="E36">
        <v>5</v>
      </c>
      <c r="F36" t="s">
        <v>195</v>
      </c>
    </row>
    <row r="37" spans="1:6" x14ac:dyDescent="0.25">
      <c r="A37" t="s">
        <v>36</v>
      </c>
      <c r="B37" t="s">
        <v>25</v>
      </c>
      <c r="C37">
        <v>36</v>
      </c>
      <c r="D37">
        <v>4</v>
      </c>
      <c r="E37">
        <v>5</v>
      </c>
      <c r="F37" t="s">
        <v>196</v>
      </c>
    </row>
    <row r="38" spans="1:6" x14ac:dyDescent="0.25">
      <c r="A38" t="s">
        <v>36</v>
      </c>
      <c r="B38" t="s">
        <v>25</v>
      </c>
      <c r="C38">
        <v>37</v>
      </c>
      <c r="D38">
        <v>4</v>
      </c>
      <c r="E38">
        <v>5</v>
      </c>
      <c r="F38" t="s">
        <v>197</v>
      </c>
    </row>
    <row r="39" spans="1:6" x14ac:dyDescent="0.25">
      <c r="A39" t="s">
        <v>36</v>
      </c>
      <c r="B39" t="s">
        <v>25</v>
      </c>
      <c r="C39">
        <v>38</v>
      </c>
      <c r="D39">
        <v>4</v>
      </c>
      <c r="E39">
        <v>5</v>
      </c>
      <c r="F39" t="s">
        <v>197</v>
      </c>
    </row>
    <row r="40" spans="1:6" x14ac:dyDescent="0.25">
      <c r="A40" t="s">
        <v>36</v>
      </c>
      <c r="B40" t="s">
        <v>25</v>
      </c>
      <c r="C40">
        <v>39</v>
      </c>
      <c r="D40">
        <v>4</v>
      </c>
      <c r="E40">
        <v>5</v>
      </c>
      <c r="F40" t="s">
        <v>197</v>
      </c>
    </row>
    <row r="41" spans="1:6" x14ac:dyDescent="0.25">
      <c r="A41" t="s">
        <v>36</v>
      </c>
      <c r="B41" t="s">
        <v>25</v>
      </c>
      <c r="C41">
        <v>40</v>
      </c>
      <c r="D41">
        <v>4</v>
      </c>
      <c r="E41">
        <v>5</v>
      </c>
      <c r="F41" t="s">
        <v>197</v>
      </c>
    </row>
    <row r="42" spans="1:6" x14ac:dyDescent="0.25">
      <c r="A42" t="s">
        <v>36</v>
      </c>
      <c r="B42" t="s">
        <v>25</v>
      </c>
      <c r="C42">
        <v>41</v>
      </c>
      <c r="D42">
        <v>4</v>
      </c>
      <c r="E42">
        <v>5</v>
      </c>
      <c r="F42" t="s">
        <v>197</v>
      </c>
    </row>
    <row r="43" spans="1:6" x14ac:dyDescent="0.25">
      <c r="A43" t="s">
        <v>36</v>
      </c>
      <c r="B43" t="s">
        <v>25</v>
      </c>
      <c r="C43">
        <v>42</v>
      </c>
      <c r="D43">
        <v>4</v>
      </c>
      <c r="E43">
        <v>5</v>
      </c>
      <c r="F43" t="s">
        <v>197</v>
      </c>
    </row>
    <row r="44" spans="1:6" x14ac:dyDescent="0.25">
      <c r="A44" t="s">
        <v>36</v>
      </c>
      <c r="B44" t="s">
        <v>25</v>
      </c>
      <c r="C44">
        <v>43</v>
      </c>
      <c r="D44">
        <v>4</v>
      </c>
      <c r="E44">
        <v>5</v>
      </c>
      <c r="F44" t="s">
        <v>197</v>
      </c>
    </row>
    <row r="45" spans="1:6" x14ac:dyDescent="0.25">
      <c r="A45" t="s">
        <v>36</v>
      </c>
      <c r="B45" t="s">
        <v>25</v>
      </c>
      <c r="C45">
        <v>44</v>
      </c>
      <c r="D45">
        <v>4</v>
      </c>
      <c r="E45">
        <v>5</v>
      </c>
      <c r="F45" t="s">
        <v>197</v>
      </c>
    </row>
    <row r="46" spans="1:6" x14ac:dyDescent="0.25">
      <c r="A46" t="s">
        <v>36</v>
      </c>
      <c r="B46" t="s">
        <v>25</v>
      </c>
      <c r="C46">
        <v>45</v>
      </c>
      <c r="D46">
        <v>4</v>
      </c>
      <c r="E46">
        <v>5</v>
      </c>
      <c r="F46" t="s">
        <v>197</v>
      </c>
    </row>
    <row r="47" spans="1:6" x14ac:dyDescent="0.25">
      <c r="A47" t="s">
        <v>36</v>
      </c>
      <c r="B47" t="s">
        <v>25</v>
      </c>
      <c r="C47">
        <v>46</v>
      </c>
      <c r="D47">
        <v>4</v>
      </c>
      <c r="E47">
        <v>5</v>
      </c>
      <c r="F47" t="s">
        <v>197</v>
      </c>
    </row>
    <row r="48" spans="1:6" x14ac:dyDescent="0.25">
      <c r="A48" t="s">
        <v>36</v>
      </c>
      <c r="B48" t="s">
        <v>25</v>
      </c>
      <c r="C48">
        <v>47</v>
      </c>
      <c r="D48">
        <v>4</v>
      </c>
      <c r="E48">
        <v>5</v>
      </c>
      <c r="F48" t="s">
        <v>197</v>
      </c>
    </row>
    <row r="49" spans="1:6" x14ac:dyDescent="0.25">
      <c r="A49" t="s">
        <v>36</v>
      </c>
      <c r="B49" t="s">
        <v>25</v>
      </c>
      <c r="C49">
        <v>48</v>
      </c>
      <c r="D49">
        <v>4</v>
      </c>
      <c r="E49">
        <v>5</v>
      </c>
      <c r="F49" t="s">
        <v>197</v>
      </c>
    </row>
    <row r="50" spans="1:6" x14ac:dyDescent="0.25">
      <c r="A50" t="s">
        <v>36</v>
      </c>
      <c r="B50" t="s">
        <v>25</v>
      </c>
      <c r="C50">
        <v>49</v>
      </c>
      <c r="D50">
        <v>4</v>
      </c>
      <c r="E50">
        <v>5</v>
      </c>
      <c r="F50" t="s">
        <v>197</v>
      </c>
    </row>
    <row r="51" spans="1:6" x14ac:dyDescent="0.25">
      <c r="A51" t="s">
        <v>36</v>
      </c>
      <c r="B51" t="s">
        <v>25</v>
      </c>
      <c r="C51">
        <v>50</v>
      </c>
      <c r="D51">
        <v>6</v>
      </c>
      <c r="E51">
        <v>4</v>
      </c>
      <c r="F51" t="s">
        <v>198</v>
      </c>
    </row>
    <row r="52" spans="1:6" x14ac:dyDescent="0.25">
      <c r="A52" t="s">
        <v>36</v>
      </c>
      <c r="B52" t="s">
        <v>25</v>
      </c>
      <c r="C52">
        <v>51</v>
      </c>
      <c r="D52">
        <v>6</v>
      </c>
      <c r="E52">
        <v>4</v>
      </c>
      <c r="F52" t="s">
        <v>198</v>
      </c>
    </row>
    <row r="53" spans="1:6" x14ac:dyDescent="0.25">
      <c r="A53" t="s">
        <v>36</v>
      </c>
      <c r="B53" t="s">
        <v>25</v>
      </c>
      <c r="C53">
        <v>52</v>
      </c>
      <c r="D53">
        <v>6</v>
      </c>
      <c r="E53">
        <v>5</v>
      </c>
      <c r="F53" t="s">
        <v>199</v>
      </c>
    </row>
    <row r="54" spans="1:6" x14ac:dyDescent="0.25">
      <c r="A54" t="s">
        <v>36</v>
      </c>
      <c r="B54" t="s">
        <v>25</v>
      </c>
      <c r="C54">
        <v>53</v>
      </c>
      <c r="D54">
        <v>6</v>
      </c>
      <c r="E54">
        <v>5</v>
      </c>
      <c r="F54" t="s">
        <v>199</v>
      </c>
    </row>
    <row r="55" spans="1:6" x14ac:dyDescent="0.25">
      <c r="A55" t="s">
        <v>36</v>
      </c>
      <c r="B55" t="s">
        <v>25</v>
      </c>
      <c r="C55">
        <v>54</v>
      </c>
      <c r="D55">
        <v>6</v>
      </c>
      <c r="E55">
        <v>5</v>
      </c>
      <c r="F55" t="s">
        <v>199</v>
      </c>
    </row>
    <row r="56" spans="1:6" x14ac:dyDescent="0.25">
      <c r="A56" t="s">
        <v>36</v>
      </c>
      <c r="B56" t="s">
        <v>25</v>
      </c>
      <c r="C56">
        <v>55</v>
      </c>
      <c r="D56">
        <v>6</v>
      </c>
      <c r="E56">
        <v>5</v>
      </c>
      <c r="F56" t="s">
        <v>200</v>
      </c>
    </row>
    <row r="57" spans="1:6" x14ac:dyDescent="0.25">
      <c r="A57" t="s">
        <v>36</v>
      </c>
      <c r="B57" t="s">
        <v>25</v>
      </c>
      <c r="C57">
        <v>56</v>
      </c>
      <c r="D57">
        <v>6</v>
      </c>
      <c r="E57">
        <v>5</v>
      </c>
      <c r="F57" t="s">
        <v>200</v>
      </c>
    </row>
    <row r="58" spans="1:6" x14ac:dyDescent="0.25">
      <c r="A58" t="s">
        <v>36</v>
      </c>
      <c r="B58" t="s">
        <v>25</v>
      </c>
      <c r="C58">
        <v>57</v>
      </c>
      <c r="D58">
        <v>6</v>
      </c>
      <c r="E58">
        <v>5</v>
      </c>
      <c r="F58" t="s">
        <v>200</v>
      </c>
    </row>
    <row r="59" spans="1:6" x14ac:dyDescent="0.25">
      <c r="A59" t="s">
        <v>36</v>
      </c>
      <c r="B59" t="s">
        <v>25</v>
      </c>
      <c r="C59">
        <v>58</v>
      </c>
      <c r="D59">
        <v>6</v>
      </c>
      <c r="E59">
        <v>5</v>
      </c>
      <c r="F59" t="s">
        <v>201</v>
      </c>
    </row>
    <row r="60" spans="1:6" x14ac:dyDescent="0.25">
      <c r="A60" t="s">
        <v>36</v>
      </c>
      <c r="B60" t="s">
        <v>25</v>
      </c>
      <c r="C60">
        <v>59</v>
      </c>
      <c r="D60">
        <v>6</v>
      </c>
      <c r="E60">
        <v>5</v>
      </c>
      <c r="F60" t="s">
        <v>201</v>
      </c>
    </row>
    <row r="61" spans="1:6" x14ac:dyDescent="0.25">
      <c r="A61" t="s">
        <v>36</v>
      </c>
      <c r="B61" t="s">
        <v>25</v>
      </c>
      <c r="C61">
        <v>60</v>
      </c>
      <c r="D61">
        <v>6</v>
      </c>
      <c r="E61">
        <v>5</v>
      </c>
      <c r="F61" t="s">
        <v>202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6AC6-55E7-4692-A671-17C0EDBF2D62}">
  <dimension ref="A1:F61"/>
  <sheetViews>
    <sheetView workbookViewId="0">
      <selection activeCell="E1" sqref="E1:E1048576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10.5703125" bestFit="1" customWidth="1"/>
    <col min="4" max="4" width="7" bestFit="1" customWidth="1"/>
    <col min="5" max="5" width="6.140625" bestFit="1" customWidth="1"/>
    <col min="6" max="6" width="81.140625" bestFit="1" customWidth="1"/>
  </cols>
  <sheetData>
    <row r="1" spans="1:6" x14ac:dyDescent="0.25">
      <c r="A1" t="s">
        <v>62</v>
      </c>
      <c r="B1" t="s">
        <v>64</v>
      </c>
      <c r="C1" t="s">
        <v>63</v>
      </c>
      <c r="D1" t="s">
        <v>65</v>
      </c>
      <c r="E1" t="s">
        <v>66</v>
      </c>
      <c r="F1" t="s">
        <v>67</v>
      </c>
    </row>
    <row r="2" spans="1:6" x14ac:dyDescent="0.25">
      <c r="A2" t="s">
        <v>36</v>
      </c>
      <c r="B2" t="s">
        <v>24</v>
      </c>
      <c r="C2">
        <v>1</v>
      </c>
      <c r="D2">
        <v>3</v>
      </c>
      <c r="E2">
        <v>5</v>
      </c>
      <c r="F2" t="s">
        <v>104</v>
      </c>
    </row>
    <row r="3" spans="1:6" x14ac:dyDescent="0.25">
      <c r="A3" t="s">
        <v>36</v>
      </c>
      <c r="B3" t="s">
        <v>24</v>
      </c>
      <c r="C3">
        <v>2</v>
      </c>
      <c r="D3">
        <v>3</v>
      </c>
      <c r="E3">
        <v>5</v>
      </c>
      <c r="F3" t="s">
        <v>104</v>
      </c>
    </row>
    <row r="4" spans="1:6" x14ac:dyDescent="0.25">
      <c r="A4" t="s">
        <v>36</v>
      </c>
      <c r="B4" t="s">
        <v>24</v>
      </c>
      <c r="C4">
        <v>3</v>
      </c>
      <c r="D4">
        <v>3</v>
      </c>
      <c r="E4">
        <v>5</v>
      </c>
      <c r="F4" t="s">
        <v>104</v>
      </c>
    </row>
    <row r="5" spans="1:6" x14ac:dyDescent="0.25">
      <c r="A5" t="s">
        <v>36</v>
      </c>
      <c r="B5" t="s">
        <v>24</v>
      </c>
      <c r="C5">
        <v>4</v>
      </c>
      <c r="D5">
        <v>3</v>
      </c>
      <c r="E5">
        <v>5</v>
      </c>
      <c r="F5" t="s">
        <v>104</v>
      </c>
    </row>
    <row r="6" spans="1:6" x14ac:dyDescent="0.25">
      <c r="A6" t="s">
        <v>36</v>
      </c>
      <c r="B6" t="s">
        <v>24</v>
      </c>
      <c r="C6">
        <v>5</v>
      </c>
      <c r="D6">
        <v>3</v>
      </c>
      <c r="E6">
        <v>5</v>
      </c>
      <c r="F6" t="s">
        <v>104</v>
      </c>
    </row>
    <row r="7" spans="1:6" x14ac:dyDescent="0.25">
      <c r="A7" t="s">
        <v>36</v>
      </c>
      <c r="B7" t="s">
        <v>24</v>
      </c>
      <c r="C7">
        <v>6</v>
      </c>
      <c r="D7">
        <v>3</v>
      </c>
      <c r="E7">
        <v>5</v>
      </c>
      <c r="F7" t="s">
        <v>104</v>
      </c>
    </row>
    <row r="8" spans="1:6" x14ac:dyDescent="0.25">
      <c r="A8" t="s">
        <v>36</v>
      </c>
      <c r="B8" t="s">
        <v>24</v>
      </c>
      <c r="C8">
        <v>7</v>
      </c>
      <c r="D8">
        <v>3</v>
      </c>
      <c r="E8">
        <v>5</v>
      </c>
      <c r="F8" t="s">
        <v>104</v>
      </c>
    </row>
    <row r="9" spans="1:6" x14ac:dyDescent="0.25">
      <c r="A9" t="s">
        <v>36</v>
      </c>
      <c r="B9" t="s">
        <v>24</v>
      </c>
      <c r="C9">
        <v>8</v>
      </c>
      <c r="D9">
        <v>3</v>
      </c>
      <c r="E9">
        <v>5</v>
      </c>
      <c r="F9" t="s">
        <v>104</v>
      </c>
    </row>
    <row r="10" spans="1:6" x14ac:dyDescent="0.25">
      <c r="A10" t="s">
        <v>36</v>
      </c>
      <c r="B10" t="s">
        <v>24</v>
      </c>
      <c r="C10">
        <v>9</v>
      </c>
      <c r="D10">
        <v>4</v>
      </c>
      <c r="E10">
        <v>1</v>
      </c>
      <c r="F10" t="s">
        <v>105</v>
      </c>
    </row>
    <row r="11" spans="1:6" x14ac:dyDescent="0.25">
      <c r="A11" t="s">
        <v>36</v>
      </c>
      <c r="B11" t="s">
        <v>24</v>
      </c>
      <c r="C11">
        <v>10</v>
      </c>
      <c r="D11">
        <v>4</v>
      </c>
      <c r="E11">
        <v>1</v>
      </c>
      <c r="F11" t="s">
        <v>105</v>
      </c>
    </row>
    <row r="12" spans="1:6" x14ac:dyDescent="0.25">
      <c r="A12" t="s">
        <v>36</v>
      </c>
      <c r="B12" t="s">
        <v>24</v>
      </c>
      <c r="C12">
        <v>11</v>
      </c>
      <c r="D12">
        <v>4</v>
      </c>
      <c r="E12">
        <v>1</v>
      </c>
      <c r="F12" t="s">
        <v>105</v>
      </c>
    </row>
    <row r="13" spans="1:6" x14ac:dyDescent="0.25">
      <c r="A13" t="s">
        <v>36</v>
      </c>
      <c r="B13" t="s">
        <v>24</v>
      </c>
      <c r="C13">
        <v>12</v>
      </c>
      <c r="D13">
        <v>4</v>
      </c>
      <c r="E13">
        <v>1</v>
      </c>
      <c r="F13" t="s">
        <v>105</v>
      </c>
    </row>
    <row r="14" spans="1:6" x14ac:dyDescent="0.25">
      <c r="A14" t="s">
        <v>36</v>
      </c>
      <c r="B14" t="s">
        <v>24</v>
      </c>
      <c r="C14">
        <v>13</v>
      </c>
      <c r="D14">
        <v>4</v>
      </c>
      <c r="E14">
        <v>2</v>
      </c>
      <c r="F14" t="s">
        <v>106</v>
      </c>
    </row>
    <row r="15" spans="1:6" x14ac:dyDescent="0.25">
      <c r="A15" t="s">
        <v>36</v>
      </c>
      <c r="B15" t="s">
        <v>24</v>
      </c>
      <c r="C15">
        <v>14</v>
      </c>
      <c r="D15">
        <v>4</v>
      </c>
      <c r="E15">
        <v>2</v>
      </c>
      <c r="F15" t="s">
        <v>106</v>
      </c>
    </row>
    <row r="16" spans="1:6" x14ac:dyDescent="0.25">
      <c r="A16" t="s">
        <v>36</v>
      </c>
      <c r="B16" t="s">
        <v>24</v>
      </c>
      <c r="C16">
        <v>15</v>
      </c>
      <c r="D16">
        <v>4</v>
      </c>
      <c r="E16">
        <v>2</v>
      </c>
      <c r="F16" t="s">
        <v>106</v>
      </c>
    </row>
    <row r="17" spans="1:6" x14ac:dyDescent="0.25">
      <c r="A17" t="s">
        <v>36</v>
      </c>
      <c r="B17" t="s">
        <v>24</v>
      </c>
      <c r="C17">
        <v>16</v>
      </c>
      <c r="D17">
        <v>4</v>
      </c>
      <c r="E17">
        <v>2</v>
      </c>
      <c r="F17" t="s">
        <v>106</v>
      </c>
    </row>
    <row r="18" spans="1:6" x14ac:dyDescent="0.25">
      <c r="A18" t="s">
        <v>36</v>
      </c>
      <c r="B18" t="s">
        <v>24</v>
      </c>
      <c r="C18">
        <v>17</v>
      </c>
      <c r="D18">
        <v>4</v>
      </c>
      <c r="E18">
        <v>2</v>
      </c>
      <c r="F18" t="s">
        <v>106</v>
      </c>
    </row>
    <row r="19" spans="1:6" x14ac:dyDescent="0.25">
      <c r="A19" t="s">
        <v>36</v>
      </c>
      <c r="B19" t="s">
        <v>24</v>
      </c>
      <c r="C19">
        <v>18</v>
      </c>
      <c r="D19">
        <v>4</v>
      </c>
      <c r="E19">
        <v>2</v>
      </c>
      <c r="F19" t="s">
        <v>106</v>
      </c>
    </row>
    <row r="20" spans="1:6" x14ac:dyDescent="0.25">
      <c r="A20" t="s">
        <v>36</v>
      </c>
      <c r="B20" t="s">
        <v>24</v>
      </c>
      <c r="C20">
        <v>19</v>
      </c>
      <c r="D20">
        <v>4</v>
      </c>
      <c r="E20">
        <v>2</v>
      </c>
      <c r="F20" t="s">
        <v>106</v>
      </c>
    </row>
    <row r="21" spans="1:6" x14ac:dyDescent="0.25">
      <c r="A21" t="s">
        <v>36</v>
      </c>
      <c r="B21" t="s">
        <v>24</v>
      </c>
      <c r="C21">
        <v>20</v>
      </c>
      <c r="D21">
        <v>4</v>
      </c>
      <c r="E21">
        <v>2</v>
      </c>
      <c r="F21" t="s">
        <v>106</v>
      </c>
    </row>
    <row r="22" spans="1:6" x14ac:dyDescent="0.25">
      <c r="A22" t="s">
        <v>36</v>
      </c>
      <c r="B22" t="s">
        <v>24</v>
      </c>
      <c r="C22">
        <v>21</v>
      </c>
      <c r="D22">
        <v>4</v>
      </c>
      <c r="E22">
        <v>2</v>
      </c>
      <c r="F22" t="s">
        <v>106</v>
      </c>
    </row>
    <row r="23" spans="1:6" x14ac:dyDescent="0.25">
      <c r="A23" t="s">
        <v>36</v>
      </c>
      <c r="B23" t="s">
        <v>24</v>
      </c>
      <c r="C23">
        <v>22</v>
      </c>
      <c r="D23">
        <v>4</v>
      </c>
      <c r="E23">
        <v>2</v>
      </c>
      <c r="F23" t="s">
        <v>106</v>
      </c>
    </row>
    <row r="24" spans="1:6" x14ac:dyDescent="0.25">
      <c r="A24" t="s">
        <v>36</v>
      </c>
      <c r="B24" t="s">
        <v>24</v>
      </c>
      <c r="C24">
        <v>23</v>
      </c>
      <c r="D24">
        <v>4</v>
      </c>
      <c r="E24">
        <v>2</v>
      </c>
      <c r="F24" t="s">
        <v>106</v>
      </c>
    </row>
    <row r="25" spans="1:6" x14ac:dyDescent="0.25">
      <c r="A25" t="s">
        <v>36</v>
      </c>
      <c r="B25" t="s">
        <v>24</v>
      </c>
      <c r="C25">
        <v>24</v>
      </c>
      <c r="D25">
        <v>4</v>
      </c>
      <c r="E25">
        <v>2</v>
      </c>
      <c r="F25" t="s">
        <v>106</v>
      </c>
    </row>
    <row r="26" spans="1:6" x14ac:dyDescent="0.25">
      <c r="A26" t="s">
        <v>36</v>
      </c>
      <c r="B26" t="s">
        <v>24</v>
      </c>
      <c r="C26">
        <v>25</v>
      </c>
      <c r="D26">
        <v>4</v>
      </c>
      <c r="E26">
        <v>2</v>
      </c>
      <c r="F26" t="s">
        <v>106</v>
      </c>
    </row>
    <row r="27" spans="1:6" x14ac:dyDescent="0.25">
      <c r="A27" t="s">
        <v>36</v>
      </c>
      <c r="B27" t="s">
        <v>24</v>
      </c>
      <c r="C27">
        <v>26</v>
      </c>
      <c r="D27">
        <v>4</v>
      </c>
      <c r="E27">
        <v>2</v>
      </c>
      <c r="F27" t="s">
        <v>106</v>
      </c>
    </row>
    <row r="28" spans="1:6" x14ac:dyDescent="0.25">
      <c r="A28" t="s">
        <v>36</v>
      </c>
      <c r="B28" t="s">
        <v>24</v>
      </c>
      <c r="C28">
        <v>27</v>
      </c>
      <c r="D28">
        <v>4</v>
      </c>
      <c r="E28">
        <v>3</v>
      </c>
      <c r="F28" t="s">
        <v>107</v>
      </c>
    </row>
    <row r="29" spans="1:6" x14ac:dyDescent="0.25">
      <c r="A29" t="s">
        <v>36</v>
      </c>
      <c r="B29" t="s">
        <v>24</v>
      </c>
      <c r="C29">
        <v>28</v>
      </c>
      <c r="D29">
        <v>4</v>
      </c>
      <c r="E29">
        <v>3</v>
      </c>
      <c r="F29" t="s">
        <v>107</v>
      </c>
    </row>
    <row r="30" spans="1:6" x14ac:dyDescent="0.25">
      <c r="A30" t="s">
        <v>36</v>
      </c>
      <c r="B30" t="s">
        <v>24</v>
      </c>
      <c r="C30">
        <v>29</v>
      </c>
      <c r="D30">
        <v>4</v>
      </c>
      <c r="E30">
        <v>4</v>
      </c>
      <c r="F30" t="s">
        <v>108</v>
      </c>
    </row>
    <row r="31" spans="1:6" x14ac:dyDescent="0.25">
      <c r="A31" t="s">
        <v>36</v>
      </c>
      <c r="B31" t="s">
        <v>24</v>
      </c>
      <c r="C31">
        <v>30</v>
      </c>
      <c r="D31">
        <v>4</v>
      </c>
      <c r="E31">
        <v>4</v>
      </c>
      <c r="F31" t="s">
        <v>108</v>
      </c>
    </row>
    <row r="32" spans="1:6" x14ac:dyDescent="0.25">
      <c r="A32" t="s">
        <v>36</v>
      </c>
      <c r="B32" t="s">
        <v>24</v>
      </c>
      <c r="C32">
        <v>31</v>
      </c>
      <c r="D32">
        <v>4</v>
      </c>
      <c r="E32">
        <v>5</v>
      </c>
      <c r="F32" t="s">
        <v>109</v>
      </c>
    </row>
    <row r="33" spans="1:6" x14ac:dyDescent="0.25">
      <c r="A33" t="s">
        <v>36</v>
      </c>
      <c r="B33" t="s">
        <v>24</v>
      </c>
      <c r="C33">
        <v>32</v>
      </c>
      <c r="D33">
        <v>4</v>
      </c>
      <c r="E33">
        <v>5</v>
      </c>
      <c r="F33" t="s">
        <v>110</v>
      </c>
    </row>
    <row r="34" spans="1:6" x14ac:dyDescent="0.25">
      <c r="A34" t="s">
        <v>36</v>
      </c>
      <c r="B34" t="s">
        <v>24</v>
      </c>
      <c r="C34">
        <v>33</v>
      </c>
      <c r="D34">
        <v>4</v>
      </c>
      <c r="E34">
        <v>5</v>
      </c>
      <c r="F34" t="s">
        <v>110</v>
      </c>
    </row>
    <row r="35" spans="1:6" x14ac:dyDescent="0.25">
      <c r="A35" t="s">
        <v>36</v>
      </c>
      <c r="B35" t="s">
        <v>24</v>
      </c>
      <c r="C35">
        <v>34</v>
      </c>
      <c r="D35">
        <v>4</v>
      </c>
      <c r="E35">
        <v>5</v>
      </c>
      <c r="F35" t="s">
        <v>110</v>
      </c>
    </row>
    <row r="36" spans="1:6" x14ac:dyDescent="0.25">
      <c r="A36" t="s">
        <v>36</v>
      </c>
      <c r="B36" t="s">
        <v>24</v>
      </c>
      <c r="C36">
        <v>35</v>
      </c>
      <c r="D36">
        <v>5</v>
      </c>
      <c r="E36">
        <v>2</v>
      </c>
      <c r="F36" t="s">
        <v>111</v>
      </c>
    </row>
    <row r="37" spans="1:6" x14ac:dyDescent="0.25">
      <c r="A37" t="s">
        <v>36</v>
      </c>
      <c r="B37" t="s">
        <v>24</v>
      </c>
      <c r="C37">
        <v>36</v>
      </c>
      <c r="D37">
        <v>5</v>
      </c>
      <c r="E37">
        <v>2</v>
      </c>
      <c r="F37" t="s">
        <v>111</v>
      </c>
    </row>
    <row r="38" spans="1:6" x14ac:dyDescent="0.25">
      <c r="A38" t="s">
        <v>36</v>
      </c>
      <c r="B38" t="s">
        <v>24</v>
      </c>
      <c r="C38">
        <v>37</v>
      </c>
      <c r="D38">
        <v>5</v>
      </c>
      <c r="E38">
        <v>5</v>
      </c>
      <c r="F38" t="s">
        <v>112</v>
      </c>
    </row>
    <row r="39" spans="1:6" x14ac:dyDescent="0.25">
      <c r="A39" t="s">
        <v>36</v>
      </c>
      <c r="B39" t="s">
        <v>24</v>
      </c>
      <c r="C39">
        <v>38</v>
      </c>
      <c r="D39">
        <v>5</v>
      </c>
      <c r="E39">
        <v>5</v>
      </c>
      <c r="F39" t="s">
        <v>112</v>
      </c>
    </row>
    <row r="40" spans="1:6" x14ac:dyDescent="0.25">
      <c r="A40" t="s">
        <v>36</v>
      </c>
      <c r="B40" t="s">
        <v>24</v>
      </c>
      <c r="C40">
        <v>39</v>
      </c>
      <c r="D40">
        <v>5</v>
      </c>
      <c r="E40">
        <v>5</v>
      </c>
      <c r="F40" t="s">
        <v>112</v>
      </c>
    </row>
    <row r="41" spans="1:6" x14ac:dyDescent="0.25">
      <c r="A41" t="s">
        <v>36</v>
      </c>
      <c r="B41" t="s">
        <v>24</v>
      </c>
      <c r="C41">
        <v>40</v>
      </c>
      <c r="D41">
        <v>5</v>
      </c>
      <c r="E41">
        <v>5</v>
      </c>
      <c r="F41" t="s">
        <v>112</v>
      </c>
    </row>
    <row r="42" spans="1:6" x14ac:dyDescent="0.25">
      <c r="A42" t="s">
        <v>36</v>
      </c>
      <c r="B42" t="s">
        <v>24</v>
      </c>
      <c r="C42">
        <v>41</v>
      </c>
      <c r="D42">
        <v>5</v>
      </c>
      <c r="E42">
        <v>5</v>
      </c>
      <c r="F42" t="s">
        <v>113</v>
      </c>
    </row>
    <row r="43" spans="1:6" x14ac:dyDescent="0.25">
      <c r="A43" t="s">
        <v>36</v>
      </c>
      <c r="B43" t="s">
        <v>24</v>
      </c>
      <c r="C43">
        <v>42</v>
      </c>
      <c r="D43">
        <v>5</v>
      </c>
      <c r="E43">
        <v>5</v>
      </c>
      <c r="F43" t="s">
        <v>113</v>
      </c>
    </row>
    <row r="44" spans="1:6" x14ac:dyDescent="0.25">
      <c r="A44" t="s">
        <v>36</v>
      </c>
      <c r="B44" t="s">
        <v>24</v>
      </c>
      <c r="C44">
        <v>43</v>
      </c>
      <c r="D44">
        <v>5</v>
      </c>
      <c r="E44">
        <v>5</v>
      </c>
      <c r="F44" t="s">
        <v>113</v>
      </c>
    </row>
    <row r="45" spans="1:6" x14ac:dyDescent="0.25">
      <c r="A45" t="s">
        <v>36</v>
      </c>
      <c r="B45" t="s">
        <v>24</v>
      </c>
      <c r="C45">
        <v>44</v>
      </c>
      <c r="D45">
        <v>5</v>
      </c>
      <c r="E45">
        <v>5</v>
      </c>
      <c r="F45" t="s">
        <v>113</v>
      </c>
    </row>
    <row r="46" spans="1:6" x14ac:dyDescent="0.25">
      <c r="A46" t="s">
        <v>36</v>
      </c>
      <c r="B46" t="s">
        <v>24</v>
      </c>
      <c r="C46">
        <v>45</v>
      </c>
      <c r="D46">
        <v>5</v>
      </c>
      <c r="E46">
        <v>5</v>
      </c>
      <c r="F46" t="s">
        <v>113</v>
      </c>
    </row>
    <row r="47" spans="1:6" x14ac:dyDescent="0.25">
      <c r="A47" t="s">
        <v>36</v>
      </c>
      <c r="B47" t="s">
        <v>24</v>
      </c>
      <c r="C47">
        <v>46</v>
      </c>
      <c r="D47">
        <v>5</v>
      </c>
      <c r="E47">
        <v>5</v>
      </c>
      <c r="F47" t="s">
        <v>113</v>
      </c>
    </row>
    <row r="48" spans="1:6" x14ac:dyDescent="0.25">
      <c r="A48" t="s">
        <v>36</v>
      </c>
      <c r="B48" t="s">
        <v>24</v>
      </c>
      <c r="C48">
        <v>47</v>
      </c>
      <c r="D48">
        <v>5</v>
      </c>
      <c r="E48">
        <v>5</v>
      </c>
      <c r="F48" t="s">
        <v>113</v>
      </c>
    </row>
    <row r="49" spans="1:6" x14ac:dyDescent="0.25">
      <c r="A49" t="s">
        <v>36</v>
      </c>
      <c r="B49" t="s">
        <v>24</v>
      </c>
      <c r="C49">
        <v>48</v>
      </c>
      <c r="D49">
        <v>5</v>
      </c>
      <c r="E49">
        <v>5</v>
      </c>
      <c r="F49" t="s">
        <v>113</v>
      </c>
    </row>
    <row r="50" spans="1:6" x14ac:dyDescent="0.25">
      <c r="A50" t="s">
        <v>36</v>
      </c>
      <c r="B50" t="s">
        <v>24</v>
      </c>
      <c r="C50">
        <v>49</v>
      </c>
      <c r="D50">
        <v>5</v>
      </c>
      <c r="E50">
        <v>5</v>
      </c>
      <c r="F50" t="s">
        <v>113</v>
      </c>
    </row>
    <row r="51" spans="1:6" x14ac:dyDescent="0.25">
      <c r="A51" t="s">
        <v>36</v>
      </c>
      <c r="B51" t="s">
        <v>24</v>
      </c>
      <c r="C51">
        <v>50</v>
      </c>
      <c r="D51">
        <v>5</v>
      </c>
      <c r="E51">
        <v>5</v>
      </c>
      <c r="F51" t="s">
        <v>113</v>
      </c>
    </row>
    <row r="52" spans="1:6" x14ac:dyDescent="0.25">
      <c r="A52" t="s">
        <v>36</v>
      </c>
      <c r="B52" t="s">
        <v>24</v>
      </c>
      <c r="C52">
        <v>51</v>
      </c>
      <c r="D52">
        <v>5</v>
      </c>
      <c r="E52">
        <v>5</v>
      </c>
      <c r="F52" t="s">
        <v>113</v>
      </c>
    </row>
    <row r="53" spans="1:6" x14ac:dyDescent="0.25">
      <c r="A53" t="s">
        <v>36</v>
      </c>
      <c r="B53" t="s">
        <v>24</v>
      </c>
      <c r="C53">
        <v>52</v>
      </c>
      <c r="D53">
        <v>5</v>
      </c>
      <c r="E53">
        <v>5</v>
      </c>
      <c r="F53" t="s">
        <v>113</v>
      </c>
    </row>
    <row r="54" spans="1:6" x14ac:dyDescent="0.25">
      <c r="A54" t="s">
        <v>36</v>
      </c>
      <c r="B54" t="s">
        <v>24</v>
      </c>
      <c r="C54">
        <v>53</v>
      </c>
      <c r="D54">
        <v>5</v>
      </c>
      <c r="E54">
        <v>5</v>
      </c>
      <c r="F54" t="s">
        <v>113</v>
      </c>
    </row>
    <row r="55" spans="1:6" x14ac:dyDescent="0.25">
      <c r="A55" t="s">
        <v>36</v>
      </c>
      <c r="B55" t="s">
        <v>24</v>
      </c>
      <c r="C55">
        <v>54</v>
      </c>
      <c r="D55">
        <v>5</v>
      </c>
      <c r="E55">
        <v>5</v>
      </c>
      <c r="F55" t="s">
        <v>113</v>
      </c>
    </row>
    <row r="56" spans="1:6" x14ac:dyDescent="0.25">
      <c r="A56" t="s">
        <v>36</v>
      </c>
      <c r="B56" t="s">
        <v>24</v>
      </c>
      <c r="C56">
        <v>55</v>
      </c>
      <c r="D56">
        <v>5</v>
      </c>
      <c r="E56">
        <v>5</v>
      </c>
      <c r="F56" t="s">
        <v>113</v>
      </c>
    </row>
    <row r="57" spans="1:6" x14ac:dyDescent="0.25">
      <c r="A57" t="s">
        <v>36</v>
      </c>
      <c r="B57" t="s">
        <v>24</v>
      </c>
      <c r="C57">
        <v>56</v>
      </c>
      <c r="D57">
        <v>5</v>
      </c>
      <c r="E57">
        <v>5</v>
      </c>
      <c r="F57" t="s">
        <v>113</v>
      </c>
    </row>
    <row r="58" spans="1:6" x14ac:dyDescent="0.25">
      <c r="A58" t="s">
        <v>36</v>
      </c>
      <c r="B58" t="s">
        <v>24</v>
      </c>
      <c r="C58">
        <v>57</v>
      </c>
      <c r="D58">
        <v>5</v>
      </c>
      <c r="E58">
        <v>5</v>
      </c>
      <c r="F58" t="s">
        <v>113</v>
      </c>
    </row>
    <row r="59" spans="1:6" x14ac:dyDescent="0.25">
      <c r="A59" t="s">
        <v>36</v>
      </c>
      <c r="B59" t="s">
        <v>24</v>
      </c>
      <c r="C59">
        <v>58</v>
      </c>
      <c r="D59">
        <v>5</v>
      </c>
      <c r="E59">
        <v>5</v>
      </c>
      <c r="F59" t="s">
        <v>113</v>
      </c>
    </row>
    <row r="60" spans="1:6" x14ac:dyDescent="0.25">
      <c r="A60" t="s">
        <v>36</v>
      </c>
      <c r="B60" t="s">
        <v>24</v>
      </c>
      <c r="C60">
        <v>59</v>
      </c>
      <c r="D60">
        <v>5</v>
      </c>
      <c r="E60">
        <v>5</v>
      </c>
      <c r="F60" t="s">
        <v>113</v>
      </c>
    </row>
    <row r="61" spans="1:6" x14ac:dyDescent="0.25">
      <c r="A61" t="s">
        <v>36</v>
      </c>
      <c r="B61" t="s">
        <v>24</v>
      </c>
      <c r="C61">
        <v>60</v>
      </c>
      <c r="D61">
        <v>5</v>
      </c>
      <c r="E61">
        <v>5</v>
      </c>
      <c r="F61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k N 4 c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z d M N D b b R h 3 F t 9 K F + s A M A A A D / / w M A U E s D B B Q A A g A I A A A A I Q C A d Z z r o A I A A E M X A A A T A A A A R m 9 y b X V s Y X M v U 2 V j d G l v b j E u b e x X Q W / a M B S + I / U / R O k F p I C a t P S w i Q O i q 7 Z L x Q a 3 M k X G e Q V v j s 3 8 n r u i q v 9 9 D q C y N Q 7 d N A n a K r k k f N / z + + z 4 e w 4 P g Z P Q K h i t 7 / H 7 R g P n z E A W H I d c M k R x I z g r q N Q A W k k Y N J N W G P Q C C X T U C N w 1 0 t Z w c M g A b z s X m t s c F D U v h Y T O Q C t y P 7 A Z D t 5 N B O E k b u f L o Z 3 K T U 6 c f H O D F Z M T o z W 1 O b M I E w O c L X D i V + 9 w v A 1 b 0 f U F S J E L A t M L o z A K B l r a X G E v 7 k b B B 8 V 1 J t S s F y f d J A o + W 0 0 w o q W E 3 v a x c 6 U V f G 1 F 6 x U c h 0 O j c 8 d l w U d g G R g s F j h m U x e 4 Y T Z 4 c 7 3 Y K L j e 4 H 0 p R 5 x J Z r B H x v 6 e c j B n a u Y y j p c L 2 K Y b G 6 b w R p t 8 P e O C x K Z H P 7 q / D 1 d v 7 4 7 c 8 s i F B c X z Q x Q 4 3 A B z s f 1 H R t l 8 C m b F X T B i C O U x I z u t o v p y p o 2 g e V 5 m l M 6 Z X I 7 n 7 u X P t c w 8 e u M r B 3 5 S d H 7 W K d a y w i 6 H H s w T N / b E 9 T m 3 h v G l R 2 r o j C H Q e c H D f X G e k d J D X M Z t 5 N q A j 0 q 8 1 E P r q C G U d x e 3 x e E 3 Z 5 q c J N 2 T b n x 2 s P J 4 n E F d J 3 W d v I A 6 Y U S M f 0 8 z I C Z k i j b P m V m m 8 e k e C q R K + p n K O H 9 D h Z F V O B n t t I S R y G H G F m W n 5 e y u D E p Q Z R D h h w X F A f 9 I / l c + O Q 7 9 2 6 U 4 T 9 p x e D C 7 r P V r y 7 w 2 y y Q H t k x S W + Y V W I b 0 o s 3 d 7 o P Z v 1 2 2 2 r V V v F Y R i 7 J 7 N D H p c Y T h / S w z p f A M q Y T / / 9 F y e u C j p f 4 D 8 x K P l o p 2 7 K f r F 7 S l d D p L b 4 R 0 e 3 W 4 z r A 0 l b p F r F v E F 9 A i 4 k I K I m e y j V P 3 U C F P J Z + r h P g N V Q L f 4 f h / O m 4 N E y q t + C K v y a n 7 h M 2 M t i q r i l B u z j v G a 1 K r 2 T x l A a l S u e B 2 C h c B l b q r 0 R 7 Z X U 7 + B Q A A / / 8 D A F B L A Q I t A B Q A B g A I A A A A I Q A q 3 a p A 0 g A A A D c B A A A T A A A A A A A A A A A A A A A A A A A A A A B b Q 2 9 u d G V u d F 9 U e X B l c 1 0 u e G 1 s U E s B A i 0 A F A A C A A g A A A A h A D Z D e H O t A A A A 9 w A A A B I A A A A A A A A A A A A A A A A A C w M A A E N v b m Z p Z y 9 Q Y W N r Y W d l L n h t b F B L A Q I t A B Q A A g A I A A A A I Q C A d Z z r o A I A A E M X A A A T A A A A A A A A A A A A A A A A A O g D A A B G b 3 J t d W x h c y 9 T Z W N 0 a W 9 u M S 5 t U E s F B g A A A A A D A A M A w g A A A L k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f Q A A A A A A A L R 9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2 x h c 3 N p Z m l j Y X R p b 2 5 f c m V z d W x 0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D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z M V Q x N j o y M D o x M y 4 5 N D Y y O T I 3 W i I v P j x F b n R y e S B U e X B l P S J G a W x s Q 2 9 s d W 1 u V H l w Z X M i I F Z h b H V l P S J z Q m d V R 0 J n W U Z B d 0 1 E Q X d V R k J R V U Y i L z 4 8 R W 5 0 c n k g V H l w Z T 0 i R m l s b E N v b H V t b k 5 h b W V z I i B W Y W x 1 Z T 0 i c 1 s m c X V v d D t D b 2 5 0 Z X h 0 J n F 1 b 3 Q 7 L C Z x d W 9 0 O 0 N y Z W F 0 Z W R B d C Z x d W 9 0 O y w m c X V v d D t E Y X R h c 2 V 0 J n F 1 b 3 Q 7 L C Z x d W 9 0 O 1 N 1 Y k R h d G F z Z X Q m c X V v d D s s J n F 1 b 3 Q 7 Q W x n b 3 J p d G h t J n F 1 b 3 Q 7 L C Z x d W 9 0 O 0 F u b 2 1 h b H l U a H J l c 2 h v b G Q m c X V v d D s s J n F 1 b 3 Q 7 V E 4 m c X V v d D s s J n F 1 b 3 Q 7 R l A m c X V v d D s s J n F 1 b 3 Q 7 R k 4 m c X V v d D s s J n F 1 b 3 Q 7 V F A m c X V v d D s s J n F 1 b 3 Q 7 Q W N j d X J h Y 3 k m c X V v d D s s J n F 1 b 3 Q 7 U H J l Y 2 l z a W 9 u J n F 1 b 3 Q 7 L C Z x d W 9 0 O 1 J l Y 2 F s b C Z x d W 9 0 O y w m c X V v d D t G M S 1 z Y 2 9 y Z S Z x d W 9 0 O y w m c X V v d D t G M i 1 z Y 2 9 y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E 4 M m M 5 M m E t Y m E 1 O C 0 0 M T c 0 L W E z O T A t Y z N k N D F h M D Y 5 M W M 5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2 l m a W N h d G l v b l 9 y Z X N 1 b H R z I C g y K S 9 B d X R v U m V t b 3 Z l Z E N v b H V t b n M x L n t D b 2 5 0 Z X h 0 L D B 9 J n F 1 b 3 Q 7 L C Z x d W 9 0 O 1 N l Y 3 R p b 2 4 x L 2 N s Y X N z a W Z p Y 2 F 0 a W 9 u X 3 J l c 3 V s d H M g K D I p L 0 F 1 d G 9 S Z W 1 v d m V k Q 2 9 s d W 1 u c z E u e 0 N y Z W F 0 Z W R B d C w x f S Z x d W 9 0 O y w m c X V v d D t T Z W N 0 a W 9 u M S 9 j b G F z c 2 l m a W N h d G l v b l 9 y Z X N 1 b H R z I C g y K S 9 B d X R v U m V t b 3 Z l Z E N v b H V t b n M x L n t E Y X R h c 2 V 0 L D J 9 J n F 1 b 3 Q 7 L C Z x d W 9 0 O 1 N l Y 3 R p b 2 4 x L 2 N s Y X N z a W Z p Y 2 F 0 a W 9 u X 3 J l c 3 V s d H M g K D I p L 0 F 1 d G 9 S Z W 1 v d m V k Q 2 9 s d W 1 u c z E u e 1 N 1 Y k R h d G F z Z X Q s M 3 0 m c X V v d D s s J n F 1 b 3 Q 7 U 2 V j d G l v b j E v Y 2 x h c 3 N p Z m l j Y X R p b 2 5 f c m V z d W x 0 c y A o M i k v Q X V 0 b 1 J l b W 9 2 Z W R D b 2 x 1 b W 5 z M S 5 7 Q W x n b 3 J p d G h t L D R 9 J n F 1 b 3 Q 7 L C Z x d W 9 0 O 1 N l Y 3 R p b 2 4 x L 2 N s Y X N z a W Z p Y 2 F 0 a W 9 u X 3 J l c 3 V s d H M g K D I p L 0 F 1 d G 9 S Z W 1 v d m V k Q 2 9 s d W 1 u c z E u e 0 F u b 2 1 h b H l U a H J l c 2 h v b G Q s N X 0 m c X V v d D s s J n F 1 b 3 Q 7 U 2 V j d G l v b j E v Y 2 x h c 3 N p Z m l j Y X R p b 2 5 f c m V z d W x 0 c y A o M i k v Q X V 0 b 1 J l b W 9 2 Z W R D b 2 x 1 b W 5 z M S 5 7 V E 4 s N n 0 m c X V v d D s s J n F 1 b 3 Q 7 U 2 V j d G l v b j E v Y 2 x h c 3 N p Z m l j Y X R p b 2 5 f c m V z d W x 0 c y A o M i k v Q X V 0 b 1 J l b W 9 2 Z W R D b 2 x 1 b W 5 z M S 5 7 R l A s N 3 0 m c X V v d D s s J n F 1 b 3 Q 7 U 2 V j d G l v b j E v Y 2 x h c 3 N p Z m l j Y X R p b 2 5 f c m V z d W x 0 c y A o M i k v Q X V 0 b 1 J l b W 9 2 Z W R D b 2 x 1 b W 5 z M S 5 7 R k 4 s O H 0 m c X V v d D s s J n F 1 b 3 Q 7 U 2 V j d G l v b j E v Y 2 x h c 3 N p Z m l j Y X R p b 2 5 f c m V z d W x 0 c y A o M i k v Q X V 0 b 1 J l b W 9 2 Z W R D b 2 x 1 b W 5 z M S 5 7 V F A s O X 0 m c X V v d D s s J n F 1 b 3 Q 7 U 2 V j d G l v b j E v Y 2 x h c 3 N p Z m l j Y X R p b 2 5 f c m V z d W x 0 c y A o M i k v Q X V 0 b 1 J l b W 9 2 Z W R D b 2 x 1 b W 5 z M S 5 7 Q W N j d X J h Y 3 k s M T B 9 J n F 1 b 3 Q 7 L C Z x d W 9 0 O 1 N l Y 3 R p b 2 4 x L 2 N s Y X N z a W Z p Y 2 F 0 a W 9 u X 3 J l c 3 V s d H M g K D I p L 0 F 1 d G 9 S Z W 1 v d m V k Q 2 9 s d W 1 u c z E u e 1 B y Z W N p c 2 l v b i w x M X 0 m c X V v d D s s J n F 1 b 3 Q 7 U 2 V j d G l v b j E v Y 2 x h c 3 N p Z m l j Y X R p b 2 5 f c m V z d W x 0 c y A o M i k v Q X V 0 b 1 J l b W 9 2 Z W R D b 2 x 1 b W 5 z M S 5 7 U m V j Y W x s L D E y f S Z x d W 9 0 O y w m c X V v d D t T Z W N 0 a W 9 u M S 9 j b G F z c 2 l m a W N h d G l v b l 9 y Z X N 1 b H R z I C g y K S 9 B d X R v U m V t b 3 Z l Z E N v b H V t b n M x L n t G M S 1 z Y 2 9 y Z S w x M 3 0 m c X V v d D s s J n F 1 b 3 Q 7 U 2 V j d G l v b j E v Y 2 x h c 3 N p Z m l j Y X R p b 2 5 f c m V z d W x 0 c y A o M i k v Q X V 0 b 1 J l b W 9 2 Z W R D b 2 x 1 b W 5 z M S 5 7 R j I t c 2 N v c m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G F z c 2 l m a W N h d G l v b l 9 y Z X N 1 b H R z I C g y K S 9 B d X R v U m V t b 3 Z l Z E N v b H V t b n M x L n t D b 2 5 0 Z X h 0 L D B 9 J n F 1 b 3 Q 7 L C Z x d W 9 0 O 1 N l Y 3 R p b 2 4 x L 2 N s Y X N z a W Z p Y 2 F 0 a W 9 u X 3 J l c 3 V s d H M g K D I p L 0 F 1 d G 9 S Z W 1 v d m V k Q 2 9 s d W 1 u c z E u e 0 N y Z W F 0 Z W R B d C w x f S Z x d W 9 0 O y w m c X V v d D t T Z W N 0 a W 9 u M S 9 j b G F z c 2 l m a W N h d G l v b l 9 y Z X N 1 b H R z I C g y K S 9 B d X R v U m V t b 3 Z l Z E N v b H V t b n M x L n t E Y X R h c 2 V 0 L D J 9 J n F 1 b 3 Q 7 L C Z x d W 9 0 O 1 N l Y 3 R p b 2 4 x L 2 N s Y X N z a W Z p Y 2 F 0 a W 9 u X 3 J l c 3 V s d H M g K D I p L 0 F 1 d G 9 S Z W 1 v d m V k Q 2 9 s d W 1 u c z E u e 1 N 1 Y k R h d G F z Z X Q s M 3 0 m c X V v d D s s J n F 1 b 3 Q 7 U 2 V j d G l v b j E v Y 2 x h c 3 N p Z m l j Y X R p b 2 5 f c m V z d W x 0 c y A o M i k v Q X V 0 b 1 J l b W 9 2 Z W R D b 2 x 1 b W 5 z M S 5 7 Q W x n b 3 J p d G h t L D R 9 J n F 1 b 3 Q 7 L C Z x d W 9 0 O 1 N l Y 3 R p b 2 4 x L 2 N s Y X N z a W Z p Y 2 F 0 a W 9 u X 3 J l c 3 V s d H M g K D I p L 0 F 1 d G 9 S Z W 1 v d m V k Q 2 9 s d W 1 u c z E u e 0 F u b 2 1 h b H l U a H J l c 2 h v b G Q s N X 0 m c X V v d D s s J n F 1 b 3 Q 7 U 2 V j d G l v b j E v Y 2 x h c 3 N p Z m l j Y X R p b 2 5 f c m V z d W x 0 c y A o M i k v Q X V 0 b 1 J l b W 9 2 Z W R D b 2 x 1 b W 5 z M S 5 7 V E 4 s N n 0 m c X V v d D s s J n F 1 b 3 Q 7 U 2 V j d G l v b j E v Y 2 x h c 3 N p Z m l j Y X R p b 2 5 f c m V z d W x 0 c y A o M i k v Q X V 0 b 1 J l b W 9 2 Z W R D b 2 x 1 b W 5 z M S 5 7 R l A s N 3 0 m c X V v d D s s J n F 1 b 3 Q 7 U 2 V j d G l v b j E v Y 2 x h c 3 N p Z m l j Y X R p b 2 5 f c m V z d W x 0 c y A o M i k v Q X V 0 b 1 J l b W 9 2 Z W R D b 2 x 1 b W 5 z M S 5 7 R k 4 s O H 0 m c X V v d D s s J n F 1 b 3 Q 7 U 2 V j d G l v b j E v Y 2 x h c 3 N p Z m l j Y X R p b 2 5 f c m V z d W x 0 c y A o M i k v Q X V 0 b 1 J l b W 9 2 Z W R D b 2 x 1 b W 5 z M S 5 7 V F A s O X 0 m c X V v d D s s J n F 1 b 3 Q 7 U 2 V j d G l v b j E v Y 2 x h c 3 N p Z m l j Y X R p b 2 5 f c m V z d W x 0 c y A o M i k v Q X V 0 b 1 J l b W 9 2 Z W R D b 2 x 1 b W 5 z M S 5 7 Q W N j d X J h Y 3 k s M T B 9 J n F 1 b 3 Q 7 L C Z x d W 9 0 O 1 N l Y 3 R p b 2 4 x L 2 N s Y X N z a W Z p Y 2 F 0 a W 9 u X 3 J l c 3 V s d H M g K D I p L 0 F 1 d G 9 S Z W 1 v d m V k Q 2 9 s d W 1 u c z E u e 1 B y Z W N p c 2 l v b i w x M X 0 m c X V v d D s s J n F 1 b 3 Q 7 U 2 V j d G l v b j E v Y 2 x h c 3 N p Z m l j Y X R p b 2 5 f c m V z d W x 0 c y A o M i k v Q X V 0 b 1 J l b W 9 2 Z W R D b 2 x 1 b W 5 z M S 5 7 U m V j Y W x s L D E y f S Z x d W 9 0 O y w m c X V v d D t T Z W N 0 a W 9 u M S 9 j b G F z c 2 l m a W N h d G l v b l 9 y Z X N 1 b H R z I C g y K S 9 B d X R v U m V t b 3 Z l Z E N v b H V t b n M x L n t G M S 1 z Y 2 9 y Z S w x M 3 0 m c X V v d D s s J n F 1 b 3 Q 7 U 2 V j d G l v b j E v Y 2 x h c 3 N p Z m l j Y X R p b 2 5 f c m V z d W x 0 c y A o M i k v Q X V 0 b 1 J l b W 9 2 Z W R D b 2 x 1 b W 5 z M S 5 7 R j I t c 2 N v c m U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j b G F z c 2 l m a W N h d G l v b l 9 y Z X N 1 b H R z X 1 8 y I i 8 + P C 9 T d G F i b G V F b n R y a W V z P j w v S X R l b T 4 8 S X R l b T 4 8 S X R l b U x v Y 2 F 0 a W 9 u P j x J d G V t V H l w Z T 5 G b 3 J t d W x h P C 9 J d G V t V H l w Z T 4 8 S X R l b V B h d G g + U 2 V j d G l v b j E v Y 2 x h c 3 N p Z m l j Y X R p b 2 5 f c m V z d W x 0 c 1 8 y M D I 1 M D U x N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z F U M T Y 6 M j k 6 N D U u O T Q 1 M D A x M V o i L z 4 8 R W 5 0 c n k g V H l w Z T 0 i R m l s b E N v b H V t b l R 5 c G V z I i B W Y W x 1 Z T 0 i c 0 J n V U d C Z 1 l G Q X d N R E F 3 V U Z C U V V G I i 8 + P E V u d H J 5 I F R 5 c G U 9 I k Z p b G x D b 2 x 1 b W 5 O Y W 1 l c y I g V m F s d W U 9 I n N b J n F 1 b 3 Q 7 Q 2 9 u d G V 4 d C Z x d W 9 0 O y w m c X V v d D t D c m V h d G V k Q X Q m c X V v d D s s J n F 1 b 3 Q 7 R G F 0 Y X N l d C Z x d W 9 0 O y w m c X V v d D t T d W J E Y X R h c 2 V 0 J n F 1 b 3 Q 7 L C Z x d W 9 0 O 0 F s Z 2 9 y a X R o b S Z x d W 9 0 O y w m c X V v d D t B b m 9 t Y W x 5 V G h y Z X N o b 2 x k J n F 1 b 3 Q 7 L C Z x d W 9 0 O 1 R O J n F 1 b 3 Q 7 L C Z x d W 9 0 O 0 Z Q J n F 1 b 3 Q 7 L C Z x d W 9 0 O 0 Z O J n F 1 b 3 Q 7 L C Z x d W 9 0 O 1 R Q J n F 1 b 3 Q 7 L C Z x d W 9 0 O 0 F j Y 3 V y Y W N 5 J n F 1 b 3 Q 7 L C Z x d W 9 0 O 1 B y Z W N p c 2 l v b i Z x d W 9 0 O y w m c X V v d D t S Z W N h b G w m c X V v d D s s J n F 1 b 3 Q 7 R j E t c 2 N v c m U m c X V v d D s s J n F 1 b 3 Q 7 R j I t c 2 N v c m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h O T Q w M W V m L W U 3 M D U t N D J j Z i 0 5 M z U 3 L T F k Y 2 U 4 M 2 R l N j I 2 N S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p Z m l j Y X R p b 2 5 f c m V z d W x 0 c 1 8 y M D I 1 M D U x N C 9 B d X R v U m V t b 3 Z l Z E N v b H V t b n M x L n t D b 2 5 0 Z X h 0 L D B 9 J n F 1 b 3 Q 7 L C Z x d W 9 0 O 1 N l Y 3 R p b 2 4 x L 2 N s Y X N z a W Z p Y 2 F 0 a W 9 u X 3 J l c 3 V s d H N f M j A y N T A 1 M T Q v Q X V 0 b 1 J l b W 9 2 Z W R D b 2 x 1 b W 5 z M S 5 7 Q 3 J l Y X R l Z E F 0 L D F 9 J n F 1 b 3 Q 7 L C Z x d W 9 0 O 1 N l Y 3 R p b 2 4 x L 2 N s Y X N z a W Z p Y 2 F 0 a W 9 u X 3 J l c 3 V s d H N f M j A y N T A 1 M T Q v Q X V 0 b 1 J l b W 9 2 Z W R D b 2 x 1 b W 5 z M S 5 7 R G F 0 Y X N l d C w y f S Z x d W 9 0 O y w m c X V v d D t T Z W N 0 a W 9 u M S 9 j b G F z c 2 l m a W N h d G l v b l 9 y Z X N 1 b H R z X z I w M j U w N T E 0 L 0 F 1 d G 9 S Z W 1 v d m V k Q 2 9 s d W 1 u c z E u e 1 N 1 Y k R h d G F z Z X Q s M 3 0 m c X V v d D s s J n F 1 b 3 Q 7 U 2 V j d G l v b j E v Y 2 x h c 3 N p Z m l j Y X R p b 2 5 f c m V z d W x 0 c 1 8 y M D I 1 M D U x N C 9 B d X R v U m V t b 3 Z l Z E N v b H V t b n M x L n t B b G d v c m l 0 a G 0 s N H 0 m c X V v d D s s J n F 1 b 3 Q 7 U 2 V j d G l v b j E v Y 2 x h c 3 N p Z m l j Y X R p b 2 5 f c m V z d W x 0 c 1 8 y M D I 1 M D U x N C 9 B d X R v U m V t b 3 Z l Z E N v b H V t b n M x L n t B b m 9 t Y W x 5 V G h y Z X N o b 2 x k L D V 9 J n F 1 b 3 Q 7 L C Z x d W 9 0 O 1 N l Y 3 R p b 2 4 x L 2 N s Y X N z a W Z p Y 2 F 0 a W 9 u X 3 J l c 3 V s d H N f M j A y N T A 1 M T Q v Q X V 0 b 1 J l b W 9 2 Z W R D b 2 x 1 b W 5 z M S 5 7 V E 4 s N n 0 m c X V v d D s s J n F 1 b 3 Q 7 U 2 V j d G l v b j E v Y 2 x h c 3 N p Z m l j Y X R p b 2 5 f c m V z d W x 0 c 1 8 y M D I 1 M D U x N C 9 B d X R v U m V t b 3 Z l Z E N v b H V t b n M x L n t G U C w 3 f S Z x d W 9 0 O y w m c X V v d D t T Z W N 0 a W 9 u M S 9 j b G F z c 2 l m a W N h d G l v b l 9 y Z X N 1 b H R z X z I w M j U w N T E 0 L 0 F 1 d G 9 S Z W 1 v d m V k Q 2 9 s d W 1 u c z E u e 0 Z O L D h 9 J n F 1 b 3 Q 7 L C Z x d W 9 0 O 1 N l Y 3 R p b 2 4 x L 2 N s Y X N z a W Z p Y 2 F 0 a W 9 u X 3 J l c 3 V s d H N f M j A y N T A 1 M T Q v Q X V 0 b 1 J l b W 9 2 Z W R D b 2 x 1 b W 5 z M S 5 7 V F A s O X 0 m c X V v d D s s J n F 1 b 3 Q 7 U 2 V j d G l v b j E v Y 2 x h c 3 N p Z m l j Y X R p b 2 5 f c m V z d W x 0 c 1 8 y M D I 1 M D U x N C 9 B d X R v U m V t b 3 Z l Z E N v b H V t b n M x L n t B Y 2 N 1 c m F j e S w x M H 0 m c X V v d D s s J n F 1 b 3 Q 7 U 2 V j d G l v b j E v Y 2 x h c 3 N p Z m l j Y X R p b 2 5 f c m V z d W x 0 c 1 8 y M D I 1 M D U x N C 9 B d X R v U m V t b 3 Z l Z E N v b H V t b n M x L n t Q c m V j a X N p b 2 4 s M T F 9 J n F 1 b 3 Q 7 L C Z x d W 9 0 O 1 N l Y 3 R p b 2 4 x L 2 N s Y X N z a W Z p Y 2 F 0 a W 9 u X 3 J l c 3 V s d H N f M j A y N T A 1 M T Q v Q X V 0 b 1 J l b W 9 2 Z W R D b 2 x 1 b W 5 z M S 5 7 U m V j Y W x s L D E y f S Z x d W 9 0 O y w m c X V v d D t T Z W N 0 a W 9 u M S 9 j b G F z c 2 l m a W N h d G l v b l 9 y Z X N 1 b H R z X z I w M j U w N T E 0 L 0 F 1 d G 9 S Z W 1 v d m V k Q 2 9 s d W 1 u c z E u e 0 Y x L X N j b 3 J l L D E z f S Z x d W 9 0 O y w m c X V v d D t T Z W N 0 a W 9 u M S 9 j b G F z c 2 l m a W N h d G l v b l 9 y Z X N 1 b H R z X z I w M j U w N T E 0 L 0 F 1 d G 9 S Z W 1 v d m V k Q 2 9 s d W 1 u c z E u e 0 Y y L X N j b 3 J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x h c 3 N p Z m l j Y X R p b 2 5 f c m V z d W x 0 c 1 8 y M D I 1 M D U x N C 9 B d X R v U m V t b 3 Z l Z E N v b H V t b n M x L n t D b 2 5 0 Z X h 0 L D B 9 J n F 1 b 3 Q 7 L C Z x d W 9 0 O 1 N l Y 3 R p b 2 4 x L 2 N s Y X N z a W Z p Y 2 F 0 a W 9 u X 3 J l c 3 V s d H N f M j A y N T A 1 M T Q v Q X V 0 b 1 J l b W 9 2 Z W R D b 2 x 1 b W 5 z M S 5 7 Q 3 J l Y X R l Z E F 0 L D F 9 J n F 1 b 3 Q 7 L C Z x d W 9 0 O 1 N l Y 3 R p b 2 4 x L 2 N s Y X N z a W Z p Y 2 F 0 a W 9 u X 3 J l c 3 V s d H N f M j A y N T A 1 M T Q v Q X V 0 b 1 J l b W 9 2 Z W R D b 2 x 1 b W 5 z M S 5 7 R G F 0 Y X N l d C w y f S Z x d W 9 0 O y w m c X V v d D t T Z W N 0 a W 9 u M S 9 j b G F z c 2 l m a W N h d G l v b l 9 y Z X N 1 b H R z X z I w M j U w N T E 0 L 0 F 1 d G 9 S Z W 1 v d m V k Q 2 9 s d W 1 u c z E u e 1 N 1 Y k R h d G F z Z X Q s M 3 0 m c X V v d D s s J n F 1 b 3 Q 7 U 2 V j d G l v b j E v Y 2 x h c 3 N p Z m l j Y X R p b 2 5 f c m V z d W x 0 c 1 8 y M D I 1 M D U x N C 9 B d X R v U m V t b 3 Z l Z E N v b H V t b n M x L n t B b G d v c m l 0 a G 0 s N H 0 m c X V v d D s s J n F 1 b 3 Q 7 U 2 V j d G l v b j E v Y 2 x h c 3 N p Z m l j Y X R p b 2 5 f c m V z d W x 0 c 1 8 y M D I 1 M D U x N C 9 B d X R v U m V t b 3 Z l Z E N v b H V t b n M x L n t B b m 9 t Y W x 5 V G h y Z X N o b 2 x k L D V 9 J n F 1 b 3 Q 7 L C Z x d W 9 0 O 1 N l Y 3 R p b 2 4 x L 2 N s Y X N z a W Z p Y 2 F 0 a W 9 u X 3 J l c 3 V s d H N f M j A y N T A 1 M T Q v Q X V 0 b 1 J l b W 9 2 Z W R D b 2 x 1 b W 5 z M S 5 7 V E 4 s N n 0 m c X V v d D s s J n F 1 b 3 Q 7 U 2 V j d G l v b j E v Y 2 x h c 3 N p Z m l j Y X R p b 2 5 f c m V z d W x 0 c 1 8 y M D I 1 M D U x N C 9 B d X R v U m V t b 3 Z l Z E N v b H V t b n M x L n t G U C w 3 f S Z x d W 9 0 O y w m c X V v d D t T Z W N 0 a W 9 u M S 9 j b G F z c 2 l m a W N h d G l v b l 9 y Z X N 1 b H R z X z I w M j U w N T E 0 L 0 F 1 d G 9 S Z W 1 v d m V k Q 2 9 s d W 1 u c z E u e 0 Z O L D h 9 J n F 1 b 3 Q 7 L C Z x d W 9 0 O 1 N l Y 3 R p b 2 4 x L 2 N s Y X N z a W Z p Y 2 F 0 a W 9 u X 3 J l c 3 V s d H N f M j A y N T A 1 M T Q v Q X V 0 b 1 J l b W 9 2 Z W R D b 2 x 1 b W 5 z M S 5 7 V F A s O X 0 m c X V v d D s s J n F 1 b 3 Q 7 U 2 V j d G l v b j E v Y 2 x h c 3 N p Z m l j Y X R p b 2 5 f c m V z d W x 0 c 1 8 y M D I 1 M D U x N C 9 B d X R v U m V t b 3 Z l Z E N v b H V t b n M x L n t B Y 2 N 1 c m F j e S w x M H 0 m c X V v d D s s J n F 1 b 3 Q 7 U 2 V j d G l v b j E v Y 2 x h c 3 N p Z m l j Y X R p b 2 5 f c m V z d W x 0 c 1 8 y M D I 1 M D U x N C 9 B d X R v U m V t b 3 Z l Z E N v b H V t b n M x L n t Q c m V j a X N p b 2 4 s M T F 9 J n F 1 b 3 Q 7 L C Z x d W 9 0 O 1 N l Y 3 R p b 2 4 x L 2 N s Y X N z a W Z p Y 2 F 0 a W 9 u X 3 J l c 3 V s d H N f M j A y N T A 1 M T Q v Q X V 0 b 1 J l b W 9 2 Z W R D b 2 x 1 b W 5 z M S 5 7 U m V j Y W x s L D E y f S Z x d W 9 0 O y w m c X V v d D t T Z W N 0 a W 9 u M S 9 j b G F z c 2 l m a W N h d G l v b l 9 y Z X N 1 b H R z X z I w M j U w N T E 0 L 0 F 1 d G 9 S Z W 1 v d m V k Q 2 9 s d W 1 u c z E u e 0 Y x L X N j b 3 J l L D E z f S Z x d W 9 0 O y w m c X V v d D t T Z W N 0 a W 9 u M S 9 j b G F z c 2 l m a W N h d G l v b l 9 y Z X N 1 b H R z X z I w M j U w N T E 0 L 0 F 1 d G 9 S Z W 1 v d m V k Q 2 9 s d W 1 u c z E u e 0 Y y L X N j b 3 J l L D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X R 0 Y W N r X 2 R l d G F p b F 9 z d W 1 t Y X J 5 X z E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D F U M D Q 6 M j E 6 M z k u M j M 4 M z c y N F o i L z 4 8 R W 5 0 c n k g V H l w Z T 0 i R m l s b E N v b H V t b l R 5 c G V z I i B W Y W x 1 Z T 0 i c 0 J n W U R B d 0 1 H I i 8 + P E V u d H J 5 I F R 5 c G U 9 I k Z p b G x D b 2 x 1 b W 5 O Y W 1 l c y I g V m F s d W U 9 I n N b J n F 1 b 3 Q 7 Z G F 0 Y X N l d C Z x d W 9 0 O y w m c X V v d D t z d W I m c X V v d D s s J n F 1 b 3 Q 7 d G l t Z W d h c C Z x d W 9 0 O y w m c X V v d D t t Y X g m c X V v d D s s J n F 1 b 3 Q 7 b G V u J n F 1 b 3 Q 7 L C Z x d W 9 0 O 3 N l c X V l b m N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y N G V i Z m E t O G F i M C 0 0 N T E y L W F h Y j Q t M z M z N G F i M D N k M z F k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d G F j a 1 9 k Z X R h a W x f c 3 V t b W F y e V 8 x M y 9 B d X R v U m V t b 3 Z l Z E N v b H V t b n M x L n t k Y X R h c 2 V 0 L D B 9 J n F 1 b 3 Q 7 L C Z x d W 9 0 O 1 N l Y 3 R p b 2 4 x L 2 F 0 d G F j a 1 9 k Z X R h a W x f c 3 V t b W F y e V 8 x M y 9 B d X R v U m V t b 3 Z l Z E N v b H V t b n M x L n t z d W I s M X 0 m c X V v d D s s J n F 1 b 3 Q 7 U 2 V j d G l v b j E v Y X R 0 Y W N r X 2 R l d G F p b F 9 z d W 1 t Y X J 5 X z E z L 0 F 1 d G 9 S Z W 1 v d m V k Q 2 9 s d W 1 u c z E u e 3 R p b W V n Y X A s M n 0 m c X V v d D s s J n F 1 b 3 Q 7 U 2 V j d G l v b j E v Y X R 0 Y W N r X 2 R l d G F p b F 9 z d W 1 t Y X J 5 X z E z L 0 F 1 d G 9 S Z W 1 v d m V k Q 2 9 s d W 1 u c z E u e 2 1 h e C w z f S Z x d W 9 0 O y w m c X V v d D t T Z W N 0 a W 9 u M S 9 h d H R h Y 2 t f Z G V 0 Y W l s X 3 N 1 b W 1 h c n l f M T M v Q X V 0 b 1 J l b W 9 2 Z W R D b 2 x 1 b W 5 z M S 5 7 b G V u L D R 9 J n F 1 b 3 Q 7 L C Z x d W 9 0 O 1 N l Y 3 R p b 2 4 x L 2 F 0 d G F j a 1 9 k Z X R h a W x f c 3 V t b W F y e V 8 x M y 9 B d X R v U m V t b 3 Z l Z E N v b H V t b n M x L n t z Z X F 1 Z W 5 j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R 0 Y W N r X 2 R l d G F p b F 9 z d W 1 t Y X J 5 X z E z L 0 F 1 d G 9 S Z W 1 v d m V k Q 2 9 s d W 1 u c z E u e 2 R h d G F z Z X Q s M H 0 m c X V v d D s s J n F 1 b 3 Q 7 U 2 V j d G l v b j E v Y X R 0 Y W N r X 2 R l d G F p b F 9 z d W 1 t Y X J 5 X z E z L 0 F 1 d G 9 S Z W 1 v d m V k Q 2 9 s d W 1 u c z E u e 3 N 1 Y i w x f S Z x d W 9 0 O y w m c X V v d D t T Z W N 0 a W 9 u M S 9 h d H R h Y 2 t f Z G V 0 Y W l s X 3 N 1 b W 1 h c n l f M T M v Q X V 0 b 1 J l b W 9 2 Z W R D b 2 x 1 b W 5 z M S 5 7 d G l t Z W d h c C w y f S Z x d W 9 0 O y w m c X V v d D t T Z W N 0 a W 9 u M S 9 h d H R h Y 2 t f Z G V 0 Y W l s X 3 N 1 b W 1 h c n l f M T M v Q X V 0 b 1 J l b W 9 2 Z W R D b 2 x 1 b W 5 z M S 5 7 b W F 4 L D N 9 J n F 1 b 3 Q 7 L C Z x d W 9 0 O 1 N l Y 3 R p b 2 4 x L 2 F 0 d G F j a 1 9 k Z X R h a W x f c 3 V t b W F y e V 8 x M y 9 B d X R v U m V t b 3 Z l Z E N v b H V t b n M x L n t s Z W 4 s N H 0 m c X V v d D s s J n F 1 b 3 Q 7 U 2 V j d G l v b j E v Y X R 0 Y W N r X 2 R l d G F p b F 9 z d W 1 t Y X J 5 X z E z L 0 F 1 d G 9 S Z W 1 v d m V k Q 2 9 s d W 1 u c z E u e 3 N l c X V l b m N l c y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X R 0 Y W N r X 2 R l d G F p b F 9 z d W 1 t Y X J 5 X z E z I i 8 + P C 9 T d G F i b G V F b n R y a W V z P j w v S X R l b T 4 8 S X R l b T 4 8 S X R l b U x v Y 2 F 0 a W 9 u P j x J d G V t V H l w Z T 5 G b 3 J t d W x h P C 9 J d G V t V H l w Z T 4 8 S X R l b V B h d G g + U 2 V j d G l v b j E v Y X R 0 Y W N r X 2 R l d G F p b F 9 z d W 1 t Y X J 5 X 2 5 j Y z I t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A x V D A 0 O j Q 1 O j Q 2 L j M 0 O T c w O D J a I i 8 + P E V u d H J 5 I F R 5 c G U 9 I k Z p b G x D b 2 x 1 b W 5 U e X B l c y I g V m F s d W U 9 I n N C Z 1 l E Q X d N R y I v P j x F b n R y e S B U e X B l P S J G a W x s Q 2 9 s d W 1 u T m F t Z X M i I F Z h b H V l P S J z W y Z x d W 9 0 O 2 R h d G F z Z X Q m c X V v d D s s J n F 1 b 3 Q 7 c 3 V i J n F 1 b 3 Q 7 L C Z x d W 9 0 O 3 R p b W V n Y X A m c X V v d D s s J n F 1 b 3 Q 7 b W F 4 J n F 1 b 3 Q 7 L C Z x d W 9 0 O 2 x l b i Z x d W 9 0 O y w m c X V v d D t z Z X F 1 Z W 5 j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3 Z j I 3 M j V i L W F m Y j E t N G V m Y y 1 i Y j J h L W U 0 Z W E 2 N D Z j O D E x N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H R h Y 2 t f Z G V 0 Y W l s X 3 N 1 b W 1 h c n l f b m N j M i 0 x L 0 F 1 d G 9 S Z W 1 v d m V k Q 2 9 s d W 1 u c z E u e 2 R h d G F z Z X Q s M H 0 m c X V v d D s s J n F 1 b 3 Q 7 U 2 V j d G l v b j E v Y X R 0 Y W N r X 2 R l d G F p b F 9 z d W 1 t Y X J 5 X 2 5 j Y z I t M S 9 B d X R v U m V t b 3 Z l Z E N v b H V t b n M x L n t z d W I s M X 0 m c X V v d D s s J n F 1 b 3 Q 7 U 2 V j d G l v b j E v Y X R 0 Y W N r X 2 R l d G F p b F 9 z d W 1 t Y X J 5 X 2 5 j Y z I t M S 9 B d X R v U m V t b 3 Z l Z E N v b H V t b n M x L n t 0 a W 1 l Z 2 F w L D J 9 J n F 1 b 3 Q 7 L C Z x d W 9 0 O 1 N l Y 3 R p b 2 4 x L 2 F 0 d G F j a 1 9 k Z X R h a W x f c 3 V t b W F y e V 9 u Y 2 M y L T E v Q X V 0 b 1 J l b W 9 2 Z W R D b 2 x 1 b W 5 z M S 5 7 b W F 4 L D N 9 J n F 1 b 3 Q 7 L C Z x d W 9 0 O 1 N l Y 3 R p b 2 4 x L 2 F 0 d G F j a 1 9 k Z X R h a W x f c 3 V t b W F y e V 9 u Y 2 M y L T E v Q X V 0 b 1 J l b W 9 2 Z W R D b 2 x 1 b W 5 z M S 5 7 b G V u L D R 9 J n F 1 b 3 Q 7 L C Z x d W 9 0 O 1 N l Y 3 R p b 2 4 x L 2 F 0 d G F j a 1 9 k Z X R h a W x f c 3 V t b W F y e V 9 u Y 2 M y L T E v Q X V 0 b 1 J l b W 9 2 Z W R D b 2 x 1 b W 5 z M S 5 7 c 2 V x d W V u Y 2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0 d G F j a 1 9 k Z X R h a W x f c 3 V t b W F y e V 9 u Y 2 M y L T E v Q X V 0 b 1 J l b W 9 2 Z W R D b 2 x 1 b W 5 z M S 5 7 Z G F 0 Y X N l d C w w f S Z x d W 9 0 O y w m c X V v d D t T Z W N 0 a W 9 u M S 9 h d H R h Y 2 t f Z G V 0 Y W l s X 3 N 1 b W 1 h c n l f b m N j M i 0 x L 0 F 1 d G 9 S Z W 1 v d m V k Q 2 9 s d W 1 u c z E u e 3 N 1 Y i w x f S Z x d W 9 0 O y w m c X V v d D t T Z W N 0 a W 9 u M S 9 h d H R h Y 2 t f Z G V 0 Y W l s X 3 N 1 b W 1 h c n l f b m N j M i 0 x L 0 F 1 d G 9 S Z W 1 v d m V k Q 2 9 s d W 1 u c z E u e 3 R p b W V n Y X A s M n 0 m c X V v d D s s J n F 1 b 3 Q 7 U 2 V j d G l v b j E v Y X R 0 Y W N r X 2 R l d G F p b F 9 z d W 1 t Y X J 5 X 2 5 j Y z I t M S 9 B d X R v U m V t b 3 Z l Z E N v b H V t b n M x L n t t Y X g s M 3 0 m c X V v d D s s J n F 1 b 3 Q 7 U 2 V j d G l v b j E v Y X R 0 Y W N r X 2 R l d G F p b F 9 z d W 1 t Y X J 5 X 2 5 j Y z I t M S 9 B d X R v U m V t b 3 Z l Z E N v b H V t b n M x L n t s Z W 4 s N H 0 m c X V v d D s s J n F 1 b 3 Q 7 U 2 V j d G l v b j E v Y X R 0 Y W N r X 2 R l d G F p b F 9 z d W 1 t Y X J 5 X 2 5 j Y z I t M S 9 B d X R v U m V t b 3 Z l Z E N v b H V t b n M x L n t z Z X F 1 Z W 5 j Z X M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F 0 d G F j a 1 9 k Z X R h a W x f c 3 V t b W F y e V 9 u Y 2 M y X z E i L z 4 8 L 1 N 0 Y W J s Z U V u d H J p Z X M + P C 9 J d G V t P j x J d G V t P j x J d G V t T G 9 j Y X R p b 2 4 + P E l 0 Z W 1 U e X B l P k Z v c m 1 1 b G E 8 L 0 l 0 Z W 1 U e X B l P j x J d G V t U G F 0 a D 5 T Z W N 0 a W 9 u M S 9 h d H R h Y 2 t f Z G V 0 Y W l s X 3 N 1 b W 1 h c n l f b m N j M i 0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D F U M D Q 6 N T I 6 M z E u M T E z M T g 2 N 1 o i L z 4 8 R W 5 0 c n k g V H l w Z T 0 i R m l s b E N v b H V t b l R 5 c G V z I i B W Y W x 1 Z T 0 i c 0 J n W U R B d 0 1 H I i 8 + P E V u d H J 5 I F R 5 c G U 9 I k Z p b G x D b 2 x 1 b W 5 O Y W 1 l c y I g V m F s d W U 9 I n N b J n F 1 b 3 Q 7 Z G F 0 Y X N l d C Z x d W 9 0 O y w m c X V v d D t z d W I m c X V v d D s s J n F 1 b 3 Q 7 d G l t Z W d h c C Z x d W 9 0 O y w m c X V v d D t t Y X g m c X V v d D s s J n F 1 b 3 Q 7 b G V u J n F 1 b 3 Q 7 L C Z x d W 9 0 O 3 N l c X V l b m N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B m Y T R i Y m U t O D c 1 M y 0 0 N m E y L W J i Z j Q t Y z A w M W E x M m Z i Z T c 3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d G F j a 1 9 k Z X R h a W x f c 3 V t b W F y e V 9 u Y 2 M y L T I v Q X V 0 b 1 J l b W 9 2 Z W R D b 2 x 1 b W 5 z M S 5 7 Z G F 0 Y X N l d C w w f S Z x d W 9 0 O y w m c X V v d D t T Z W N 0 a W 9 u M S 9 h d H R h Y 2 t f Z G V 0 Y W l s X 3 N 1 b W 1 h c n l f b m N j M i 0 y L 0 F 1 d G 9 S Z W 1 v d m V k Q 2 9 s d W 1 u c z E u e 3 N 1 Y i w x f S Z x d W 9 0 O y w m c X V v d D t T Z W N 0 a W 9 u M S 9 h d H R h Y 2 t f Z G V 0 Y W l s X 3 N 1 b W 1 h c n l f b m N j M i 0 y L 0 F 1 d G 9 S Z W 1 v d m V k Q 2 9 s d W 1 u c z E u e 3 R p b W V n Y X A s M n 0 m c X V v d D s s J n F 1 b 3 Q 7 U 2 V j d G l v b j E v Y X R 0 Y W N r X 2 R l d G F p b F 9 z d W 1 t Y X J 5 X 2 5 j Y z I t M i 9 B d X R v U m V t b 3 Z l Z E N v b H V t b n M x L n t t Y X g s M 3 0 m c X V v d D s s J n F 1 b 3 Q 7 U 2 V j d G l v b j E v Y X R 0 Y W N r X 2 R l d G F p b F 9 z d W 1 t Y X J 5 X 2 5 j Y z I t M i 9 B d X R v U m V t b 3 Z l Z E N v b H V t b n M x L n t s Z W 4 s N H 0 m c X V v d D s s J n F 1 b 3 Q 7 U 2 V j d G l v b j E v Y X R 0 Y W N r X 2 R l d G F p b F 9 z d W 1 t Y X J 5 X 2 5 j Y z I t M i 9 B d X R v U m V t b 3 Z l Z E N v b H V t b n M x L n t z Z X F 1 Z W 5 j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R 0 Y W N r X 2 R l d G F p b F 9 z d W 1 t Y X J 5 X 2 5 j Y z I t M i 9 B d X R v U m V t b 3 Z l Z E N v b H V t b n M x L n t k Y X R h c 2 V 0 L D B 9 J n F 1 b 3 Q 7 L C Z x d W 9 0 O 1 N l Y 3 R p b 2 4 x L 2 F 0 d G F j a 1 9 k Z X R h a W x f c 3 V t b W F y e V 9 u Y 2 M y L T I v Q X V 0 b 1 J l b W 9 2 Z W R D b 2 x 1 b W 5 z M S 5 7 c 3 V i L D F 9 J n F 1 b 3 Q 7 L C Z x d W 9 0 O 1 N l Y 3 R p b 2 4 x L 2 F 0 d G F j a 1 9 k Z X R h a W x f c 3 V t b W F y e V 9 u Y 2 M y L T I v Q X V 0 b 1 J l b W 9 2 Z W R D b 2 x 1 b W 5 z M S 5 7 d G l t Z W d h c C w y f S Z x d W 9 0 O y w m c X V v d D t T Z W N 0 a W 9 u M S 9 h d H R h Y 2 t f Z G V 0 Y W l s X 3 N 1 b W 1 h c n l f b m N j M i 0 y L 0 F 1 d G 9 S Z W 1 v d m V k Q 2 9 s d W 1 u c z E u e 2 1 h e C w z f S Z x d W 9 0 O y w m c X V v d D t T Z W N 0 a W 9 u M S 9 h d H R h Y 2 t f Z G V 0 Y W l s X 3 N 1 b W 1 h c n l f b m N j M i 0 y L 0 F 1 d G 9 S Z W 1 v d m V k Q 2 9 s d W 1 u c z E u e 2 x l b i w 0 f S Z x d W 9 0 O y w m c X V v d D t T Z W N 0 a W 9 u M S 9 h d H R h Y 2 t f Z G V 0 Y W l s X 3 N 1 b W 1 h c n l f b m N j M i 0 y L 0 F 1 d G 9 S Z W 1 v d m V k Q 2 9 s d W 1 u c z E u e 3 N l c X V l b m N l c y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X R 0 Y W N r X 2 R l d G F p b F 9 z d W 1 t Y X J 5 X 2 5 j Y z J f M i I v P j w v U 3 R h Y m x l R W 5 0 c m l l c z 4 8 L 0 l 0 Z W 0 + P E l 0 Z W 0 + P E l 0 Z W 1 M b 2 N h d G l v b j 4 8 S X R l b V R 5 c G U + R m 9 y b X V s Y T w v S X R l b V R 5 c G U + P E l 0 Z W 1 Q Y X R o P l N l Y 3 R p b 2 4 x L 2 F 0 d G F j a 1 9 k Z X R h a W x f d G 9 w L W N l b n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A x V D A 1 O j I z O j U 0 L j c 1 N T I 1 N D F a I i 8 + P E V u d H J 5 I F R 5 c G U 9 I k Z p b G x D b 2 x 1 b W 5 U e X B l c y I g V m F s d W U 9 I n N C Z 1 l H Q X d Z R y I v P j x F b n R y e S B U e X B l P S J G a W x s Q 2 9 s d W 1 u T m F t Z X M i I F Z h b H V l P S J z W y Z x d W 9 0 O 2 R h d G F z Z X Q m c X V v d D s s J n F 1 b 3 Q 7 c 3 V i J n F 1 b 3 Q 7 L C Z x d W 9 0 O 2 l w J n F 1 b 3 Q 7 L C Z x d W 9 0 O 3 R v d G F s J n F 1 b 3 Q 7 L C Z x d W 9 0 O 3 N y Y 0 F k Z H I m c X V v d D s s J n F 1 b 3 Q 7 Z H N 0 Q W R k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M z Y j M z Y j Y t M T J j N S 0 0 M D I 0 L T k 2 N j M t Z T Y y Y T c w N j B i M z I 2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d G F j a 1 9 k Z X R h a W x f d G 9 w L W N l b n R l c i 9 B d X R v U m V t b 3 Z l Z E N v b H V t b n M x L n t k Y X R h c 2 V 0 L D B 9 J n F 1 b 3 Q 7 L C Z x d W 9 0 O 1 N l Y 3 R p b 2 4 x L 2 F 0 d G F j a 1 9 k Z X R h a W x f d G 9 w L W N l b n R l c i 9 B d X R v U m V t b 3 Z l Z E N v b H V t b n M x L n t z d W I s M X 0 m c X V v d D s s J n F 1 b 3 Q 7 U 2 V j d G l v b j E v Y X R 0 Y W N r X 2 R l d G F p b F 9 0 b 3 A t Y 2 V u d G V y L 0 F 1 d G 9 S Z W 1 v d m V k Q 2 9 s d W 1 u c z E u e 2 l w L D J 9 J n F 1 b 3 Q 7 L C Z x d W 9 0 O 1 N l Y 3 R p b 2 4 x L 2 F 0 d G F j a 1 9 k Z X R h a W x f d G 9 w L W N l b n R l c i 9 B d X R v U m V t b 3 Z l Z E N v b H V t b n M x L n t 0 b 3 R h b C w z f S Z x d W 9 0 O y w m c X V v d D t T Z W N 0 a W 9 u M S 9 h d H R h Y 2 t f Z G V 0 Y W l s X 3 R v c C 1 j Z W 5 0 Z X I v Q X V 0 b 1 J l b W 9 2 Z W R D b 2 x 1 b W 5 z M S 5 7 c 3 J j Q W R k c i w 0 f S Z x d W 9 0 O y w m c X V v d D t T Z W N 0 a W 9 u M S 9 h d H R h Y 2 t f Z G V 0 Y W l s X 3 R v c C 1 j Z W 5 0 Z X I v Q X V 0 b 1 J l b W 9 2 Z W R D b 2 x 1 b W 5 z M S 5 7 Z H N 0 Q W R k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d H R h Y 2 t f Z G V 0 Y W l s X 3 R v c C 1 j Z W 5 0 Z X I v Q X V 0 b 1 J l b W 9 2 Z W R D b 2 x 1 b W 5 z M S 5 7 Z G F 0 Y X N l d C w w f S Z x d W 9 0 O y w m c X V v d D t T Z W N 0 a W 9 u M S 9 h d H R h Y 2 t f Z G V 0 Y W l s X 3 R v c C 1 j Z W 5 0 Z X I v Q X V 0 b 1 J l b W 9 2 Z W R D b 2 x 1 b W 5 z M S 5 7 c 3 V i L D F 9 J n F 1 b 3 Q 7 L C Z x d W 9 0 O 1 N l Y 3 R p b 2 4 x L 2 F 0 d G F j a 1 9 k Z X R h a W x f d G 9 w L W N l b n R l c i 9 B d X R v U m V t b 3 Z l Z E N v b H V t b n M x L n t p c C w y f S Z x d W 9 0 O y w m c X V v d D t T Z W N 0 a W 9 u M S 9 h d H R h Y 2 t f Z G V 0 Y W l s X 3 R v c C 1 j Z W 5 0 Z X I v Q X V 0 b 1 J l b W 9 2 Z W R D b 2 x 1 b W 5 z M S 5 7 d G 9 0 Y W w s M 3 0 m c X V v d D s s J n F 1 b 3 Q 7 U 2 V j d G l v b j E v Y X R 0 Y W N r X 2 R l d G F p b F 9 0 b 3 A t Y 2 V u d G V y L 0 F 1 d G 9 S Z W 1 v d m V k Q 2 9 s d W 1 u c z E u e 3 N y Y 0 F k Z H I s N H 0 m c X V v d D s s J n F 1 b 3 Q 7 U 2 V j d G l v b j E v Y X R 0 Y W N r X 2 R l d G F p b F 9 0 b 3 A t Y 2 V u d G V y L 0 F 1 d G 9 S Z W 1 v d m V k Q 2 9 s d W 1 u c z E u e 2 R z d E F k Z H I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F 0 d G F j a 1 9 k Z X R h a W x f d G 9 w X 2 N l b n R l c i I v P j w v U 3 R h Y m x l R W 5 0 c m l l c z 4 8 L 0 l 0 Z W 0 + P E l 0 Z W 0 + P E l 0 Z W 1 M b 2 N h d G l v b j 4 8 S X R l b V R 5 c G U + R m 9 y b X V s Y T w v S X R l b V R 5 c G U + P E l 0 Z W 1 Q Y X R o P l N l Y 3 R p b 2 4 x L 2 F 0 d G F j a 1 9 k Z X R h a W x f c 3 V t b W F y e V 9 u Y 2 M y L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i 0 w M V Q w N T o y N D o y M y 4 w M z I 5 O D A z W i I v P j x F b n R y e S B U e X B l P S J G a W x s Q 2 9 s d W 1 u V H l w Z X M i I F Z h b H V l P S J z Q m d Z R E F 3 T U c i L z 4 8 R W 5 0 c n k g V H l w Z T 0 i R m l s b E N v b H V t b k 5 h b W V z I i B W Y W x 1 Z T 0 i c 1 s m c X V v d D t k Y X R h c 2 V 0 J n F 1 b 3 Q 7 L C Z x d W 9 0 O 3 N 1 Y i Z x d W 9 0 O y w m c X V v d D t 0 a W 1 l Z 2 F w J n F 1 b 3 Q 7 L C Z x d W 9 0 O 2 1 h e C Z x d W 9 0 O y w m c X V v d D t s Z W 4 m c X V v d D s s J n F 1 b 3 Q 7 c 2 V x d W V u Y 2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T V h M T c w Z S 1 j N z M z L T R i O T E t Y j N i M i 1 i M T B i N D Y 0 Y z k 1 Y m E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0 Y W N r X 2 R l d G F p b F 9 z d W 1 t Y X J 5 X 2 5 j Y z I t M y 9 B d X R v U m V t b 3 Z l Z E N v b H V t b n M x L n t k Y X R h c 2 V 0 L D B 9 J n F 1 b 3 Q 7 L C Z x d W 9 0 O 1 N l Y 3 R p b 2 4 x L 2 F 0 d G F j a 1 9 k Z X R h a W x f c 3 V t b W F y e V 9 u Y 2 M y L T M v Q X V 0 b 1 J l b W 9 2 Z W R D b 2 x 1 b W 5 z M S 5 7 c 3 V i L D F 9 J n F 1 b 3 Q 7 L C Z x d W 9 0 O 1 N l Y 3 R p b 2 4 x L 2 F 0 d G F j a 1 9 k Z X R h a W x f c 3 V t b W F y e V 9 u Y 2 M y L T M v Q X V 0 b 1 J l b W 9 2 Z W R D b 2 x 1 b W 5 z M S 5 7 d G l t Z W d h c C w y f S Z x d W 9 0 O y w m c X V v d D t T Z W N 0 a W 9 u M S 9 h d H R h Y 2 t f Z G V 0 Y W l s X 3 N 1 b W 1 h c n l f b m N j M i 0 z L 0 F 1 d G 9 S Z W 1 v d m V k Q 2 9 s d W 1 u c z E u e 2 1 h e C w z f S Z x d W 9 0 O y w m c X V v d D t T Z W N 0 a W 9 u M S 9 h d H R h Y 2 t f Z G V 0 Y W l s X 3 N 1 b W 1 h c n l f b m N j M i 0 z L 0 F 1 d G 9 S Z W 1 v d m V k Q 2 9 s d W 1 u c z E u e 2 x l b i w 0 f S Z x d W 9 0 O y w m c X V v d D t T Z W N 0 a W 9 u M S 9 h d H R h Y 2 t f Z G V 0 Y W l s X 3 N 1 b W 1 h c n l f b m N j M i 0 z L 0 F 1 d G 9 S Z W 1 v d m V k Q 2 9 s d W 1 u c z E u e 3 N l c X V l b m N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d H R h Y 2 t f Z G V 0 Y W l s X 3 N 1 b W 1 h c n l f b m N j M i 0 z L 0 F 1 d G 9 S Z W 1 v d m V k Q 2 9 s d W 1 u c z E u e 2 R h d G F z Z X Q s M H 0 m c X V v d D s s J n F 1 b 3 Q 7 U 2 V j d G l v b j E v Y X R 0 Y W N r X 2 R l d G F p b F 9 z d W 1 t Y X J 5 X 2 5 j Y z I t M y 9 B d X R v U m V t b 3 Z l Z E N v b H V t b n M x L n t z d W I s M X 0 m c X V v d D s s J n F 1 b 3 Q 7 U 2 V j d G l v b j E v Y X R 0 Y W N r X 2 R l d G F p b F 9 z d W 1 t Y X J 5 X 2 5 j Y z I t M y 9 B d X R v U m V t b 3 Z l Z E N v b H V t b n M x L n t 0 a W 1 l Z 2 F w L D J 9 J n F 1 b 3 Q 7 L C Z x d W 9 0 O 1 N l Y 3 R p b 2 4 x L 2 F 0 d G F j a 1 9 k Z X R h a W x f c 3 V t b W F y e V 9 u Y 2 M y L T M v Q X V 0 b 1 J l b W 9 2 Z W R D b 2 x 1 b W 5 z M S 5 7 b W F 4 L D N 9 J n F 1 b 3 Q 7 L C Z x d W 9 0 O 1 N l Y 3 R p b 2 4 x L 2 F 0 d G F j a 1 9 k Z X R h a W x f c 3 V t b W F y e V 9 u Y 2 M y L T M v Q X V 0 b 1 J l b W 9 2 Z W R D b 2 x 1 b W 5 z M S 5 7 b G V u L D R 9 J n F 1 b 3 Q 7 L C Z x d W 9 0 O 1 N l Y 3 R p b 2 4 x L 2 F 0 d G F j a 1 9 k Z X R h a W x f c 3 V t b W F y e V 9 u Y 2 M y L T M v Q X V 0 b 1 J l b W 9 2 Z W R D b 2 x 1 b W 5 z M S 5 7 c 2 V x d W V u Y 2 V z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h d H R h Y 2 t f Z G V 0 Y W l s X 3 N 1 b W 1 h c n l f b m N j M l 8 z I i 8 + P C 9 T d G F i b G V F b n R y a W V z P j w v S X R l b T 4 8 S X R l b T 4 8 S X R l b U x v Y 2 F 0 a W 9 u P j x J d G V t V H l w Z T 5 G b 3 J t d W x h P C 9 J d G V t V H l w Z T 4 8 S X R l b V B h d G g + U 2 V j d G l v b j E v Y 2 x h c 3 N p Z m l j Y X R p b 2 5 f c m V z d W x 0 c 1 9 3 a X R o b 3 V 0 X 2 J n X 2 Z p b H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Y t M T B U M D A 6 M T Q 6 M z A u M z Y 4 M z M 1 O V o i L z 4 8 R W 5 0 c n k g V H l w Z T 0 i R m l s b E N v b H V t b l R 5 c G V z I i B W Y W x 1 Z T 0 i c 0 J n V U d C Z 1 l G Q X d N R E F 3 V U Z C U V V G I i 8 + P E V u d H J 5 I F R 5 c G U 9 I k Z p b G x D b 2 x 1 b W 5 O Y W 1 l c y I g V m F s d W U 9 I n N b J n F 1 b 3 Q 7 Q 2 9 u d G V 4 d C Z x d W 9 0 O y w m c X V v d D t D c m V h d G V k Q X Q m c X V v d D s s J n F 1 b 3 Q 7 R G F 0 Y X N l d C Z x d W 9 0 O y w m c X V v d D t T d W J E Y X R h c 2 V 0 J n F 1 b 3 Q 7 L C Z x d W 9 0 O 0 F s Z 2 9 y a X R o b S Z x d W 9 0 O y w m c X V v d D t B b m 9 t Y W x 5 V G h y Z X N o b 2 x k J n F 1 b 3 Q 7 L C Z x d W 9 0 O 1 R O J n F 1 b 3 Q 7 L C Z x d W 9 0 O 0 Z Q J n F 1 b 3 Q 7 L C Z x d W 9 0 O 0 Z O J n F 1 b 3 Q 7 L C Z x d W 9 0 O 1 R Q J n F 1 b 3 Q 7 L C Z x d W 9 0 O 0 F j Y 3 V y Y W N 5 J n F 1 b 3 Q 7 L C Z x d W 9 0 O 1 B y Z W N p c 2 l v b i Z x d W 9 0 O y w m c X V v d D t S Z W N h b G w m c X V v d D s s J n F 1 b 3 Q 7 R j E t c 2 N v c m U m c X V v d D s s J n F 1 b 3 Q 7 R j I t c 2 N v c m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M T k 2 M m Q x L T k x O D Y t N G J j N S 0 4 N 2 E 1 L T J i N z E 4 Y W F k M T I y Z S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p Z m l j Y X R p b 2 5 f c m V z d W x 0 c 1 9 3 a X R o b 3 V 0 X 2 J n X 2 Z p b H R l c i 9 B d X R v U m V t b 3 Z l Z E N v b H V t b n M x L n t D b 2 5 0 Z X h 0 L D B 9 J n F 1 b 3 Q 7 L C Z x d W 9 0 O 1 N l Y 3 R p b 2 4 x L 2 N s Y X N z a W Z p Y 2 F 0 a W 9 u X 3 J l c 3 V s d H N f d 2 l 0 a G 9 1 d F 9 i Z 1 9 m a W x 0 Z X I v Q X V 0 b 1 J l b W 9 2 Z W R D b 2 x 1 b W 5 z M S 5 7 Q 3 J l Y X R l Z E F 0 L D F 9 J n F 1 b 3 Q 7 L C Z x d W 9 0 O 1 N l Y 3 R p b 2 4 x L 2 N s Y X N z a W Z p Y 2 F 0 a W 9 u X 3 J l c 3 V s d H N f d 2 l 0 a G 9 1 d F 9 i Z 1 9 m a W x 0 Z X I v Q X V 0 b 1 J l b W 9 2 Z W R D b 2 x 1 b W 5 z M S 5 7 R G F 0 Y X N l d C w y f S Z x d W 9 0 O y w m c X V v d D t T Z W N 0 a W 9 u M S 9 j b G F z c 2 l m a W N h d G l v b l 9 y Z X N 1 b H R z X 3 d p d G h v d X R f Y m d f Z m l s d G V y L 0 F 1 d G 9 S Z W 1 v d m V k Q 2 9 s d W 1 u c z E u e 1 N 1 Y k R h d G F z Z X Q s M 3 0 m c X V v d D s s J n F 1 b 3 Q 7 U 2 V j d G l v b j E v Y 2 x h c 3 N p Z m l j Y X R p b 2 5 f c m V z d W x 0 c 1 9 3 a X R o b 3 V 0 X 2 J n X 2 Z p b H R l c i 9 B d X R v U m V t b 3 Z l Z E N v b H V t b n M x L n t B b G d v c m l 0 a G 0 s N H 0 m c X V v d D s s J n F 1 b 3 Q 7 U 2 V j d G l v b j E v Y 2 x h c 3 N p Z m l j Y X R p b 2 5 f c m V z d W x 0 c 1 9 3 a X R o b 3 V 0 X 2 J n X 2 Z p b H R l c i 9 B d X R v U m V t b 3 Z l Z E N v b H V t b n M x L n t B b m 9 t Y W x 5 V G h y Z X N o b 2 x k L D V 9 J n F 1 b 3 Q 7 L C Z x d W 9 0 O 1 N l Y 3 R p b 2 4 x L 2 N s Y X N z a W Z p Y 2 F 0 a W 9 u X 3 J l c 3 V s d H N f d 2 l 0 a G 9 1 d F 9 i Z 1 9 m a W x 0 Z X I v Q X V 0 b 1 J l b W 9 2 Z W R D b 2 x 1 b W 5 z M S 5 7 V E 4 s N n 0 m c X V v d D s s J n F 1 b 3 Q 7 U 2 V j d G l v b j E v Y 2 x h c 3 N p Z m l j Y X R p b 2 5 f c m V z d W x 0 c 1 9 3 a X R o b 3 V 0 X 2 J n X 2 Z p b H R l c i 9 B d X R v U m V t b 3 Z l Z E N v b H V t b n M x L n t G U C w 3 f S Z x d W 9 0 O y w m c X V v d D t T Z W N 0 a W 9 u M S 9 j b G F z c 2 l m a W N h d G l v b l 9 y Z X N 1 b H R z X 3 d p d G h v d X R f Y m d f Z m l s d G V y L 0 F 1 d G 9 S Z W 1 v d m V k Q 2 9 s d W 1 u c z E u e 0 Z O L D h 9 J n F 1 b 3 Q 7 L C Z x d W 9 0 O 1 N l Y 3 R p b 2 4 x L 2 N s Y X N z a W Z p Y 2 F 0 a W 9 u X 3 J l c 3 V s d H N f d 2 l 0 a G 9 1 d F 9 i Z 1 9 m a W x 0 Z X I v Q X V 0 b 1 J l b W 9 2 Z W R D b 2 x 1 b W 5 z M S 5 7 V F A s O X 0 m c X V v d D s s J n F 1 b 3 Q 7 U 2 V j d G l v b j E v Y 2 x h c 3 N p Z m l j Y X R p b 2 5 f c m V z d W x 0 c 1 9 3 a X R o b 3 V 0 X 2 J n X 2 Z p b H R l c i 9 B d X R v U m V t b 3 Z l Z E N v b H V t b n M x L n t B Y 2 N 1 c m F j e S w x M H 0 m c X V v d D s s J n F 1 b 3 Q 7 U 2 V j d G l v b j E v Y 2 x h c 3 N p Z m l j Y X R p b 2 5 f c m V z d W x 0 c 1 9 3 a X R o b 3 V 0 X 2 J n X 2 Z p b H R l c i 9 B d X R v U m V t b 3 Z l Z E N v b H V t b n M x L n t Q c m V j a X N p b 2 4 s M T F 9 J n F 1 b 3 Q 7 L C Z x d W 9 0 O 1 N l Y 3 R p b 2 4 x L 2 N s Y X N z a W Z p Y 2 F 0 a W 9 u X 3 J l c 3 V s d H N f d 2 l 0 a G 9 1 d F 9 i Z 1 9 m a W x 0 Z X I v Q X V 0 b 1 J l b W 9 2 Z W R D b 2 x 1 b W 5 z M S 5 7 U m V j Y W x s L D E y f S Z x d W 9 0 O y w m c X V v d D t T Z W N 0 a W 9 u M S 9 j b G F z c 2 l m a W N h d G l v b l 9 y Z X N 1 b H R z X 3 d p d G h v d X R f Y m d f Z m l s d G V y L 0 F 1 d G 9 S Z W 1 v d m V k Q 2 9 s d W 1 u c z E u e 0 Y x L X N j b 3 J l L D E z f S Z x d W 9 0 O y w m c X V v d D t T Z W N 0 a W 9 u M S 9 j b G F z c 2 l m a W N h d G l v b l 9 y Z X N 1 b H R z X 3 d p d G h v d X R f Y m d f Z m l s d G V y L 0 F 1 d G 9 S Z W 1 v d m V k Q 2 9 s d W 1 u c z E u e 0 Y y L X N j b 3 J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x h c 3 N p Z m l j Y X R p b 2 5 f c m V z d W x 0 c 1 9 3 a X R o b 3 V 0 X 2 J n X 2 Z p b H R l c i 9 B d X R v U m V t b 3 Z l Z E N v b H V t b n M x L n t D b 2 5 0 Z X h 0 L D B 9 J n F 1 b 3 Q 7 L C Z x d W 9 0 O 1 N l Y 3 R p b 2 4 x L 2 N s Y X N z a W Z p Y 2 F 0 a W 9 u X 3 J l c 3 V s d H N f d 2 l 0 a G 9 1 d F 9 i Z 1 9 m a W x 0 Z X I v Q X V 0 b 1 J l b W 9 2 Z W R D b 2 x 1 b W 5 z M S 5 7 Q 3 J l Y X R l Z E F 0 L D F 9 J n F 1 b 3 Q 7 L C Z x d W 9 0 O 1 N l Y 3 R p b 2 4 x L 2 N s Y X N z a W Z p Y 2 F 0 a W 9 u X 3 J l c 3 V s d H N f d 2 l 0 a G 9 1 d F 9 i Z 1 9 m a W x 0 Z X I v Q X V 0 b 1 J l b W 9 2 Z W R D b 2 x 1 b W 5 z M S 5 7 R G F 0 Y X N l d C w y f S Z x d W 9 0 O y w m c X V v d D t T Z W N 0 a W 9 u M S 9 j b G F z c 2 l m a W N h d G l v b l 9 y Z X N 1 b H R z X 3 d p d G h v d X R f Y m d f Z m l s d G V y L 0 F 1 d G 9 S Z W 1 v d m V k Q 2 9 s d W 1 u c z E u e 1 N 1 Y k R h d G F z Z X Q s M 3 0 m c X V v d D s s J n F 1 b 3 Q 7 U 2 V j d G l v b j E v Y 2 x h c 3 N p Z m l j Y X R p b 2 5 f c m V z d W x 0 c 1 9 3 a X R o b 3 V 0 X 2 J n X 2 Z p b H R l c i 9 B d X R v U m V t b 3 Z l Z E N v b H V t b n M x L n t B b G d v c m l 0 a G 0 s N H 0 m c X V v d D s s J n F 1 b 3 Q 7 U 2 V j d G l v b j E v Y 2 x h c 3 N p Z m l j Y X R p b 2 5 f c m V z d W x 0 c 1 9 3 a X R o b 3 V 0 X 2 J n X 2 Z p b H R l c i 9 B d X R v U m V t b 3 Z l Z E N v b H V t b n M x L n t B b m 9 t Y W x 5 V G h y Z X N o b 2 x k L D V 9 J n F 1 b 3 Q 7 L C Z x d W 9 0 O 1 N l Y 3 R p b 2 4 x L 2 N s Y X N z a W Z p Y 2 F 0 a W 9 u X 3 J l c 3 V s d H N f d 2 l 0 a G 9 1 d F 9 i Z 1 9 m a W x 0 Z X I v Q X V 0 b 1 J l b W 9 2 Z W R D b 2 x 1 b W 5 z M S 5 7 V E 4 s N n 0 m c X V v d D s s J n F 1 b 3 Q 7 U 2 V j d G l v b j E v Y 2 x h c 3 N p Z m l j Y X R p b 2 5 f c m V z d W x 0 c 1 9 3 a X R o b 3 V 0 X 2 J n X 2 Z p b H R l c i 9 B d X R v U m V t b 3 Z l Z E N v b H V t b n M x L n t G U C w 3 f S Z x d W 9 0 O y w m c X V v d D t T Z W N 0 a W 9 u M S 9 j b G F z c 2 l m a W N h d G l v b l 9 y Z X N 1 b H R z X 3 d p d G h v d X R f Y m d f Z m l s d G V y L 0 F 1 d G 9 S Z W 1 v d m V k Q 2 9 s d W 1 u c z E u e 0 Z O L D h 9 J n F 1 b 3 Q 7 L C Z x d W 9 0 O 1 N l Y 3 R p b 2 4 x L 2 N s Y X N z a W Z p Y 2 F 0 a W 9 u X 3 J l c 3 V s d H N f d 2 l 0 a G 9 1 d F 9 i Z 1 9 m a W x 0 Z X I v Q X V 0 b 1 J l b W 9 2 Z W R D b 2 x 1 b W 5 z M S 5 7 V F A s O X 0 m c X V v d D s s J n F 1 b 3 Q 7 U 2 V j d G l v b j E v Y 2 x h c 3 N p Z m l j Y X R p b 2 5 f c m V z d W x 0 c 1 9 3 a X R o b 3 V 0 X 2 J n X 2 Z p b H R l c i 9 B d X R v U m V t b 3 Z l Z E N v b H V t b n M x L n t B Y 2 N 1 c m F j e S w x M H 0 m c X V v d D s s J n F 1 b 3 Q 7 U 2 V j d G l v b j E v Y 2 x h c 3 N p Z m l j Y X R p b 2 5 f c m V z d W x 0 c 1 9 3 a X R o b 3 V 0 X 2 J n X 2 Z p b H R l c i 9 B d X R v U m V t b 3 Z l Z E N v b H V t b n M x L n t Q c m V j a X N p b 2 4 s M T F 9 J n F 1 b 3 Q 7 L C Z x d W 9 0 O 1 N l Y 3 R p b 2 4 x L 2 N s Y X N z a W Z p Y 2 F 0 a W 9 u X 3 J l c 3 V s d H N f d 2 l 0 a G 9 1 d F 9 i Z 1 9 m a W x 0 Z X I v Q X V 0 b 1 J l b W 9 2 Z W R D b 2 x 1 b W 5 z M S 5 7 U m V j Y W x s L D E y f S Z x d W 9 0 O y w m c X V v d D t T Z W N 0 a W 9 u M S 9 j b G F z c 2 l m a W N h d G l v b l 9 y Z X N 1 b H R z X 3 d p d G h v d X R f Y m d f Z m l s d G V y L 0 F 1 d G 9 S Z W 1 v d m V k Q 2 9 s d W 1 u c z E u e 0 Y x L X N j b 3 J l L D E z f S Z x d W 9 0 O y w m c X V v d D t T Z W N 0 a W 9 u M S 9 j b G F z c 2 l m a W N h d G l v b l 9 y Z X N 1 b H R z X 3 d p d G h v d X R f Y m d f Z m l s d G V y L 0 F 1 d G 9 S Z W 1 v d m V k Q 2 9 s d W 1 u c z E u e 0 Y y L X N j b 3 J l L D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3 B s a X R 0 a W 5 n X 3 J l c 3 V s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2 L T E w V D E x O j E 0 O j M x L j I 0 N j M 4 M D Z a I i 8 + P E V u d H J 5 I F R 5 c G U 9 I k Z p b G x D b 2 x 1 b W 5 U e X B l c y I g V m F s d W U 9 I n N C U V l H Q X d N R E F 3 T U R B d 0 0 9 I i 8 + P E V u d H J 5 I F R 5 c G U 9 I k Z p b G x D b 2 x 1 b W 5 O Y W 1 l c y I g V m F s d W U 9 I n N b J n F 1 b 3 Q 7 Y 3 J l Y X R l Z E F 0 J n F 1 b 3 Q 7 L C Z x d W 9 0 O 2 R h d G F z Z X Q m c X V v d D s s J n F 1 b 3 Q 7 c 3 V i J n F 1 b 3 Q 7 L C Z x d W 9 0 O 3 R y Y W l u X 3 R v d G F s J n F 1 b 3 Q 7 L C Z x d W 9 0 O 3 R y Y W l u X 2 J h Y 2 t n c m 9 1 b m Q m c X V v d D s s J n F 1 b 3 Q 7 d H J h a W 5 f b m 9 y b W F s J n F 1 b 3 Q 7 L C Z x d W 9 0 O 3 R y Y W l u X 2 J v d G 5 l d C Z x d W 9 0 O y w m c X V v d D t 0 Z X N 0 X 3 R v d G F s J n F 1 b 3 Q 7 L C Z x d W 9 0 O 3 R l c 3 R f Y m F j a 2 d y b 3 V u Z C Z x d W 9 0 O y w m c X V v d D t 0 Z X N 0 X 2 5 v c m 1 h b C Z x d W 9 0 O y w m c X V v d D t 0 Z X N 0 X 2 J v d G 5 l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g z N j J m O G M t N 2 E 1 Z i 0 0 O T h h L T l j M W M t N W V k N G F i N D I z O T I 2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x p d H R p b m d f c m V z d W x 0 L 0 F 1 d G 9 S Z W 1 v d m V k Q 2 9 s d W 1 u c z E u e 2 N y Z W F 0 Z W R B d C w w f S Z x d W 9 0 O y w m c X V v d D t T Z W N 0 a W 9 u M S 9 z c G x p d H R p b m d f c m V z d W x 0 L 0 F 1 d G 9 S Z W 1 v d m V k Q 2 9 s d W 1 u c z E u e 2 R h d G F z Z X Q s M X 0 m c X V v d D s s J n F 1 b 3 Q 7 U 2 V j d G l v b j E v c 3 B s a X R 0 a W 5 n X 3 J l c 3 V s d C 9 B d X R v U m V t b 3 Z l Z E N v b H V t b n M x L n t z d W I s M n 0 m c X V v d D s s J n F 1 b 3 Q 7 U 2 V j d G l v b j E v c 3 B s a X R 0 a W 5 n X 3 J l c 3 V s d C 9 B d X R v U m V t b 3 Z l Z E N v b H V t b n M x L n t 0 c m F p b l 9 0 b 3 R h b C w z f S Z x d W 9 0 O y w m c X V v d D t T Z W N 0 a W 9 u M S 9 z c G x p d H R p b m d f c m V z d W x 0 L 0 F 1 d G 9 S Z W 1 v d m V k Q 2 9 s d W 1 u c z E u e 3 R y Y W l u X 2 J h Y 2 t n c m 9 1 b m Q s N H 0 m c X V v d D s s J n F 1 b 3 Q 7 U 2 V j d G l v b j E v c 3 B s a X R 0 a W 5 n X 3 J l c 3 V s d C 9 B d X R v U m V t b 3 Z l Z E N v b H V t b n M x L n t 0 c m F p b l 9 u b 3 J t Y W w s N X 0 m c X V v d D s s J n F 1 b 3 Q 7 U 2 V j d G l v b j E v c 3 B s a X R 0 a W 5 n X 3 J l c 3 V s d C 9 B d X R v U m V t b 3 Z l Z E N v b H V t b n M x L n t 0 c m F p b l 9 i b 3 R u Z X Q s N n 0 m c X V v d D s s J n F 1 b 3 Q 7 U 2 V j d G l v b j E v c 3 B s a X R 0 a W 5 n X 3 J l c 3 V s d C 9 B d X R v U m V t b 3 Z l Z E N v b H V t b n M x L n t 0 Z X N 0 X 3 R v d G F s L D d 9 J n F 1 b 3 Q 7 L C Z x d W 9 0 O 1 N l Y 3 R p b 2 4 x L 3 N w b G l 0 d G l u Z 1 9 y Z X N 1 b H Q v Q X V 0 b 1 J l b W 9 2 Z W R D b 2 x 1 b W 5 z M S 5 7 d G V z d F 9 i Y W N r Z 3 J v d W 5 k L D h 9 J n F 1 b 3 Q 7 L C Z x d W 9 0 O 1 N l Y 3 R p b 2 4 x L 3 N w b G l 0 d G l u Z 1 9 y Z X N 1 b H Q v Q X V 0 b 1 J l b W 9 2 Z W R D b 2 x 1 b W 5 z M S 5 7 d G V z d F 9 u b 3 J t Y W w s O X 0 m c X V v d D s s J n F 1 b 3 Q 7 U 2 V j d G l v b j E v c 3 B s a X R 0 a W 5 n X 3 J l c 3 V s d C 9 B d X R v U m V t b 3 Z l Z E N v b H V t b n M x L n t 0 Z X N 0 X 2 J v d G 5 l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N w b G l 0 d G l u Z 1 9 y Z X N 1 b H Q v Q X V 0 b 1 J l b W 9 2 Z W R D b 2 x 1 b W 5 z M S 5 7 Y 3 J l Y X R l Z E F 0 L D B 9 J n F 1 b 3 Q 7 L C Z x d W 9 0 O 1 N l Y 3 R p b 2 4 x L 3 N w b G l 0 d G l u Z 1 9 y Z X N 1 b H Q v Q X V 0 b 1 J l b W 9 2 Z W R D b 2 x 1 b W 5 z M S 5 7 Z G F 0 Y X N l d C w x f S Z x d W 9 0 O y w m c X V v d D t T Z W N 0 a W 9 u M S 9 z c G x p d H R p b m d f c m V z d W x 0 L 0 F 1 d G 9 S Z W 1 v d m V k Q 2 9 s d W 1 u c z E u e 3 N 1 Y i w y f S Z x d W 9 0 O y w m c X V v d D t T Z W N 0 a W 9 u M S 9 z c G x p d H R p b m d f c m V z d W x 0 L 0 F 1 d G 9 S Z W 1 v d m V k Q 2 9 s d W 1 u c z E u e 3 R y Y W l u X 3 R v d G F s L D N 9 J n F 1 b 3 Q 7 L C Z x d W 9 0 O 1 N l Y 3 R p b 2 4 x L 3 N w b G l 0 d G l u Z 1 9 y Z X N 1 b H Q v Q X V 0 b 1 J l b W 9 2 Z W R D b 2 x 1 b W 5 z M S 5 7 d H J h a W 5 f Y m F j a 2 d y b 3 V u Z C w 0 f S Z x d W 9 0 O y w m c X V v d D t T Z W N 0 a W 9 u M S 9 z c G x p d H R p b m d f c m V z d W x 0 L 0 F 1 d G 9 S Z W 1 v d m V k Q 2 9 s d W 1 u c z E u e 3 R y Y W l u X 2 5 v c m 1 h b C w 1 f S Z x d W 9 0 O y w m c X V v d D t T Z W N 0 a W 9 u M S 9 z c G x p d H R p b m d f c m V z d W x 0 L 0 F 1 d G 9 S Z W 1 v d m V k Q 2 9 s d W 1 u c z E u e 3 R y Y W l u X 2 J v d G 5 l d C w 2 f S Z x d W 9 0 O y w m c X V v d D t T Z W N 0 a W 9 u M S 9 z c G x p d H R p b m d f c m V z d W x 0 L 0 F 1 d G 9 S Z W 1 v d m V k Q 2 9 s d W 1 u c z E u e 3 R l c 3 R f d G 9 0 Y W w s N 3 0 m c X V v d D s s J n F 1 b 3 Q 7 U 2 V j d G l v b j E v c 3 B s a X R 0 a W 5 n X 3 J l c 3 V s d C 9 B d X R v U m V t b 3 Z l Z E N v b H V t b n M x L n t 0 Z X N 0 X 2 J h Y 2 t n c m 9 1 b m Q s O H 0 m c X V v d D s s J n F 1 b 3 Q 7 U 2 V j d G l v b j E v c 3 B s a X R 0 a W 5 n X 3 J l c 3 V s d C 9 B d X R v U m V t b 3 Z l Z E N v b H V t b n M x L n t 0 Z X N 0 X 2 5 v c m 1 h b C w 5 f S Z x d W 9 0 O y w m c X V v d D t T Z W N 0 a W 9 u M S 9 z c G x p d H R p b m d f c m V z d W x 0 L 0 F 1 d G 9 S Z W 1 v d m V k Q 2 9 s d W 1 u c z E u e 3 R l c 3 R f Y m 9 0 b m V 0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3 B s a X R 0 a W 5 n X 3 J l c 3 V s d C I v P j w v U 3 R h Y m x l R W 5 0 c m l l c z 4 8 L 0 l 0 Z W 0 + P E l 0 Z W 0 + P E l 0 Z W 1 M b 2 N h d G l v b j 4 8 S X R l b V R 5 c G U + R m 9 y b X V s Y T w v S X R l b V R 5 c G U + P E l 0 Z W 1 Q Y X R o P l N l Y 3 R p b 2 4 x L 2 N s Y X N z a W Z p Y 2 F 0 a W 9 u X 3 J l c 3 V s d H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G F z c 2 l m a W N h d G l v b l 9 y Z X N 1 b H R z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x h c 3 N p Z m l j Y X R p b 2 5 f c m V z d W x 0 c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x h c 3 N p Z m l j Y X R p b 2 5 f c m V z d W x 0 c 1 8 y M D I 1 M D U x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s Y X N z a W Z p Y 2 F 0 a W 9 u X 3 J l c 3 V s d H N f M j A y N T A 1 M T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G F z c 2 l m a W N h d G l v b l 9 y Z X N 1 b H R z X z I w M j U w N T E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H R h Y 2 t f Z G V 0 Y W l s X 3 N 1 b W 1 h c n l f M T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H R h Y 2 t f Z G V 0 Y W l s X 3 N 1 b W 1 h c n l f M T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H R h Y 2 t f Z G V 0 Y W l s X 3 N 1 b W 1 h c n l f M T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0 d G F j a 1 9 k Z X R h a W x f c 3 V t b W F y e V 9 u Y 2 M y L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H R h Y 2 t f Z G V 0 Y W l s X 3 N 1 b W 1 h c n l f b m N j M i 0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R 0 Y W N r X 2 R l d G F p b F 9 z d W 1 t Y X J 5 X 2 5 j Y z I t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R 0 Y W N r X 2 R l d G F p b F 9 z d W 1 t Y X J 5 X 2 5 j Y z I t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0 d G F j a 1 9 k Z X R h a W x f c 3 V t b W F y e V 9 u Y 2 M y L T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H R h Y 2 t f Z G V 0 Y W l s X 3 N 1 b W 1 h c n l f b m N j M i 0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H R h Y 2 t f Z G V 0 Y W l s X 3 R v c C 1 j Z W 5 0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H R h Y 2 t f Z G V 0 Y W l s X 3 R v c C 1 j Z W 5 0 Z X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H R h Y 2 t f Z G V 0 Y W l s X 3 R v c C 1 j Z W 5 0 Z X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0 d G F j a 1 9 k Z X R h a W x f c 3 V t b W F y e V 9 u Y 2 M y L T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d H R h Y 2 t f Z G V 0 Y W l s X 3 N 1 b W 1 h c n l f b m N j M i 0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X R 0 Y W N r X 2 R l d G F p b F 9 z d W 1 t Y X J 5 X 2 5 j Y z I t M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x h c 3 N p Z m l j Y X R p b 2 5 f c m V z d W x 0 c 1 9 3 a X R o b 3 V 0 X 2 J n X 2 Z p b H R l c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s Y X N z a W Z p Y 2 F 0 a W 9 u X 3 J l c 3 V s d H N f d 2 l 0 a G 9 1 d F 9 i Z 1 9 m a W x 0 Z X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G F z c 2 l m a W N h d G l v b l 9 y Z X N 1 b H R z X 3 d p d G h v d X R f Y m d f Z m l s d G V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c G x p d H R p b m d f c m V z d W x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B s a X R 0 a W 5 n X 3 J l c 3 V s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w b G l 0 d G l u Z 1 9 y Z X N 1 b H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g 8 b n F m d M J I s S 6 m f c t y r Q w A A A A A A g A A A A A A E G Y A A A A B A A A g A A A A 9 R 4 a D U p G A B Z A Y m u 5 p K N 5 / K j 0 L q M D o n e P 7 q 3 e K M R a R O g A A A A A D o A A A A A C A A A g A A A A s O c I Q W h y 9 n M N m e r h P S W l R I 1 L Q I k 5 w r z 9 P 7 b / k j L f Z Z R Q A A A A 6 O u A n M / A 9 9 h V T F S Y / 6 s 9 E B V f + p 6 w X 6 8 o 3 m E R S 4 O t t C 3 o E n 6 D m W f W M O H x d S i 0 u p p 7 t a p 3 k b S g C n C B T e k 0 0 0 N + L L l d + n X Y O b t l Z a O O O e O 5 H Y R A A A A A R a I s 1 c 1 b T n y 1 z I 6 5 v y K d y l y 1 W 6 l C I m d e Q Q v a i J r L 1 U J 6 Z E e n 9 I q f M m I q 6 V z k x y z U D i l E W e p h z 3 7 4 6 F r w u G n M T A = = < / D a t a M a s h u p > 
</file>

<file path=customXml/itemProps1.xml><?xml version="1.0" encoding="utf-8"?>
<ds:datastoreItem xmlns:ds="http://schemas.openxmlformats.org/officeDocument/2006/customXml" ds:itemID="{DCA5D503-2A98-40A4-99BC-1F24AD635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classification_results_raw</vt:lpstr>
      <vt:lpstr>bg_filtering</vt:lpstr>
      <vt:lpstr>autoencoder</vt:lpstr>
      <vt:lpstr>corr</vt:lpstr>
      <vt:lpstr>comparative</vt:lpstr>
      <vt:lpstr>attack_detail_summary_13s</vt:lpstr>
      <vt:lpstr>attack_detail_summary_ncc2-s1</vt:lpstr>
      <vt:lpstr>attack_detail_summary_ncc2-s3</vt:lpstr>
      <vt:lpstr>attack_detail_summary_ncc2-s2</vt:lpstr>
      <vt:lpstr>visual_attack_detail_summary</vt:lpstr>
      <vt:lpstr>attack_detail_top-center</vt:lpstr>
      <vt:lpstr>recaps-key-intrusion-actor</vt:lpstr>
      <vt:lpstr>splitting_result_raw</vt:lpstr>
      <vt:lpstr>splitting_result_clean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Aidiel Rachman Putra</dc:creator>
  <cp:lastModifiedBy>M Aidiel Rachman Putra</cp:lastModifiedBy>
  <dcterms:created xsi:type="dcterms:W3CDTF">2025-05-13T14:55:15Z</dcterms:created>
  <dcterms:modified xsi:type="dcterms:W3CDTF">2025-06-25T07:03:58Z</dcterms:modified>
</cp:coreProperties>
</file>