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projects\PrintableParts\spider_dropper\"/>
    </mc:Choice>
  </mc:AlternateContent>
  <xr:revisionPtr revIDLastSave="0" documentId="13_ncr:1_{FAAC8E10-C73D-470A-9FD1-87603769CFA0}" xr6:coauthVersionLast="47" xr6:coauthVersionMax="47" xr10:uidLastSave="{00000000-0000-0000-0000-000000000000}"/>
  <bookViews>
    <workbookView xWindow="789" yWindow="1269" windowWidth="19851" windowHeight="15711" activeTab="1" xr2:uid="{92CA6418-27FC-4AD5-98BD-397EC845101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L22" i="1"/>
  <c r="B8" i="1"/>
  <c r="E8" i="1" s="1"/>
  <c r="G8" i="1" s="1"/>
  <c r="H8" i="1" s="1"/>
  <c r="H7" i="1"/>
  <c r="J7" i="1" s="1"/>
  <c r="E7" i="1"/>
  <c r="G7" i="1" s="1"/>
  <c r="E19" i="1"/>
  <c r="G19" i="1" s="1"/>
  <c r="H19" i="1" s="1"/>
  <c r="E18" i="1"/>
  <c r="G18" i="1" s="1"/>
  <c r="E14" i="1"/>
  <c r="G14" i="1" s="1"/>
  <c r="H14" i="1" s="1"/>
  <c r="E13" i="1"/>
  <c r="G13" i="1" s="1"/>
  <c r="H13" i="1" s="1"/>
  <c r="E12" i="1"/>
  <c r="G12" i="1" s="1"/>
  <c r="H12" i="1" s="1"/>
  <c r="E6" i="1"/>
  <c r="G6" i="1" s="1"/>
  <c r="H6" i="1" s="1"/>
  <c r="E5" i="1"/>
  <c r="G5" i="1" s="1"/>
  <c r="H5" i="1" s="1"/>
  <c r="E4" i="1"/>
  <c r="G4" i="1" s="1"/>
  <c r="H4" i="1" s="1"/>
  <c r="H18" i="1" l="1"/>
  <c r="J18" i="1" s="1"/>
  <c r="J8" i="1"/>
  <c r="J14" i="1"/>
  <c r="J19" i="1"/>
  <c r="J13" i="1"/>
  <c r="J6" i="1"/>
  <c r="J5" i="1"/>
  <c r="J12" i="1"/>
  <c r="J4" i="1"/>
  <c r="J20" i="1" l="1"/>
  <c r="L20" i="1" s="1"/>
  <c r="J15" i="1"/>
  <c r="M15" i="1" s="1"/>
  <c r="J9" i="1"/>
  <c r="M9" i="1" l="1"/>
  <c r="L9" i="1"/>
</calcChain>
</file>

<file path=xl/sharedStrings.xml><?xml version="1.0" encoding="utf-8"?>
<sst xmlns="http://schemas.openxmlformats.org/spreadsheetml/2006/main" count="75" uniqueCount="69">
  <si>
    <t>Spider Dropper Parts</t>
  </si>
  <si>
    <t>Price</t>
  </si>
  <si>
    <t>Each</t>
  </si>
  <si>
    <t>Needed</t>
  </si>
  <si>
    <t>Extended</t>
  </si>
  <si>
    <t>JGY 370 motor</t>
  </si>
  <si>
    <t>https://www.amazon.com/gp/product/B099JZ351N/</t>
  </si>
  <si>
    <t>https://www.amazon.com/gp/product/B08CN5G99M/</t>
  </si>
  <si>
    <t>https://www.amazon.com/gp/product/B07TWZ7X38/</t>
  </si>
  <si>
    <t>https://www.amazon.com/gp/product/B09L8B1YZC/</t>
  </si>
  <si>
    <t>https://www.amazon.com/gp/product/B072BXB2Y8/</t>
  </si>
  <si>
    <t>DC power pigtails</t>
  </si>
  <si>
    <t>https://monsterguts.com/products/mini-motor-5rpm-110vac</t>
  </si>
  <si>
    <t>zip ties</t>
  </si>
  <si>
    <t>https://www.amazon.com/gp/product/B09NPKBTHR/</t>
  </si>
  <si>
    <t>M3x16mm self-tapping flanged</t>
  </si>
  <si>
    <t>M3x6mm machine screws</t>
  </si>
  <si>
    <t>https://www.amazon.com/gp/product/B0CTQB97J2/</t>
  </si>
  <si>
    <t>DC Option</t>
  </si>
  <si>
    <t>AC Option</t>
  </si>
  <si>
    <t>Common Parts</t>
  </si>
  <si>
    <t>Total</t>
  </si>
  <si>
    <t>Subtotal</t>
  </si>
  <si>
    <t>Shipping</t>
  </si>
  <si>
    <t>https://www.usps.com/ship/priority-mail.htm</t>
  </si>
  <si>
    <t>printer filament</t>
  </si>
  <si>
    <t>plastic spider</t>
  </si>
  <si>
    <t>bearings 608-RS</t>
  </si>
  <si>
    <t>"reindeer" motor</t>
  </si>
  <si>
    <t>Cost</t>
  </si>
  <si>
    <t>Quantity</t>
  </si>
  <si>
    <t>Tax</t>
  </si>
  <si>
    <t>elastic string</t>
  </si>
  <si>
    <t>MonsterGuts shipping estimated based on commercial USPS Priority Mail Flat Rate.</t>
  </si>
  <si>
    <t>https://www.printedsolid.com/collections/prusament/products/prusament-petg-1-75mm-1kg-prusa-galaxy-black</t>
  </si>
  <si>
    <t>Printed Solid shipping is free if order is at least $50.</t>
  </si>
  <si>
    <t>Unit</t>
  </si>
  <si>
    <t>count</t>
  </si>
  <si>
    <t>feet</t>
  </si>
  <si>
    <t>g</t>
  </si>
  <si>
    <t>ZX10C20C01</t>
  </si>
  <si>
    <t>ZX10C30C01</t>
  </si>
  <si>
    <t>ZX10E20C01</t>
  </si>
  <si>
    <t>ZX10E30C01</t>
  </si>
  <si>
    <t>ZX40C20C01</t>
  </si>
  <si>
    <t>ZX40C30C01</t>
  </si>
  <si>
    <t>ZX40E20C01</t>
  </si>
  <si>
    <t>ZX40E30C01</t>
  </si>
  <si>
    <t>ZX(1|4)0(C|E)(2|3)0C01</t>
  </si>
  <si>
    <t>Any of these Honeywell Microswitch models will work.</t>
  </si>
  <si>
    <t>Honeywell</t>
  </si>
  <si>
    <t>Amazon Price</t>
  </si>
  <si>
    <t>Amazon Product</t>
  </si>
  <si>
    <t>480-5342-ND</t>
  </si>
  <si>
    <t>https://www.amazon.com/dp/B07YKH3TDR/</t>
  </si>
  <si>
    <t>ZX40E20C01-ND</t>
  </si>
  <si>
    <t>DigiKey Part</t>
  </si>
  <si>
    <t>DigiKey Price</t>
  </si>
  <si>
    <t>Notes</t>
  </si>
  <si>
    <t>1, 2, 3</t>
  </si>
  <si>
    <t>3. DigiKey price requires large quantity.</t>
  </si>
  <si>
    <t>2. Amazon version may not have UL certification.</t>
  </si>
  <si>
    <t>1. Specs for current capacity of Amazon version don't match.</t>
  </si>
  <si>
    <t>ZX40C30C01-ND</t>
  </si>
  <si>
    <t>480-ZX10E30C01-ND</t>
  </si>
  <si>
    <t>NA</t>
  </si>
  <si>
    <t>480-ZX10C30C01-ND</t>
  </si>
  <si>
    <t>5. Price break for reasonable quantities.</t>
  </si>
  <si>
    <t>4. DigiKey claims it's no longer manufactured.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</si>
</sst>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8" fontId="0" fillId="0" borderId="0" xfId="0" applyNumberFormat="1"/>
    <xf numFmtId="0" fontId="1" fillId="0" borderId="0" xfId="0" applyFont="1"/>
    <xf numFmtId="0" fontId="1" fillId="0" borderId="1" xfId="1"/>
    <xf numFmtId="8" fontId="1" fillId="0" borderId="1" xfId="1" applyNumberFormat="1"/>
    <xf numFmtId="0" fontId="2" fillId="0" borderId="0" xfId="2"/>
    <xf numFmtId="20" fontId="0" fillId="0" borderId="0" xfId="0" applyNumberFormat="1"/>
  </cellXfs>
  <cellStyles count="3">
    <cellStyle name="Hyperlink" xfId="2" builtinId="8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C792C-E920-409F-B110-1A72354C03E4}">
  <dimension ref="A1:N28"/>
  <sheetViews>
    <sheetView workbookViewId="0">
      <selection activeCell="L24" sqref="L24"/>
    </sheetView>
  </sheetViews>
  <sheetFormatPr defaultRowHeight="14.6" x14ac:dyDescent="0.4"/>
  <cols>
    <col min="1" max="1" width="28.3828125" customWidth="1"/>
    <col min="11" max="11" width="2.921875" customWidth="1"/>
    <col min="12" max="12" width="10.69140625" customWidth="1"/>
    <col min="13" max="13" width="10.3828125" customWidth="1"/>
    <col min="14" max="14" width="51.69140625" customWidth="1"/>
  </cols>
  <sheetData>
    <row r="1" spans="1:14" x14ac:dyDescent="0.4">
      <c r="A1" s="2" t="s">
        <v>0</v>
      </c>
      <c r="L1" s="2" t="s">
        <v>19</v>
      </c>
      <c r="M1" s="2" t="s">
        <v>18</v>
      </c>
    </row>
    <row r="2" spans="1:14" x14ac:dyDescent="0.4">
      <c r="B2" s="2" t="s">
        <v>1</v>
      </c>
      <c r="C2" s="2" t="s">
        <v>30</v>
      </c>
      <c r="D2" s="2" t="s">
        <v>36</v>
      </c>
      <c r="E2" s="2" t="s">
        <v>31</v>
      </c>
      <c r="F2" s="2" t="s">
        <v>23</v>
      </c>
      <c r="G2" s="2" t="s">
        <v>29</v>
      </c>
      <c r="H2" s="2" t="s">
        <v>2</v>
      </c>
      <c r="I2" s="2" t="s">
        <v>3</v>
      </c>
      <c r="J2" s="2" t="s">
        <v>4</v>
      </c>
    </row>
    <row r="3" spans="1:14" x14ac:dyDescent="0.4">
      <c r="A3" s="2" t="s">
        <v>20</v>
      </c>
    </row>
    <row r="4" spans="1:14" x14ac:dyDescent="0.4">
      <c r="A4" t="s">
        <v>26</v>
      </c>
      <c r="B4" s="1">
        <v>11.99</v>
      </c>
      <c r="C4">
        <v>4</v>
      </c>
      <c r="D4" t="s">
        <v>37</v>
      </c>
      <c r="E4" s="1">
        <f>B4*0.1075</f>
        <v>1.2889250000000001</v>
      </c>
      <c r="F4" s="1"/>
      <c r="G4" s="1">
        <f>B4+E4+F4</f>
        <v>13.278925000000001</v>
      </c>
      <c r="H4" s="1">
        <f>IF(C4&gt;0, G4/C4, 0)</f>
        <v>3.3197312500000002</v>
      </c>
      <c r="I4">
        <v>1</v>
      </c>
      <c r="J4" s="1">
        <f>H4*I4</f>
        <v>3.3197312500000002</v>
      </c>
      <c r="N4" t="s">
        <v>7</v>
      </c>
    </row>
    <row r="5" spans="1:14" x14ac:dyDescent="0.4">
      <c r="A5" t="s">
        <v>27</v>
      </c>
      <c r="B5" s="1">
        <v>11.99</v>
      </c>
      <c r="C5">
        <v>30</v>
      </c>
      <c r="D5" t="s">
        <v>37</v>
      </c>
      <c r="E5" s="1">
        <f t="shared" ref="E5:E8" si="0">B5*0.1075</f>
        <v>1.2889250000000001</v>
      </c>
      <c r="F5" s="1"/>
      <c r="G5" s="1">
        <f t="shared" ref="G5:G8" si="1">B5+E5+F5</f>
        <v>13.278925000000001</v>
      </c>
      <c r="H5" s="1">
        <f t="shared" ref="H5:H8" si="2">IF(C5&gt;0, G5/C5, 0)</f>
        <v>0.44263083333333336</v>
      </c>
      <c r="I5">
        <v>2</v>
      </c>
      <c r="J5" s="1">
        <f>H5*I5</f>
        <v>0.88526166666666672</v>
      </c>
      <c r="N5" t="s">
        <v>8</v>
      </c>
    </row>
    <row r="6" spans="1:14" x14ac:dyDescent="0.4">
      <c r="A6" t="s">
        <v>32</v>
      </c>
      <c r="B6" s="1">
        <v>7.19</v>
      </c>
      <c r="C6">
        <v>330</v>
      </c>
      <c r="D6" t="s">
        <v>38</v>
      </c>
      <c r="E6" s="1">
        <f t="shared" si="0"/>
        <v>0.77292500000000008</v>
      </c>
      <c r="F6" s="1"/>
      <c r="G6" s="1">
        <f t="shared" si="1"/>
        <v>7.9629250000000003</v>
      </c>
      <c r="H6" s="1">
        <f t="shared" si="2"/>
        <v>2.413007575757576E-2</v>
      </c>
      <c r="I6">
        <v>5</v>
      </c>
      <c r="J6" s="1">
        <f>H6*I6</f>
        <v>0.12065037878787879</v>
      </c>
      <c r="N6" t="s">
        <v>9</v>
      </c>
    </row>
    <row r="7" spans="1:14" x14ac:dyDescent="0.4">
      <c r="A7" t="s">
        <v>13</v>
      </c>
      <c r="D7" t="s">
        <v>37</v>
      </c>
      <c r="E7" s="1">
        <f t="shared" si="0"/>
        <v>0</v>
      </c>
      <c r="F7" s="1"/>
      <c r="G7" s="1">
        <f t="shared" si="1"/>
        <v>0</v>
      </c>
      <c r="H7" s="1">
        <f t="shared" si="2"/>
        <v>0</v>
      </c>
      <c r="I7">
        <v>2</v>
      </c>
      <c r="J7" s="1">
        <f>H7*I7</f>
        <v>0</v>
      </c>
    </row>
    <row r="8" spans="1:14" x14ac:dyDescent="0.4">
      <c r="A8" t="s">
        <v>25</v>
      </c>
      <c r="B8" s="1">
        <f>2*35.99</f>
        <v>71.98</v>
      </c>
      <c r="C8">
        <v>2000</v>
      </c>
      <c r="D8" t="s">
        <v>39</v>
      </c>
      <c r="E8" s="1">
        <f t="shared" si="0"/>
        <v>7.7378499999999999</v>
      </c>
      <c r="F8" s="1"/>
      <c r="G8" s="1">
        <f t="shared" si="1"/>
        <v>79.717849999999999</v>
      </c>
      <c r="H8" s="1">
        <f t="shared" si="2"/>
        <v>3.9858924999999996E-2</v>
      </c>
      <c r="I8">
        <v>68</v>
      </c>
      <c r="J8" s="1">
        <f t="shared" ref="J8" si="3">H8*I8</f>
        <v>2.7104068999999997</v>
      </c>
      <c r="N8" t="s">
        <v>34</v>
      </c>
    </row>
    <row r="9" spans="1:14" ht="15" thickBot="1" x14ac:dyDescent="0.45">
      <c r="A9" s="3" t="s">
        <v>22</v>
      </c>
      <c r="B9" s="3"/>
      <c r="C9" s="3"/>
      <c r="D9" s="3"/>
      <c r="E9" s="3"/>
      <c r="F9" s="3"/>
      <c r="G9" s="3"/>
      <c r="H9" s="3"/>
      <c r="I9" s="3"/>
      <c r="J9" s="4">
        <f>SUM(J4:J8)</f>
        <v>7.0360501954545454</v>
      </c>
      <c r="L9" s="1">
        <f>J9</f>
        <v>7.0360501954545454</v>
      </c>
      <c r="M9" s="1">
        <f>J9</f>
        <v>7.0360501954545454</v>
      </c>
    </row>
    <row r="10" spans="1:14" ht="15" thickTop="1" x14ac:dyDescent="0.4"/>
    <row r="11" spans="1:14" x14ac:dyDescent="0.4">
      <c r="A11" s="2" t="s">
        <v>18</v>
      </c>
    </row>
    <row r="12" spans="1:14" x14ac:dyDescent="0.4">
      <c r="A12" t="s">
        <v>5</v>
      </c>
      <c r="B12" s="1">
        <v>11.99</v>
      </c>
      <c r="C12">
        <v>1</v>
      </c>
      <c r="E12" s="1">
        <f t="shared" ref="E12:E14" si="4">B12*0.1075</f>
        <v>1.2889250000000001</v>
      </c>
      <c r="F12" s="1"/>
      <c r="G12" s="1">
        <f t="shared" ref="G12:G14" si="5">B12+E12+F12</f>
        <v>13.278925000000001</v>
      </c>
      <c r="H12" s="1">
        <f t="shared" ref="H12:H14" si="6">IF(C12&gt;0, G12/C12, 0)</f>
        <v>13.278925000000001</v>
      </c>
      <c r="I12">
        <v>1</v>
      </c>
      <c r="J12" s="1">
        <f>H12*I12</f>
        <v>13.278925000000001</v>
      </c>
      <c r="N12" t="s">
        <v>6</v>
      </c>
    </row>
    <row r="13" spans="1:14" x14ac:dyDescent="0.4">
      <c r="A13" t="s">
        <v>11</v>
      </c>
      <c r="B13" s="1">
        <v>9.49</v>
      </c>
      <c r="C13">
        <v>10</v>
      </c>
      <c r="E13" s="1">
        <f t="shared" si="4"/>
        <v>1.0201750000000001</v>
      </c>
      <c r="F13" s="1"/>
      <c r="G13" s="1">
        <f t="shared" si="5"/>
        <v>10.510175</v>
      </c>
      <c r="H13" s="1">
        <f t="shared" si="6"/>
        <v>1.0510174999999999</v>
      </c>
      <c r="I13">
        <v>1</v>
      </c>
      <c r="J13" s="1">
        <f>H13*I13</f>
        <v>1.0510174999999999</v>
      </c>
      <c r="N13" t="s">
        <v>10</v>
      </c>
    </row>
    <row r="14" spans="1:14" x14ac:dyDescent="0.4">
      <c r="A14" t="s">
        <v>16</v>
      </c>
      <c r="B14" s="1">
        <v>5.99</v>
      </c>
      <c r="C14">
        <v>50</v>
      </c>
      <c r="E14" s="1">
        <f t="shared" si="4"/>
        <v>0.64392499999999997</v>
      </c>
      <c r="F14" s="1"/>
      <c r="G14" s="1">
        <f t="shared" si="5"/>
        <v>6.6339250000000005</v>
      </c>
      <c r="H14" s="1">
        <f t="shared" si="6"/>
        <v>0.1326785</v>
      </c>
      <c r="I14">
        <v>5</v>
      </c>
      <c r="J14" s="1">
        <f>H14*I14</f>
        <v>0.66339250000000005</v>
      </c>
      <c r="N14" t="s">
        <v>17</v>
      </c>
    </row>
    <row r="15" spans="1:14" ht="15" thickBot="1" x14ac:dyDescent="0.45">
      <c r="A15" s="3" t="s">
        <v>22</v>
      </c>
      <c r="B15" s="3"/>
      <c r="C15" s="3"/>
      <c r="D15" s="3"/>
      <c r="E15" s="3"/>
      <c r="F15" s="3"/>
      <c r="G15" s="3"/>
      <c r="H15" s="3"/>
      <c r="I15" s="3"/>
      <c r="J15" s="4">
        <f>SUM(J12:J14)</f>
        <v>14.993335000000002</v>
      </c>
      <c r="M15" s="1">
        <f>J15</f>
        <v>14.993335000000002</v>
      </c>
    </row>
    <row r="16" spans="1:14" ht="15" thickTop="1" x14ac:dyDescent="0.4">
      <c r="B16" s="1"/>
      <c r="E16" s="1"/>
      <c r="F16" s="1"/>
      <c r="G16" s="1"/>
      <c r="H16" s="1"/>
      <c r="J16" s="1"/>
    </row>
    <row r="17" spans="1:14" x14ac:dyDescent="0.4">
      <c r="A17" s="2" t="s">
        <v>19</v>
      </c>
      <c r="B17" s="1"/>
      <c r="E17" s="1"/>
      <c r="F17" s="1"/>
      <c r="G17" s="1"/>
      <c r="H17" s="1"/>
      <c r="J17" s="1"/>
    </row>
    <row r="18" spans="1:14" x14ac:dyDescent="0.4">
      <c r="A18" t="s">
        <v>28</v>
      </c>
      <c r="B18" s="1">
        <v>18.95</v>
      </c>
      <c r="C18">
        <v>1</v>
      </c>
      <c r="E18" s="1">
        <f t="shared" ref="E18:E19" si="7">B18*0.1075</f>
        <v>2.0371250000000001</v>
      </c>
      <c r="F18" s="1">
        <v>9.5500000000000007</v>
      </c>
      <c r="G18" s="1">
        <f>B18+E18+F18</f>
        <v>30.537125</v>
      </c>
      <c r="H18" s="1">
        <f>IF(C18&gt;0, G18/C18, 0)</f>
        <v>30.537125</v>
      </c>
      <c r="I18">
        <v>1</v>
      </c>
      <c r="J18" s="1">
        <f>H18*I18</f>
        <v>30.537125</v>
      </c>
      <c r="N18" t="s">
        <v>12</v>
      </c>
    </row>
    <row r="19" spans="1:14" x14ac:dyDescent="0.4">
      <c r="A19" t="s">
        <v>15</v>
      </c>
      <c r="B19" s="1">
        <v>7.98</v>
      </c>
      <c r="C19">
        <v>100</v>
      </c>
      <c r="E19" s="1">
        <f t="shared" si="7"/>
        <v>0.85785</v>
      </c>
      <c r="F19" s="1"/>
      <c r="G19" s="1">
        <f t="shared" ref="G19" si="8">B19+E19+F19</f>
        <v>8.8378499999999995</v>
      </c>
      <c r="H19" s="1">
        <f>IF(C19&gt;0, G19/C19, 0)</f>
        <v>8.8378499999999999E-2</v>
      </c>
      <c r="I19">
        <v>4</v>
      </c>
      <c r="J19" s="1">
        <f>H19*I19</f>
        <v>0.35351399999999999</v>
      </c>
      <c r="N19" t="s">
        <v>14</v>
      </c>
    </row>
    <row r="20" spans="1:14" ht="15" thickBot="1" x14ac:dyDescent="0.45">
      <c r="A20" s="3" t="s">
        <v>22</v>
      </c>
      <c r="B20" s="3"/>
      <c r="C20" s="3"/>
      <c r="D20" s="3"/>
      <c r="E20" s="3"/>
      <c r="F20" s="3"/>
      <c r="G20" s="3"/>
      <c r="H20" s="3"/>
      <c r="I20" s="3"/>
      <c r="J20" s="4">
        <f>SUM(J18:J19)</f>
        <v>30.890639</v>
      </c>
      <c r="L20" s="1">
        <f>J20</f>
        <v>30.890639</v>
      </c>
    </row>
    <row r="21" spans="1:14" ht="15" thickTop="1" x14ac:dyDescent="0.4">
      <c r="B21" s="1"/>
      <c r="E21" s="1"/>
      <c r="F21" s="1"/>
      <c r="G21" s="1"/>
      <c r="H21" s="1"/>
      <c r="J21" s="1"/>
    </row>
    <row r="22" spans="1:14" ht="15" thickBot="1" x14ac:dyDescent="0.45">
      <c r="B22" s="4" t="s">
        <v>21</v>
      </c>
      <c r="C22" s="3"/>
      <c r="D22" s="3"/>
      <c r="E22" s="4"/>
      <c r="F22" s="4"/>
      <c r="G22" s="4"/>
      <c r="H22" s="4"/>
      <c r="I22" s="3"/>
      <c r="J22" s="4"/>
      <c r="K22" s="3"/>
      <c r="L22" s="4">
        <f>SUM(L3:L21)</f>
        <v>37.926689195454543</v>
      </c>
      <c r="M22" s="4">
        <f>SUM(M3:M21)</f>
        <v>22.029385195454548</v>
      </c>
    </row>
    <row r="23" spans="1:14" ht="15" thickTop="1" x14ac:dyDescent="0.4">
      <c r="B23" s="1"/>
      <c r="E23" s="1"/>
      <c r="F23" s="1"/>
      <c r="G23" s="1"/>
      <c r="H23" s="1"/>
      <c r="J23" s="1"/>
    </row>
    <row r="24" spans="1:14" x14ac:dyDescent="0.4">
      <c r="A24" t="s">
        <v>35</v>
      </c>
      <c r="B24" s="1"/>
      <c r="E24" s="1"/>
      <c r="F24" s="1"/>
      <c r="G24" s="1"/>
      <c r="H24" s="1"/>
      <c r="J24" s="1"/>
    </row>
    <row r="26" spans="1:14" x14ac:dyDescent="0.4">
      <c r="A26" t="s">
        <v>33</v>
      </c>
    </row>
    <row r="27" spans="1:14" x14ac:dyDescent="0.4">
      <c r="A27" t="s">
        <v>24</v>
      </c>
    </row>
    <row r="28" spans="1:14" x14ac:dyDescent="0.4">
      <c r="A2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F09C8-D9EA-4A94-8F05-63315EF27164}">
  <dimension ref="A1:F19"/>
  <sheetViews>
    <sheetView tabSelected="1" workbookViewId="0">
      <selection activeCell="A20" sqref="A20"/>
    </sheetView>
  </sheetViews>
  <sheetFormatPr defaultRowHeight="14.6" x14ac:dyDescent="0.4"/>
  <cols>
    <col min="1" max="1" width="14.15234375" customWidth="1"/>
    <col min="2" max="2" width="18" customWidth="1"/>
    <col min="3" max="3" width="13.3046875" customWidth="1"/>
    <col min="4" max="4" width="38.921875" customWidth="1"/>
    <col min="5" max="5" width="17" customWidth="1"/>
  </cols>
  <sheetData>
    <row r="1" spans="1:6" x14ac:dyDescent="0.4">
      <c r="A1" t="s">
        <v>49</v>
      </c>
    </row>
    <row r="3" spans="1:6" x14ac:dyDescent="0.4">
      <c r="A3" t="s">
        <v>50</v>
      </c>
      <c r="B3" t="s">
        <v>56</v>
      </c>
      <c r="C3" t="s">
        <v>57</v>
      </c>
      <c r="D3" t="s">
        <v>52</v>
      </c>
      <c r="E3" t="s">
        <v>51</v>
      </c>
      <c r="F3" t="s">
        <v>58</v>
      </c>
    </row>
    <row r="4" spans="1:6" x14ac:dyDescent="0.4">
      <c r="A4" t="s">
        <v>40</v>
      </c>
    </row>
    <row r="5" spans="1:6" x14ac:dyDescent="0.4">
      <c r="A5" t="s">
        <v>41</v>
      </c>
      <c r="B5" t="s">
        <v>66</v>
      </c>
      <c r="C5" s="1">
        <v>1.95</v>
      </c>
      <c r="F5">
        <v>3</v>
      </c>
    </row>
    <row r="6" spans="1:6" x14ac:dyDescent="0.4">
      <c r="A6" t="s">
        <v>42</v>
      </c>
    </row>
    <row r="7" spans="1:6" x14ac:dyDescent="0.4">
      <c r="A7" t="s">
        <v>43</v>
      </c>
    </row>
    <row r="8" spans="1:6" x14ac:dyDescent="0.4">
      <c r="A8" t="s">
        <v>44</v>
      </c>
      <c r="B8" t="s">
        <v>64</v>
      </c>
      <c r="C8" t="s">
        <v>65</v>
      </c>
      <c r="F8">
        <v>4</v>
      </c>
    </row>
    <row r="9" spans="1:6" x14ac:dyDescent="0.4">
      <c r="A9" t="s">
        <v>45</v>
      </c>
      <c r="B9" t="s">
        <v>63</v>
      </c>
      <c r="C9" s="1">
        <v>1.75</v>
      </c>
    </row>
    <row r="10" spans="1:6" x14ac:dyDescent="0.4">
      <c r="A10" t="s">
        <v>46</v>
      </c>
      <c r="B10" t="s">
        <v>55</v>
      </c>
      <c r="C10" s="1">
        <v>1.33</v>
      </c>
      <c r="D10" t="s">
        <v>54</v>
      </c>
      <c r="E10" s="1">
        <v>0.25</v>
      </c>
      <c r="F10" t="s">
        <v>59</v>
      </c>
    </row>
    <row r="11" spans="1:6" x14ac:dyDescent="0.4">
      <c r="A11" t="s">
        <v>47</v>
      </c>
      <c r="B11" t="s">
        <v>53</v>
      </c>
      <c r="C11" s="1">
        <v>2.31</v>
      </c>
      <c r="F11">
        <v>5</v>
      </c>
    </row>
    <row r="13" spans="1:6" x14ac:dyDescent="0.4">
      <c r="A13" t="s">
        <v>48</v>
      </c>
    </row>
    <row r="15" spans="1:6" x14ac:dyDescent="0.4">
      <c r="A15" s="6" t="s">
        <v>62</v>
      </c>
    </row>
    <row r="16" spans="1:6" x14ac:dyDescent="0.4">
      <c r="A16" t="s">
        <v>61</v>
      </c>
    </row>
    <row r="17" spans="1:1" x14ac:dyDescent="0.4">
      <c r="A17" t="s">
        <v>60</v>
      </c>
    </row>
    <row r="18" spans="1:1" x14ac:dyDescent="0.4">
      <c r="A18" t="s">
        <v>68</v>
      </c>
    </row>
    <row r="19" spans="1:1" x14ac:dyDescent="0.4">
      <c r="A19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McCarthy</dc:creator>
  <cp:lastModifiedBy>Adrian McCarthy</cp:lastModifiedBy>
  <dcterms:created xsi:type="dcterms:W3CDTF">2024-11-15T01:07:03Z</dcterms:created>
  <dcterms:modified xsi:type="dcterms:W3CDTF">2024-11-25T21:36:05Z</dcterms:modified>
</cp:coreProperties>
</file>