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projects\fortran-adventure\docs\"/>
    </mc:Choice>
  </mc:AlternateContent>
  <xr:revisionPtr revIDLastSave="0" documentId="13_ncr:1_{E7D96159-BC39-4AED-999C-16F8BED0BD30}" xr6:coauthVersionLast="47" xr6:coauthVersionMax="47" xr10:uidLastSave="{00000000-0000-0000-0000-000000000000}"/>
  <bookViews>
    <workbookView xWindow="0" yWindow="0" windowWidth="16457" windowHeight="17914" xr2:uid="{E40D009D-A540-4A31-9E4F-EE239878E8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7" i="1" l="1"/>
  <c r="K67" i="1"/>
  <c r="I67" i="1"/>
  <c r="D67" i="1"/>
  <c r="E67" i="1" s="1"/>
  <c r="O66" i="1"/>
  <c r="K66" i="1"/>
  <c r="I66" i="1"/>
  <c r="D66" i="1"/>
  <c r="E66" i="1" s="1"/>
  <c r="O65" i="1"/>
  <c r="K65" i="1"/>
  <c r="I65" i="1"/>
  <c r="D65" i="1"/>
  <c r="E65" i="1" s="1"/>
  <c r="O64" i="1"/>
  <c r="K64" i="1"/>
  <c r="I64" i="1"/>
  <c r="D64" i="1"/>
  <c r="E64" i="1" s="1"/>
  <c r="D69" i="1"/>
  <c r="E69" i="1" s="1"/>
  <c r="I69" i="1"/>
  <c r="K69" i="1"/>
  <c r="O69" i="1"/>
  <c r="D70" i="1"/>
  <c r="E70" i="1" s="1"/>
  <c r="I70" i="1"/>
  <c r="K70" i="1"/>
  <c r="O70" i="1"/>
  <c r="D71" i="1"/>
  <c r="E71" i="1" s="1"/>
  <c r="I71" i="1"/>
  <c r="K71" i="1"/>
  <c r="O71" i="1"/>
  <c r="D72" i="1"/>
  <c r="E72" i="1" s="1"/>
  <c r="I72" i="1"/>
  <c r="K72" i="1"/>
  <c r="O72" i="1"/>
  <c r="O62" i="1"/>
  <c r="O61" i="1"/>
  <c r="O60" i="1"/>
  <c r="O59" i="1"/>
  <c r="O57" i="1"/>
  <c r="O56" i="1"/>
  <c r="O55" i="1"/>
  <c r="O54" i="1"/>
  <c r="O52" i="1"/>
  <c r="O51" i="1"/>
  <c r="O50" i="1"/>
  <c r="O49" i="1"/>
  <c r="O47" i="1"/>
  <c r="O46" i="1"/>
  <c r="O45" i="1"/>
  <c r="O44" i="1"/>
  <c r="O42" i="1"/>
  <c r="O41" i="1"/>
  <c r="O40" i="1"/>
  <c r="O39" i="1"/>
  <c r="O37" i="1"/>
  <c r="O36" i="1"/>
  <c r="O35" i="1"/>
  <c r="O34" i="1"/>
  <c r="O32" i="1"/>
  <c r="O31" i="1"/>
  <c r="O30" i="1"/>
  <c r="O29" i="1"/>
  <c r="O27" i="1"/>
  <c r="O26" i="1"/>
  <c r="O25" i="1"/>
  <c r="O24" i="1"/>
  <c r="O22" i="1"/>
  <c r="O21" i="1"/>
  <c r="O20" i="1"/>
  <c r="O19" i="1"/>
  <c r="O17" i="1"/>
  <c r="O16" i="1"/>
  <c r="O15" i="1"/>
  <c r="O14" i="1"/>
  <c r="O12" i="1"/>
  <c r="O11" i="1"/>
  <c r="O10" i="1"/>
  <c r="O9" i="1"/>
  <c r="O7" i="1"/>
  <c r="O6" i="1"/>
  <c r="O5" i="1"/>
  <c r="O4" i="1"/>
  <c r="K62" i="1"/>
  <c r="I62" i="1"/>
  <c r="D62" i="1"/>
  <c r="E62" i="1" s="1"/>
  <c r="G62" i="1" s="1"/>
  <c r="K61" i="1"/>
  <c r="I61" i="1"/>
  <c r="D61" i="1"/>
  <c r="E61" i="1" s="1"/>
  <c r="K60" i="1"/>
  <c r="I60" i="1"/>
  <c r="D60" i="1"/>
  <c r="E60" i="1" s="1"/>
  <c r="K59" i="1"/>
  <c r="I59" i="1"/>
  <c r="D59" i="1"/>
  <c r="E59" i="1" s="1"/>
  <c r="K57" i="1"/>
  <c r="I57" i="1"/>
  <c r="D57" i="1"/>
  <c r="E57" i="1" s="1"/>
  <c r="K56" i="1"/>
  <c r="I56" i="1"/>
  <c r="D56" i="1"/>
  <c r="E56" i="1" s="1"/>
  <c r="K55" i="1"/>
  <c r="I55" i="1"/>
  <c r="D55" i="1"/>
  <c r="E55" i="1" s="1"/>
  <c r="K54" i="1"/>
  <c r="I54" i="1"/>
  <c r="D54" i="1"/>
  <c r="E54" i="1" s="1"/>
  <c r="D52" i="1"/>
  <c r="E52" i="1" s="1"/>
  <c r="G52" i="1" s="1"/>
  <c r="D51" i="1"/>
  <c r="D50" i="1"/>
  <c r="E50" i="1" s="1"/>
  <c r="D49" i="1"/>
  <c r="D47" i="1"/>
  <c r="E47" i="1" s="1"/>
  <c r="G47" i="1" s="1"/>
  <c r="D46" i="1"/>
  <c r="E46" i="1" s="1"/>
  <c r="G46" i="1" s="1"/>
  <c r="D45" i="1"/>
  <c r="E45" i="1" s="1"/>
  <c r="G45" i="1" s="1"/>
  <c r="D44" i="1"/>
  <c r="E44" i="1" s="1"/>
  <c r="K52" i="1"/>
  <c r="I52" i="1"/>
  <c r="K51" i="1"/>
  <c r="I51" i="1"/>
  <c r="E51" i="1"/>
  <c r="K50" i="1"/>
  <c r="I50" i="1"/>
  <c r="K49" i="1"/>
  <c r="I49" i="1"/>
  <c r="E49" i="1"/>
  <c r="K47" i="1"/>
  <c r="I47" i="1"/>
  <c r="K46" i="1"/>
  <c r="I46" i="1"/>
  <c r="K45" i="1"/>
  <c r="I45" i="1"/>
  <c r="K44" i="1"/>
  <c r="I44" i="1"/>
  <c r="E35" i="1"/>
  <c r="G35" i="1" s="1"/>
  <c r="E34" i="1"/>
  <c r="E31" i="1"/>
  <c r="G31" i="1" s="1"/>
  <c r="E30" i="1"/>
  <c r="F30" i="1" s="1"/>
  <c r="E29" i="1"/>
  <c r="G29" i="1" s="1"/>
  <c r="E27" i="1"/>
  <c r="G27" i="1" s="1"/>
  <c r="D42" i="1"/>
  <c r="E42" i="1" s="1"/>
  <c r="G42" i="1" s="1"/>
  <c r="D41" i="1"/>
  <c r="E41" i="1" s="1"/>
  <c r="F41" i="1" s="1"/>
  <c r="D40" i="1"/>
  <c r="E40" i="1" s="1"/>
  <c r="G40" i="1" s="1"/>
  <c r="D39" i="1"/>
  <c r="E39" i="1" s="1"/>
  <c r="F39" i="1" s="1"/>
  <c r="D37" i="1"/>
  <c r="E37" i="1" s="1"/>
  <c r="G37" i="1" s="1"/>
  <c r="D36" i="1"/>
  <c r="E36" i="1" s="1"/>
  <c r="G36" i="1" s="1"/>
  <c r="D35" i="1"/>
  <c r="D34" i="1"/>
  <c r="D32" i="1"/>
  <c r="E32" i="1" s="1"/>
  <c r="G32" i="1" s="1"/>
  <c r="D31" i="1"/>
  <c r="D30" i="1"/>
  <c r="D29" i="1"/>
  <c r="D27" i="1"/>
  <c r="D26" i="1"/>
  <c r="E26" i="1" s="1"/>
  <c r="G26" i="1" s="1"/>
  <c r="D25" i="1"/>
  <c r="E25" i="1" s="1"/>
  <c r="G25" i="1" s="1"/>
  <c r="D24" i="1"/>
  <c r="E24" i="1" s="1"/>
  <c r="D22" i="1"/>
  <c r="E22" i="1" s="1"/>
  <c r="F22" i="1" s="1"/>
  <c r="D21" i="1"/>
  <c r="E21" i="1" s="1"/>
  <c r="G21" i="1" s="1"/>
  <c r="D20" i="1"/>
  <c r="E20" i="1" s="1"/>
  <c r="G20" i="1" s="1"/>
  <c r="D19" i="1"/>
  <c r="E19" i="1" s="1"/>
  <c r="G19" i="1" s="1"/>
  <c r="D17" i="1"/>
  <c r="E17" i="1" s="1"/>
  <c r="F17" i="1" s="1"/>
  <c r="D16" i="1"/>
  <c r="E16" i="1" s="1"/>
  <c r="G16" i="1" s="1"/>
  <c r="D15" i="1"/>
  <c r="E15" i="1" s="1"/>
  <c r="G15" i="1" s="1"/>
  <c r="D14" i="1"/>
  <c r="E14" i="1" s="1"/>
  <c r="G14" i="1" s="1"/>
  <c r="D12" i="1"/>
  <c r="E12" i="1" s="1"/>
  <c r="G12" i="1" s="1"/>
  <c r="D11" i="1"/>
  <c r="E11" i="1" s="1"/>
  <c r="G11" i="1" s="1"/>
  <c r="D10" i="1"/>
  <c r="E10" i="1" s="1"/>
  <c r="G10" i="1" s="1"/>
  <c r="D9" i="1"/>
  <c r="E9" i="1" s="1"/>
  <c r="G9" i="1" s="1"/>
  <c r="D7" i="1"/>
  <c r="E7" i="1" s="1"/>
  <c r="G7" i="1" s="1"/>
  <c r="D6" i="1"/>
  <c r="E6" i="1" s="1"/>
  <c r="G6" i="1" s="1"/>
  <c r="D5" i="1"/>
  <c r="E5" i="1" s="1"/>
  <c r="G5" i="1" s="1"/>
  <c r="D4" i="1"/>
  <c r="E4" i="1" s="1"/>
  <c r="F4" i="1" s="1"/>
  <c r="K42" i="1"/>
  <c r="I42" i="1"/>
  <c r="K41" i="1"/>
  <c r="I41" i="1"/>
  <c r="K40" i="1"/>
  <c r="I40" i="1"/>
  <c r="K39" i="1"/>
  <c r="I39" i="1"/>
  <c r="K37" i="1"/>
  <c r="I37" i="1"/>
  <c r="K36" i="1"/>
  <c r="I36" i="1"/>
  <c r="K35" i="1"/>
  <c r="I35" i="1"/>
  <c r="K34" i="1"/>
  <c r="I34" i="1"/>
  <c r="G34" i="1"/>
  <c r="K32" i="1"/>
  <c r="I32" i="1"/>
  <c r="K31" i="1"/>
  <c r="I31" i="1"/>
  <c r="K30" i="1"/>
  <c r="I30" i="1"/>
  <c r="K29" i="1"/>
  <c r="I29" i="1"/>
  <c r="K27" i="1"/>
  <c r="I27" i="1"/>
  <c r="K26" i="1"/>
  <c r="I26" i="1"/>
  <c r="K25" i="1"/>
  <c r="I25" i="1"/>
  <c r="K24" i="1"/>
  <c r="I24" i="1"/>
  <c r="K22" i="1"/>
  <c r="I22" i="1"/>
  <c r="K21" i="1"/>
  <c r="I21" i="1"/>
  <c r="K20" i="1"/>
  <c r="I20" i="1"/>
  <c r="K19" i="1"/>
  <c r="I19" i="1"/>
  <c r="K17" i="1"/>
  <c r="I17" i="1"/>
  <c r="K16" i="1"/>
  <c r="I16" i="1"/>
  <c r="K15" i="1"/>
  <c r="I15" i="1"/>
  <c r="K14" i="1"/>
  <c r="I14" i="1"/>
  <c r="K12" i="1"/>
  <c r="I12" i="1"/>
  <c r="K11" i="1"/>
  <c r="I11" i="1"/>
  <c r="K10" i="1"/>
  <c r="I10" i="1"/>
  <c r="K9" i="1"/>
  <c r="I9" i="1"/>
  <c r="K7" i="1"/>
  <c r="I7" i="1"/>
  <c r="K6" i="1"/>
  <c r="I6" i="1"/>
  <c r="K5" i="1"/>
  <c r="I5" i="1"/>
  <c r="K4" i="1"/>
  <c r="I4" i="1"/>
  <c r="G64" i="1" l="1"/>
  <c r="F64" i="1"/>
  <c r="G65" i="1"/>
  <c r="F65" i="1"/>
  <c r="F70" i="1"/>
  <c r="G70" i="1"/>
  <c r="F69" i="1"/>
  <c r="G69" i="1"/>
  <c r="G66" i="1"/>
  <c r="F66" i="1"/>
  <c r="F72" i="1"/>
  <c r="G72" i="1"/>
  <c r="G67" i="1"/>
  <c r="F67" i="1"/>
  <c r="F71" i="1"/>
  <c r="H71" i="1" s="1"/>
  <c r="G71" i="1"/>
  <c r="H69" i="1"/>
  <c r="J69" i="1"/>
  <c r="L69" i="1" s="1"/>
  <c r="M69" i="1" s="1"/>
  <c r="N69" i="1" s="1"/>
  <c r="F60" i="1"/>
  <c r="J60" i="1" s="1"/>
  <c r="G60" i="1"/>
  <c r="G59" i="1"/>
  <c r="F59" i="1"/>
  <c r="G61" i="1"/>
  <c r="F61" i="1"/>
  <c r="F62" i="1"/>
  <c r="G55" i="1"/>
  <c r="F55" i="1"/>
  <c r="G57" i="1"/>
  <c r="F57" i="1"/>
  <c r="G54" i="1"/>
  <c r="F54" i="1"/>
  <c r="G56" i="1"/>
  <c r="F56" i="1"/>
  <c r="G49" i="1"/>
  <c r="F49" i="1"/>
  <c r="G50" i="1"/>
  <c r="F50" i="1"/>
  <c r="G51" i="1"/>
  <c r="F51" i="1"/>
  <c r="G44" i="1"/>
  <c r="F44" i="1"/>
  <c r="F46" i="1"/>
  <c r="F52" i="1"/>
  <c r="F47" i="1"/>
  <c r="F45" i="1"/>
  <c r="F40" i="1"/>
  <c r="J40" i="1" s="1"/>
  <c r="L40" i="1" s="1"/>
  <c r="M40" i="1" s="1"/>
  <c r="N40" i="1" s="1"/>
  <c r="J39" i="1"/>
  <c r="H39" i="1"/>
  <c r="J41" i="1"/>
  <c r="H41" i="1"/>
  <c r="G39" i="1"/>
  <c r="F42" i="1"/>
  <c r="H40" i="1"/>
  <c r="G41" i="1"/>
  <c r="L41" i="1" s="1"/>
  <c r="M41" i="1" s="1"/>
  <c r="N41" i="1" s="1"/>
  <c r="F36" i="1"/>
  <c r="F34" i="1"/>
  <c r="F37" i="1"/>
  <c r="F35" i="1"/>
  <c r="F6" i="1"/>
  <c r="H6" i="1" s="1"/>
  <c r="F14" i="1"/>
  <c r="J14" i="1" s="1"/>
  <c r="L14" i="1" s="1"/>
  <c r="M14" i="1" s="1"/>
  <c r="N14" i="1" s="1"/>
  <c r="G30" i="1"/>
  <c r="G22" i="1"/>
  <c r="F7" i="1"/>
  <c r="J7" i="1" s="1"/>
  <c r="L7" i="1" s="1"/>
  <c r="M7" i="1" s="1"/>
  <c r="N7" i="1" s="1"/>
  <c r="F9" i="1"/>
  <c r="F5" i="1"/>
  <c r="F19" i="1"/>
  <c r="J22" i="1"/>
  <c r="H22" i="1"/>
  <c r="J30" i="1"/>
  <c r="H30" i="1"/>
  <c r="J17" i="1"/>
  <c r="H17" i="1"/>
  <c r="F20" i="1"/>
  <c r="G17" i="1"/>
  <c r="F31" i="1"/>
  <c r="F15" i="1"/>
  <c r="F29" i="1"/>
  <c r="F12" i="1"/>
  <c r="F26" i="1"/>
  <c r="F10" i="1"/>
  <c r="F24" i="1"/>
  <c r="G24" i="1"/>
  <c r="F21" i="1"/>
  <c r="F32" i="1"/>
  <c r="F16" i="1"/>
  <c r="F27" i="1"/>
  <c r="F11" i="1"/>
  <c r="F25" i="1"/>
  <c r="J4" i="1"/>
  <c r="H4" i="1"/>
  <c r="G4" i="1"/>
  <c r="J67" i="1" l="1"/>
  <c r="L67" i="1" s="1"/>
  <c r="M67" i="1" s="1"/>
  <c r="N67" i="1" s="1"/>
  <c r="H67" i="1"/>
  <c r="J66" i="1"/>
  <c r="L66" i="1" s="1"/>
  <c r="M66" i="1" s="1"/>
  <c r="N66" i="1" s="1"/>
  <c r="H66" i="1"/>
  <c r="H72" i="1"/>
  <c r="J72" i="1"/>
  <c r="L72" i="1" s="1"/>
  <c r="M72" i="1" s="1"/>
  <c r="N72" i="1" s="1"/>
  <c r="H70" i="1"/>
  <c r="J70" i="1"/>
  <c r="L70" i="1" s="1"/>
  <c r="M70" i="1" s="1"/>
  <c r="N70" i="1" s="1"/>
  <c r="J65" i="1"/>
  <c r="L65" i="1" s="1"/>
  <c r="M65" i="1" s="1"/>
  <c r="N65" i="1" s="1"/>
  <c r="H65" i="1"/>
  <c r="J64" i="1"/>
  <c r="L64" i="1" s="1"/>
  <c r="M64" i="1" s="1"/>
  <c r="N64" i="1" s="1"/>
  <c r="H64" i="1"/>
  <c r="J71" i="1"/>
  <c r="L71" i="1" s="1"/>
  <c r="M71" i="1" s="1"/>
  <c r="N71" i="1" s="1"/>
  <c r="L60" i="1"/>
  <c r="M60" i="1" s="1"/>
  <c r="N60" i="1" s="1"/>
  <c r="H60" i="1"/>
  <c r="L22" i="1"/>
  <c r="M22" i="1" s="1"/>
  <c r="N22" i="1" s="1"/>
  <c r="H14" i="1"/>
  <c r="J62" i="1"/>
  <c r="L62" i="1" s="1"/>
  <c r="M62" i="1" s="1"/>
  <c r="N62" i="1" s="1"/>
  <c r="H62" i="1"/>
  <c r="J59" i="1"/>
  <c r="L59" i="1" s="1"/>
  <c r="M59" i="1" s="1"/>
  <c r="N59" i="1" s="1"/>
  <c r="H59" i="1"/>
  <c r="J61" i="1"/>
  <c r="L61" i="1" s="1"/>
  <c r="M61" i="1" s="1"/>
  <c r="N61" i="1" s="1"/>
  <c r="H61" i="1"/>
  <c r="J56" i="1"/>
  <c r="L56" i="1" s="1"/>
  <c r="M56" i="1" s="1"/>
  <c r="N56" i="1" s="1"/>
  <c r="H56" i="1"/>
  <c r="J54" i="1"/>
  <c r="L54" i="1" s="1"/>
  <c r="M54" i="1" s="1"/>
  <c r="N54" i="1" s="1"/>
  <c r="H54" i="1"/>
  <c r="J57" i="1"/>
  <c r="L57" i="1" s="1"/>
  <c r="M57" i="1" s="1"/>
  <c r="N57" i="1" s="1"/>
  <c r="H57" i="1"/>
  <c r="J55" i="1"/>
  <c r="L55" i="1" s="1"/>
  <c r="M55" i="1" s="1"/>
  <c r="N55" i="1" s="1"/>
  <c r="H55" i="1"/>
  <c r="J47" i="1"/>
  <c r="L47" i="1" s="1"/>
  <c r="M47" i="1" s="1"/>
  <c r="N47" i="1" s="1"/>
  <c r="H47" i="1"/>
  <c r="J52" i="1"/>
  <c r="L52" i="1" s="1"/>
  <c r="M52" i="1" s="1"/>
  <c r="N52" i="1" s="1"/>
  <c r="H52" i="1"/>
  <c r="J51" i="1"/>
  <c r="L51" i="1" s="1"/>
  <c r="M51" i="1" s="1"/>
  <c r="N51" i="1" s="1"/>
  <c r="H51" i="1"/>
  <c r="H45" i="1"/>
  <c r="J45" i="1"/>
  <c r="L45" i="1" s="1"/>
  <c r="M45" i="1" s="1"/>
  <c r="N45" i="1" s="1"/>
  <c r="J46" i="1"/>
  <c r="L46" i="1" s="1"/>
  <c r="M46" i="1" s="1"/>
  <c r="N46" i="1" s="1"/>
  <c r="H46" i="1"/>
  <c r="J44" i="1"/>
  <c r="L44" i="1" s="1"/>
  <c r="M44" i="1" s="1"/>
  <c r="N44" i="1" s="1"/>
  <c r="H44" i="1"/>
  <c r="J50" i="1"/>
  <c r="L50" i="1" s="1"/>
  <c r="M50" i="1" s="1"/>
  <c r="N50" i="1" s="1"/>
  <c r="H50" i="1"/>
  <c r="J49" i="1"/>
  <c r="L49" i="1" s="1"/>
  <c r="M49" i="1" s="1"/>
  <c r="N49" i="1" s="1"/>
  <c r="H49" i="1"/>
  <c r="L30" i="1"/>
  <c r="M30" i="1" s="1"/>
  <c r="N30" i="1" s="1"/>
  <c r="L39" i="1"/>
  <c r="M39" i="1" s="1"/>
  <c r="N39" i="1" s="1"/>
  <c r="J42" i="1"/>
  <c r="L42" i="1" s="1"/>
  <c r="M42" i="1" s="1"/>
  <c r="N42" i="1" s="1"/>
  <c r="H42" i="1"/>
  <c r="J37" i="1"/>
  <c r="L37" i="1" s="1"/>
  <c r="M37" i="1" s="1"/>
  <c r="N37" i="1" s="1"/>
  <c r="H37" i="1"/>
  <c r="J36" i="1"/>
  <c r="L36" i="1" s="1"/>
  <c r="M36" i="1" s="1"/>
  <c r="N36" i="1" s="1"/>
  <c r="H36" i="1"/>
  <c r="J35" i="1"/>
  <c r="L35" i="1" s="1"/>
  <c r="M35" i="1" s="1"/>
  <c r="N35" i="1" s="1"/>
  <c r="H35" i="1"/>
  <c r="J34" i="1"/>
  <c r="L34" i="1" s="1"/>
  <c r="M34" i="1" s="1"/>
  <c r="N34" i="1" s="1"/>
  <c r="H34" i="1"/>
  <c r="L17" i="1"/>
  <c r="M17" i="1" s="1"/>
  <c r="N17" i="1" s="1"/>
  <c r="J6" i="1"/>
  <c r="L6" i="1" s="1"/>
  <c r="M6" i="1" s="1"/>
  <c r="N6" i="1" s="1"/>
  <c r="H7" i="1"/>
  <c r="J5" i="1"/>
  <c r="L5" i="1" s="1"/>
  <c r="M5" i="1" s="1"/>
  <c r="N5" i="1" s="1"/>
  <c r="H5" i="1"/>
  <c r="H19" i="1"/>
  <c r="J19" i="1"/>
  <c r="L19" i="1" s="1"/>
  <c r="M19" i="1" s="1"/>
  <c r="N19" i="1" s="1"/>
  <c r="J9" i="1"/>
  <c r="L9" i="1" s="1"/>
  <c r="M9" i="1" s="1"/>
  <c r="N9" i="1" s="1"/>
  <c r="H9" i="1"/>
  <c r="J16" i="1"/>
  <c r="L16" i="1" s="1"/>
  <c r="M16" i="1" s="1"/>
  <c r="N16" i="1" s="1"/>
  <c r="H16" i="1"/>
  <c r="J24" i="1"/>
  <c r="L24" i="1" s="1"/>
  <c r="M24" i="1" s="1"/>
  <c r="N24" i="1" s="1"/>
  <c r="H24" i="1"/>
  <c r="J21" i="1"/>
  <c r="L21" i="1" s="1"/>
  <c r="M21" i="1" s="1"/>
  <c r="N21" i="1" s="1"/>
  <c r="H21" i="1"/>
  <c r="H11" i="1"/>
  <c r="J11" i="1"/>
  <c r="L11" i="1" s="1"/>
  <c r="M11" i="1" s="1"/>
  <c r="N11" i="1" s="1"/>
  <c r="J26" i="1"/>
  <c r="L26" i="1" s="1"/>
  <c r="M26" i="1" s="1"/>
  <c r="N26" i="1" s="1"/>
  <c r="H26" i="1"/>
  <c r="J29" i="1"/>
  <c r="L29" i="1" s="1"/>
  <c r="M29" i="1" s="1"/>
  <c r="N29" i="1" s="1"/>
  <c r="H29" i="1"/>
  <c r="J15" i="1"/>
  <c r="L15" i="1" s="1"/>
  <c r="M15" i="1" s="1"/>
  <c r="N15" i="1" s="1"/>
  <c r="H15" i="1"/>
  <c r="H25" i="1"/>
  <c r="J25" i="1"/>
  <c r="L25" i="1" s="1"/>
  <c r="M25" i="1" s="1"/>
  <c r="N25" i="1" s="1"/>
  <c r="J32" i="1"/>
  <c r="L32" i="1" s="1"/>
  <c r="M32" i="1" s="1"/>
  <c r="N32" i="1" s="1"/>
  <c r="H32" i="1"/>
  <c r="J10" i="1"/>
  <c r="L10" i="1" s="1"/>
  <c r="M10" i="1" s="1"/>
  <c r="N10" i="1" s="1"/>
  <c r="H10" i="1"/>
  <c r="J12" i="1"/>
  <c r="L12" i="1" s="1"/>
  <c r="M12" i="1" s="1"/>
  <c r="N12" i="1" s="1"/>
  <c r="H12" i="1"/>
  <c r="J27" i="1"/>
  <c r="L27" i="1" s="1"/>
  <c r="M27" i="1" s="1"/>
  <c r="N27" i="1" s="1"/>
  <c r="H27" i="1"/>
  <c r="J31" i="1"/>
  <c r="L31" i="1" s="1"/>
  <c r="M31" i="1" s="1"/>
  <c r="N31" i="1" s="1"/>
  <c r="H31" i="1"/>
  <c r="H20" i="1"/>
  <c r="J20" i="1"/>
  <c r="L20" i="1" s="1"/>
  <c r="M20" i="1" s="1"/>
  <c r="N20" i="1" s="1"/>
  <c r="L4" i="1"/>
  <c r="M4" i="1" s="1"/>
  <c r="N4" i="1" s="1"/>
</calcChain>
</file>

<file path=xl/sharedStrings.xml><?xml version="1.0" encoding="utf-8"?>
<sst xmlns="http://schemas.openxmlformats.org/spreadsheetml/2006/main" count="25" uniqueCount="24">
  <si>
    <t>YEAR</t>
  </si>
  <si>
    <t>MON</t>
  </si>
  <si>
    <t>DAY</t>
  </si>
  <si>
    <t>D%7</t>
  </si>
  <si>
    <t>Years since '77</t>
  </si>
  <si>
    <t>mod 4</t>
  </si>
  <si>
    <t>Days in prior months</t>
  </si>
  <si>
    <t>Prior leaps</t>
  </si>
  <si>
    <t>This leap</t>
  </si>
  <si>
    <t>Leap year?</t>
  </si>
  <si>
    <t>Days this month</t>
  </si>
  <si>
    <t>Days since 1977</t>
  </si>
  <si>
    <t>SAT</t>
  </si>
  <si>
    <t>SUN</t>
  </si>
  <si>
    <t>TUE</t>
  </si>
  <si>
    <t>WED</t>
  </si>
  <si>
    <t>THU</t>
  </si>
  <si>
    <t>FRI</t>
  </si>
  <si>
    <t>DoW</t>
  </si>
  <si>
    <t>Actual</t>
  </si>
  <si>
    <t>yy</t>
  </si>
  <si>
    <t>Adventure's day-of-week calculation fails after 1999</t>
  </si>
  <si>
    <t>The -y2k hack uses a non-digit character in place of the first digit of the yy field, effectively letting it represent years up to 2699.</t>
  </si>
  <si>
    <t>But 2100 is not a leap year, so Adventure's day-of-week calculation will be wrong again after Februrary 28, 2100.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</si>
</sst>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DD5E-4B18-42B7-A0F4-125E2AC484E3}">
  <dimension ref="A1:O72"/>
  <sheetViews>
    <sheetView tabSelected="1" topLeftCell="A37" workbookViewId="0">
      <selection activeCell="A73" sqref="A73"/>
    </sheetView>
  </sheetViews>
  <sheetFormatPr defaultRowHeight="14.6" x14ac:dyDescent="0.4"/>
  <cols>
    <col min="1" max="1" width="6.15234375" customWidth="1"/>
    <col min="2" max="2" width="5.84375" customWidth="1"/>
    <col min="3" max="3" width="4.921875" customWidth="1"/>
    <col min="4" max="4" width="5.3828125" customWidth="1"/>
    <col min="5" max="5" width="12.69140625" customWidth="1"/>
    <col min="6" max="6" width="6.23046875" customWidth="1"/>
    <col min="7" max="7" width="9.3046875" customWidth="1"/>
    <col min="8" max="8" width="9.84375" customWidth="1"/>
    <col min="9" max="9" width="12.07421875" customWidth="1"/>
    <col min="10" max="10" width="8.15234375" customWidth="1"/>
    <col min="11" max="11" width="13.765625" customWidth="1"/>
    <col min="12" max="12" width="13.61328125" customWidth="1"/>
    <col min="13" max="13" width="4.921875" customWidth="1"/>
    <col min="14" max="14" width="6.3828125" customWidth="1"/>
  </cols>
  <sheetData>
    <row r="1" spans="1:15" x14ac:dyDescent="0.4">
      <c r="A1">
        <v>0</v>
      </c>
      <c r="B1">
        <v>31</v>
      </c>
      <c r="C1">
        <v>28</v>
      </c>
      <c r="D1">
        <v>31</v>
      </c>
      <c r="E1">
        <v>30</v>
      </c>
      <c r="F1">
        <v>31</v>
      </c>
      <c r="G1">
        <v>30</v>
      </c>
      <c r="H1">
        <v>31</v>
      </c>
      <c r="I1">
        <v>31</v>
      </c>
      <c r="J1">
        <v>30</v>
      </c>
      <c r="K1">
        <v>31</v>
      </c>
      <c r="L1">
        <v>30</v>
      </c>
      <c r="M1">
        <v>31</v>
      </c>
    </row>
    <row r="2" spans="1:15" x14ac:dyDescent="0.4">
      <c r="A2" t="s">
        <v>12</v>
      </c>
      <c r="B2" t="s">
        <v>13</v>
      </c>
      <c r="C2" t="s">
        <v>1</v>
      </c>
      <c r="D2" t="s">
        <v>14</v>
      </c>
      <c r="E2" t="s">
        <v>15</v>
      </c>
      <c r="F2" t="s">
        <v>16</v>
      </c>
      <c r="G2" t="s">
        <v>17</v>
      </c>
    </row>
    <row r="3" spans="1:15" x14ac:dyDescent="0.4">
      <c r="A3" s="1" t="s">
        <v>0</v>
      </c>
      <c r="B3" s="1" t="s">
        <v>1</v>
      </c>
      <c r="C3" s="1" t="s">
        <v>2</v>
      </c>
      <c r="D3" s="2" t="s">
        <v>20</v>
      </c>
      <c r="E3" s="1" t="s">
        <v>4</v>
      </c>
      <c r="F3" s="1" t="s">
        <v>5</v>
      </c>
      <c r="G3" s="1" t="s">
        <v>7</v>
      </c>
      <c r="H3" s="1" t="s">
        <v>9</v>
      </c>
      <c r="I3" s="1" t="s">
        <v>6</v>
      </c>
      <c r="J3" s="1" t="s">
        <v>8</v>
      </c>
      <c r="K3" s="1" t="s">
        <v>10</v>
      </c>
      <c r="L3" s="1" t="s">
        <v>11</v>
      </c>
      <c r="M3" s="1" t="s">
        <v>3</v>
      </c>
      <c r="N3" s="1" t="s">
        <v>18</v>
      </c>
      <c r="O3" s="1" t="s">
        <v>19</v>
      </c>
    </row>
    <row r="4" spans="1:15" x14ac:dyDescent="0.4">
      <c r="A4">
        <v>1977</v>
      </c>
      <c r="B4">
        <v>1</v>
      </c>
      <c r="C4">
        <v>1</v>
      </c>
      <c r="D4">
        <f>MOD(A4,100)</f>
        <v>77</v>
      </c>
      <c r="E4">
        <f>D4-77</f>
        <v>0</v>
      </c>
      <c r="F4">
        <f t="shared" ref="F4:F57" si="0">MOD(E4,4)</f>
        <v>0</v>
      </c>
      <c r="G4">
        <f t="shared" ref="G4" si="1">FLOOR(E4/4, 1)</f>
        <v>0</v>
      </c>
      <c r="H4">
        <f t="shared" ref="H4" si="2">IF(F4=3,1,0)</f>
        <v>0</v>
      </c>
      <c r="I4">
        <f ca="1">SUM(OFFSET($A$1,0,0,1,B4))</f>
        <v>0</v>
      </c>
      <c r="J4">
        <f>IF(AND(F4=3,B4&gt;2),1,0)</f>
        <v>0</v>
      </c>
      <c r="K4">
        <f t="shared" ref="K4" si="3">C4-1</f>
        <v>0</v>
      </c>
      <c r="L4">
        <f t="shared" ref="L4" ca="1" si="4">K4+I4+365*E4+G4+J4</f>
        <v>0</v>
      </c>
      <c r="M4">
        <f ca="1">MOD(L4,7)</f>
        <v>0</v>
      </c>
      <c r="N4" t="str">
        <f ca="1">INDEX($A$2:$G$2,1,M4+1)</f>
        <v>SAT</v>
      </c>
      <c r="O4" t="str">
        <f>INDEX($A$2:$G$2,0,WEEKDAY(DATE($A4,$B4,$C4),16))</f>
        <v>SAT</v>
      </c>
    </row>
    <row r="5" spans="1:15" x14ac:dyDescent="0.4">
      <c r="A5">
        <v>1977</v>
      </c>
      <c r="B5">
        <v>2</v>
      </c>
      <c r="C5">
        <v>28</v>
      </c>
      <c r="D5">
        <f t="shared" ref="D5:D42" si="5">MOD(A5,100)</f>
        <v>77</v>
      </c>
      <c r="E5">
        <f t="shared" ref="E5:E57" si="6">D5-77</f>
        <v>0</v>
      </c>
      <c r="F5">
        <f t="shared" si="0"/>
        <v>0</v>
      </c>
      <c r="G5">
        <f t="shared" ref="G5:G32" si="7">FLOOR(E5/4, 1)</f>
        <v>0</v>
      </c>
      <c r="H5">
        <f t="shared" ref="H5:H32" si="8">IF(F5=3,1,0)</f>
        <v>0</v>
      </c>
      <c r="I5">
        <f t="shared" ref="I5:I32" ca="1" si="9">SUM(OFFSET($A$1,0,0,1,B5))</f>
        <v>31</v>
      </c>
      <c r="J5">
        <f t="shared" ref="J5:J32" si="10">IF(AND(F5=3,B5&gt;2),1,0)</f>
        <v>0</v>
      </c>
      <c r="K5">
        <f t="shared" ref="K5:K32" si="11">C5-1</f>
        <v>27</v>
      </c>
      <c r="L5">
        <f t="shared" ref="L5:L32" ca="1" si="12">K5+I5+365*E5+G5+J5</f>
        <v>58</v>
      </c>
      <c r="M5">
        <f t="shared" ref="M5:M57" ca="1" si="13">MOD(L5,7)</f>
        <v>2</v>
      </c>
      <c r="N5" t="str">
        <f t="shared" ref="N5:N57" ca="1" si="14">INDEX($A$2:$G$2,1,M5+1)</f>
        <v>MON</v>
      </c>
      <c r="O5" t="str">
        <f t="shared" ref="O5:O7" si="15">INDEX($A$2:$G$2,0,WEEKDAY(DATE($A5,$B5,$C5),16))</f>
        <v>MON</v>
      </c>
    </row>
    <row r="6" spans="1:15" x14ac:dyDescent="0.4">
      <c r="A6">
        <v>1977</v>
      </c>
      <c r="B6">
        <v>3</v>
      </c>
      <c r="C6">
        <v>1</v>
      </c>
      <c r="D6">
        <f t="shared" si="5"/>
        <v>77</v>
      </c>
      <c r="E6">
        <f t="shared" si="6"/>
        <v>0</v>
      </c>
      <c r="F6">
        <f t="shared" si="0"/>
        <v>0</v>
      </c>
      <c r="G6">
        <f t="shared" si="7"/>
        <v>0</v>
      </c>
      <c r="H6">
        <f t="shared" si="8"/>
        <v>0</v>
      </c>
      <c r="I6">
        <f t="shared" ca="1" si="9"/>
        <v>59</v>
      </c>
      <c r="J6">
        <f t="shared" si="10"/>
        <v>0</v>
      </c>
      <c r="K6">
        <f t="shared" si="11"/>
        <v>0</v>
      </c>
      <c r="L6">
        <f t="shared" ca="1" si="12"/>
        <v>59</v>
      </c>
      <c r="M6">
        <f t="shared" ca="1" si="13"/>
        <v>3</v>
      </c>
      <c r="N6" t="str">
        <f t="shared" ca="1" si="14"/>
        <v>TUE</v>
      </c>
      <c r="O6" t="str">
        <f t="shared" si="15"/>
        <v>TUE</v>
      </c>
    </row>
    <row r="7" spans="1:15" x14ac:dyDescent="0.4">
      <c r="A7">
        <v>1977</v>
      </c>
      <c r="B7">
        <v>12</v>
      </c>
      <c r="C7">
        <v>31</v>
      </c>
      <c r="D7">
        <f t="shared" si="5"/>
        <v>77</v>
      </c>
      <c r="E7">
        <f t="shared" si="6"/>
        <v>0</v>
      </c>
      <c r="F7">
        <f t="shared" si="0"/>
        <v>0</v>
      </c>
      <c r="G7">
        <f t="shared" si="7"/>
        <v>0</v>
      </c>
      <c r="H7">
        <f t="shared" si="8"/>
        <v>0</v>
      </c>
      <c r="I7">
        <f t="shared" ca="1" si="9"/>
        <v>334</v>
      </c>
      <c r="J7">
        <f t="shared" si="10"/>
        <v>0</v>
      </c>
      <c r="K7">
        <f t="shared" si="11"/>
        <v>30</v>
      </c>
      <c r="L7">
        <f t="shared" ca="1" si="12"/>
        <v>364</v>
      </c>
      <c r="M7">
        <f t="shared" ca="1" si="13"/>
        <v>0</v>
      </c>
      <c r="N7" t="str">
        <f t="shared" ca="1" si="14"/>
        <v>SAT</v>
      </c>
      <c r="O7" t="str">
        <f t="shared" si="15"/>
        <v>SAT</v>
      </c>
    </row>
    <row r="9" spans="1:15" x14ac:dyDescent="0.4">
      <c r="A9">
        <v>1978</v>
      </c>
      <c r="B9">
        <v>1</v>
      </c>
      <c r="C9">
        <v>1</v>
      </c>
      <c r="D9">
        <f t="shared" si="5"/>
        <v>78</v>
      </c>
      <c r="E9">
        <f t="shared" si="6"/>
        <v>1</v>
      </c>
      <c r="F9">
        <f t="shared" si="0"/>
        <v>1</v>
      </c>
      <c r="G9">
        <f t="shared" si="7"/>
        <v>0</v>
      </c>
      <c r="H9">
        <f t="shared" si="8"/>
        <v>0</v>
      </c>
      <c r="I9">
        <f t="shared" ca="1" si="9"/>
        <v>0</v>
      </c>
      <c r="J9">
        <f t="shared" si="10"/>
        <v>0</v>
      </c>
      <c r="K9">
        <f t="shared" si="11"/>
        <v>0</v>
      </c>
      <c r="L9">
        <f t="shared" ca="1" si="12"/>
        <v>365</v>
      </c>
      <c r="M9">
        <f t="shared" ca="1" si="13"/>
        <v>1</v>
      </c>
      <c r="N9" t="str">
        <f t="shared" ca="1" si="14"/>
        <v>SUN</v>
      </c>
      <c r="O9" t="str">
        <f t="shared" ref="O9:O12" si="16">INDEX($A$2:$G$2,0,WEEKDAY(DATE($A9,$B9,$C9),16))</f>
        <v>SUN</v>
      </c>
    </row>
    <row r="10" spans="1:15" x14ac:dyDescent="0.4">
      <c r="A10">
        <v>1978</v>
      </c>
      <c r="B10">
        <v>2</v>
      </c>
      <c r="C10">
        <v>28</v>
      </c>
      <c r="D10">
        <f t="shared" si="5"/>
        <v>78</v>
      </c>
      <c r="E10">
        <f t="shared" si="6"/>
        <v>1</v>
      </c>
      <c r="F10">
        <f t="shared" si="0"/>
        <v>1</v>
      </c>
      <c r="G10">
        <f t="shared" si="7"/>
        <v>0</v>
      </c>
      <c r="H10">
        <f t="shared" si="8"/>
        <v>0</v>
      </c>
      <c r="I10">
        <f t="shared" ca="1" si="9"/>
        <v>31</v>
      </c>
      <c r="J10">
        <f t="shared" si="10"/>
        <v>0</v>
      </c>
      <c r="K10">
        <f t="shared" si="11"/>
        <v>27</v>
      </c>
      <c r="L10">
        <f t="shared" ca="1" si="12"/>
        <v>423</v>
      </c>
      <c r="M10">
        <f t="shared" ca="1" si="13"/>
        <v>3</v>
      </c>
      <c r="N10" t="str">
        <f t="shared" ca="1" si="14"/>
        <v>TUE</v>
      </c>
      <c r="O10" t="str">
        <f t="shared" si="16"/>
        <v>TUE</v>
      </c>
    </row>
    <row r="11" spans="1:15" x14ac:dyDescent="0.4">
      <c r="A11">
        <v>1978</v>
      </c>
      <c r="B11">
        <v>3</v>
      </c>
      <c r="C11">
        <v>1</v>
      </c>
      <c r="D11">
        <f t="shared" si="5"/>
        <v>78</v>
      </c>
      <c r="E11">
        <f t="shared" si="6"/>
        <v>1</v>
      </c>
      <c r="F11">
        <f t="shared" si="0"/>
        <v>1</v>
      </c>
      <c r="G11">
        <f t="shared" si="7"/>
        <v>0</v>
      </c>
      <c r="H11">
        <f t="shared" si="8"/>
        <v>0</v>
      </c>
      <c r="I11">
        <f t="shared" ca="1" si="9"/>
        <v>59</v>
      </c>
      <c r="J11">
        <f t="shared" si="10"/>
        <v>0</v>
      </c>
      <c r="K11">
        <f t="shared" si="11"/>
        <v>0</v>
      </c>
      <c r="L11">
        <f t="shared" ca="1" si="12"/>
        <v>424</v>
      </c>
      <c r="M11">
        <f t="shared" ca="1" si="13"/>
        <v>4</v>
      </c>
      <c r="N11" t="str">
        <f t="shared" ca="1" si="14"/>
        <v>WED</v>
      </c>
      <c r="O11" t="str">
        <f t="shared" si="16"/>
        <v>WED</v>
      </c>
    </row>
    <row r="12" spans="1:15" x14ac:dyDescent="0.4">
      <c r="A12">
        <v>1978</v>
      </c>
      <c r="B12">
        <v>12</v>
      </c>
      <c r="C12">
        <v>31</v>
      </c>
      <c r="D12">
        <f t="shared" si="5"/>
        <v>78</v>
      </c>
      <c r="E12">
        <f t="shared" si="6"/>
        <v>1</v>
      </c>
      <c r="F12">
        <f t="shared" si="0"/>
        <v>1</v>
      </c>
      <c r="G12">
        <f t="shared" si="7"/>
        <v>0</v>
      </c>
      <c r="H12">
        <f t="shared" si="8"/>
        <v>0</v>
      </c>
      <c r="I12">
        <f t="shared" ca="1" si="9"/>
        <v>334</v>
      </c>
      <c r="J12">
        <f t="shared" si="10"/>
        <v>0</v>
      </c>
      <c r="K12">
        <f t="shared" si="11"/>
        <v>30</v>
      </c>
      <c r="L12">
        <f t="shared" ca="1" si="12"/>
        <v>729</v>
      </c>
      <c r="M12">
        <f t="shared" ca="1" si="13"/>
        <v>1</v>
      </c>
      <c r="N12" t="str">
        <f t="shared" ca="1" si="14"/>
        <v>SUN</v>
      </c>
      <c r="O12" t="str">
        <f t="shared" si="16"/>
        <v>SUN</v>
      </c>
    </row>
    <row r="14" spans="1:15" x14ac:dyDescent="0.4">
      <c r="A14">
        <v>1979</v>
      </c>
      <c r="B14">
        <v>1</v>
      </c>
      <c r="C14">
        <v>1</v>
      </c>
      <c r="D14">
        <f t="shared" si="5"/>
        <v>79</v>
      </c>
      <c r="E14">
        <f t="shared" si="6"/>
        <v>2</v>
      </c>
      <c r="F14">
        <f t="shared" si="0"/>
        <v>2</v>
      </c>
      <c r="G14">
        <f t="shared" si="7"/>
        <v>0</v>
      </c>
      <c r="H14">
        <f t="shared" si="8"/>
        <v>0</v>
      </c>
      <c r="I14">
        <f t="shared" ca="1" si="9"/>
        <v>0</v>
      </c>
      <c r="J14">
        <f t="shared" si="10"/>
        <v>0</v>
      </c>
      <c r="K14">
        <f t="shared" si="11"/>
        <v>0</v>
      </c>
      <c r="L14">
        <f t="shared" ca="1" si="12"/>
        <v>730</v>
      </c>
      <c r="M14">
        <f t="shared" ca="1" si="13"/>
        <v>2</v>
      </c>
      <c r="N14" t="str">
        <f t="shared" ca="1" si="14"/>
        <v>MON</v>
      </c>
      <c r="O14" t="str">
        <f t="shared" ref="O14:O17" si="17">INDEX($A$2:$G$2,0,WEEKDAY(DATE($A14,$B14,$C14),16))</f>
        <v>MON</v>
      </c>
    </row>
    <row r="15" spans="1:15" x14ac:dyDescent="0.4">
      <c r="A15">
        <v>1979</v>
      </c>
      <c r="B15">
        <v>2</v>
      </c>
      <c r="C15">
        <v>28</v>
      </c>
      <c r="D15">
        <f t="shared" si="5"/>
        <v>79</v>
      </c>
      <c r="E15">
        <f t="shared" si="6"/>
        <v>2</v>
      </c>
      <c r="F15">
        <f t="shared" si="0"/>
        <v>2</v>
      </c>
      <c r="G15">
        <f t="shared" si="7"/>
        <v>0</v>
      </c>
      <c r="H15">
        <f t="shared" si="8"/>
        <v>0</v>
      </c>
      <c r="I15">
        <f t="shared" ca="1" si="9"/>
        <v>31</v>
      </c>
      <c r="J15">
        <f t="shared" si="10"/>
        <v>0</v>
      </c>
      <c r="K15">
        <f t="shared" si="11"/>
        <v>27</v>
      </c>
      <c r="L15">
        <f t="shared" ca="1" si="12"/>
        <v>788</v>
      </c>
      <c r="M15">
        <f t="shared" ca="1" si="13"/>
        <v>4</v>
      </c>
      <c r="N15" t="str">
        <f t="shared" ca="1" si="14"/>
        <v>WED</v>
      </c>
      <c r="O15" t="str">
        <f t="shared" si="17"/>
        <v>WED</v>
      </c>
    </row>
    <row r="16" spans="1:15" x14ac:dyDescent="0.4">
      <c r="A16">
        <v>1979</v>
      </c>
      <c r="B16">
        <v>3</v>
      </c>
      <c r="C16">
        <v>1</v>
      </c>
      <c r="D16">
        <f t="shared" si="5"/>
        <v>79</v>
      </c>
      <c r="E16">
        <f t="shared" si="6"/>
        <v>2</v>
      </c>
      <c r="F16">
        <f t="shared" si="0"/>
        <v>2</v>
      </c>
      <c r="G16">
        <f t="shared" si="7"/>
        <v>0</v>
      </c>
      <c r="H16">
        <f t="shared" si="8"/>
        <v>0</v>
      </c>
      <c r="I16">
        <f t="shared" ca="1" si="9"/>
        <v>59</v>
      </c>
      <c r="J16">
        <f t="shared" si="10"/>
        <v>0</v>
      </c>
      <c r="K16">
        <f t="shared" si="11"/>
        <v>0</v>
      </c>
      <c r="L16">
        <f t="shared" ca="1" si="12"/>
        <v>789</v>
      </c>
      <c r="M16">
        <f t="shared" ca="1" si="13"/>
        <v>5</v>
      </c>
      <c r="N16" t="str">
        <f t="shared" ca="1" si="14"/>
        <v>THU</v>
      </c>
      <c r="O16" t="str">
        <f t="shared" si="17"/>
        <v>THU</v>
      </c>
    </row>
    <row r="17" spans="1:15" x14ac:dyDescent="0.4">
      <c r="A17">
        <v>1979</v>
      </c>
      <c r="B17">
        <v>12</v>
      </c>
      <c r="C17">
        <v>31</v>
      </c>
      <c r="D17">
        <f t="shared" si="5"/>
        <v>79</v>
      </c>
      <c r="E17">
        <f t="shared" si="6"/>
        <v>2</v>
      </c>
      <c r="F17">
        <f t="shared" si="0"/>
        <v>2</v>
      </c>
      <c r="G17">
        <f t="shared" si="7"/>
        <v>0</v>
      </c>
      <c r="H17">
        <f t="shared" si="8"/>
        <v>0</v>
      </c>
      <c r="I17">
        <f t="shared" ca="1" si="9"/>
        <v>334</v>
      </c>
      <c r="J17">
        <f t="shared" si="10"/>
        <v>0</v>
      </c>
      <c r="K17">
        <f t="shared" si="11"/>
        <v>30</v>
      </c>
      <c r="L17">
        <f t="shared" ca="1" si="12"/>
        <v>1094</v>
      </c>
      <c r="M17">
        <f t="shared" ca="1" si="13"/>
        <v>2</v>
      </c>
      <c r="N17" t="str">
        <f t="shared" ca="1" si="14"/>
        <v>MON</v>
      </c>
      <c r="O17" t="str">
        <f t="shared" si="17"/>
        <v>MON</v>
      </c>
    </row>
    <row r="19" spans="1:15" x14ac:dyDescent="0.4">
      <c r="A19">
        <v>1980</v>
      </c>
      <c r="B19">
        <v>1</v>
      </c>
      <c r="C19">
        <v>1</v>
      </c>
      <c r="D19">
        <f t="shared" si="5"/>
        <v>80</v>
      </c>
      <c r="E19">
        <f t="shared" si="6"/>
        <v>3</v>
      </c>
      <c r="F19">
        <f t="shared" si="0"/>
        <v>3</v>
      </c>
      <c r="G19">
        <f t="shared" si="7"/>
        <v>0</v>
      </c>
      <c r="H19">
        <f t="shared" si="8"/>
        <v>1</v>
      </c>
      <c r="I19">
        <f t="shared" ca="1" si="9"/>
        <v>0</v>
      </c>
      <c r="J19">
        <f t="shared" si="10"/>
        <v>0</v>
      </c>
      <c r="K19">
        <f t="shared" si="11"/>
        <v>0</v>
      </c>
      <c r="L19">
        <f t="shared" ca="1" si="12"/>
        <v>1095</v>
      </c>
      <c r="M19">
        <f t="shared" ca="1" si="13"/>
        <v>3</v>
      </c>
      <c r="N19" t="str">
        <f t="shared" ca="1" si="14"/>
        <v>TUE</v>
      </c>
      <c r="O19" t="str">
        <f t="shared" ref="O19:O22" si="18">INDEX($A$2:$G$2,0,WEEKDAY(DATE($A19,$B19,$C19),16))</f>
        <v>TUE</v>
      </c>
    </row>
    <row r="20" spans="1:15" x14ac:dyDescent="0.4">
      <c r="A20">
        <v>1980</v>
      </c>
      <c r="B20">
        <v>2</v>
      </c>
      <c r="C20">
        <v>28</v>
      </c>
      <c r="D20">
        <f t="shared" si="5"/>
        <v>80</v>
      </c>
      <c r="E20">
        <f t="shared" si="6"/>
        <v>3</v>
      </c>
      <c r="F20">
        <f t="shared" si="0"/>
        <v>3</v>
      </c>
      <c r="G20">
        <f t="shared" si="7"/>
        <v>0</v>
      </c>
      <c r="H20">
        <f t="shared" si="8"/>
        <v>1</v>
      </c>
      <c r="I20">
        <f t="shared" ca="1" si="9"/>
        <v>31</v>
      </c>
      <c r="J20">
        <f t="shared" si="10"/>
        <v>0</v>
      </c>
      <c r="K20">
        <f t="shared" si="11"/>
        <v>27</v>
      </c>
      <c r="L20">
        <f t="shared" ca="1" si="12"/>
        <v>1153</v>
      </c>
      <c r="M20">
        <f t="shared" ca="1" si="13"/>
        <v>5</v>
      </c>
      <c r="N20" t="str">
        <f t="shared" ca="1" si="14"/>
        <v>THU</v>
      </c>
      <c r="O20" t="str">
        <f t="shared" si="18"/>
        <v>THU</v>
      </c>
    </row>
    <row r="21" spans="1:15" x14ac:dyDescent="0.4">
      <c r="A21">
        <v>1980</v>
      </c>
      <c r="B21">
        <v>3</v>
      </c>
      <c r="C21">
        <v>1</v>
      </c>
      <c r="D21">
        <f t="shared" si="5"/>
        <v>80</v>
      </c>
      <c r="E21">
        <f t="shared" si="6"/>
        <v>3</v>
      </c>
      <c r="F21">
        <f t="shared" si="0"/>
        <v>3</v>
      </c>
      <c r="G21">
        <f t="shared" si="7"/>
        <v>0</v>
      </c>
      <c r="H21">
        <f t="shared" si="8"/>
        <v>1</v>
      </c>
      <c r="I21">
        <f t="shared" ca="1" si="9"/>
        <v>59</v>
      </c>
      <c r="J21">
        <f t="shared" si="10"/>
        <v>1</v>
      </c>
      <c r="K21">
        <f t="shared" si="11"/>
        <v>0</v>
      </c>
      <c r="L21">
        <f t="shared" ca="1" si="12"/>
        <v>1155</v>
      </c>
      <c r="M21">
        <f t="shared" ca="1" si="13"/>
        <v>0</v>
      </c>
      <c r="N21" t="str">
        <f t="shared" ca="1" si="14"/>
        <v>SAT</v>
      </c>
      <c r="O21" t="str">
        <f t="shared" si="18"/>
        <v>SAT</v>
      </c>
    </row>
    <row r="22" spans="1:15" x14ac:dyDescent="0.4">
      <c r="A22">
        <v>1980</v>
      </c>
      <c r="B22">
        <v>12</v>
      </c>
      <c r="C22">
        <v>31</v>
      </c>
      <c r="D22">
        <f t="shared" si="5"/>
        <v>80</v>
      </c>
      <c r="E22">
        <f t="shared" si="6"/>
        <v>3</v>
      </c>
      <c r="F22">
        <f t="shared" si="0"/>
        <v>3</v>
      </c>
      <c r="G22">
        <f t="shared" si="7"/>
        <v>0</v>
      </c>
      <c r="H22">
        <f t="shared" si="8"/>
        <v>1</v>
      </c>
      <c r="I22">
        <f t="shared" ca="1" si="9"/>
        <v>334</v>
      </c>
      <c r="J22">
        <f t="shared" si="10"/>
        <v>1</v>
      </c>
      <c r="K22">
        <f t="shared" si="11"/>
        <v>30</v>
      </c>
      <c r="L22">
        <f t="shared" ca="1" si="12"/>
        <v>1460</v>
      </c>
      <c r="M22">
        <f t="shared" ca="1" si="13"/>
        <v>4</v>
      </c>
      <c r="N22" t="str">
        <f t="shared" ca="1" si="14"/>
        <v>WED</v>
      </c>
      <c r="O22" t="str">
        <f t="shared" si="18"/>
        <v>WED</v>
      </c>
    </row>
    <row r="24" spans="1:15" x14ac:dyDescent="0.4">
      <c r="A24">
        <v>1981</v>
      </c>
      <c r="B24">
        <v>1</v>
      </c>
      <c r="C24">
        <v>1</v>
      </c>
      <c r="D24">
        <f t="shared" si="5"/>
        <v>81</v>
      </c>
      <c r="E24">
        <f t="shared" si="6"/>
        <v>4</v>
      </c>
      <c r="F24">
        <f t="shared" si="0"/>
        <v>0</v>
      </c>
      <c r="G24">
        <f t="shared" si="7"/>
        <v>1</v>
      </c>
      <c r="H24">
        <f t="shared" si="8"/>
        <v>0</v>
      </c>
      <c r="I24">
        <f t="shared" ca="1" si="9"/>
        <v>0</v>
      </c>
      <c r="J24">
        <f t="shared" si="10"/>
        <v>0</v>
      </c>
      <c r="K24">
        <f t="shared" si="11"/>
        <v>0</v>
      </c>
      <c r="L24">
        <f t="shared" ca="1" si="12"/>
        <v>1461</v>
      </c>
      <c r="M24">
        <f t="shared" ca="1" si="13"/>
        <v>5</v>
      </c>
      <c r="N24" t="str">
        <f t="shared" ca="1" si="14"/>
        <v>THU</v>
      </c>
      <c r="O24" t="str">
        <f t="shared" ref="O24:O27" si="19">INDEX($A$2:$G$2,0,WEEKDAY(DATE($A24,$B24,$C24),16))</f>
        <v>THU</v>
      </c>
    </row>
    <row r="25" spans="1:15" x14ac:dyDescent="0.4">
      <c r="A25">
        <v>1981</v>
      </c>
      <c r="B25">
        <v>2</v>
      </c>
      <c r="C25">
        <v>28</v>
      </c>
      <c r="D25">
        <f t="shared" si="5"/>
        <v>81</v>
      </c>
      <c r="E25">
        <f t="shared" si="6"/>
        <v>4</v>
      </c>
      <c r="F25">
        <f t="shared" si="0"/>
        <v>0</v>
      </c>
      <c r="G25">
        <f t="shared" si="7"/>
        <v>1</v>
      </c>
      <c r="H25">
        <f t="shared" si="8"/>
        <v>0</v>
      </c>
      <c r="I25">
        <f t="shared" ca="1" si="9"/>
        <v>31</v>
      </c>
      <c r="J25">
        <f t="shared" si="10"/>
        <v>0</v>
      </c>
      <c r="K25">
        <f t="shared" si="11"/>
        <v>27</v>
      </c>
      <c r="L25">
        <f t="shared" ca="1" si="12"/>
        <v>1519</v>
      </c>
      <c r="M25">
        <f t="shared" ca="1" si="13"/>
        <v>0</v>
      </c>
      <c r="N25" t="str">
        <f t="shared" ca="1" si="14"/>
        <v>SAT</v>
      </c>
      <c r="O25" t="str">
        <f t="shared" si="19"/>
        <v>SAT</v>
      </c>
    </row>
    <row r="26" spans="1:15" x14ac:dyDescent="0.4">
      <c r="A26">
        <v>1981</v>
      </c>
      <c r="B26">
        <v>3</v>
      </c>
      <c r="C26">
        <v>1</v>
      </c>
      <c r="D26">
        <f t="shared" si="5"/>
        <v>81</v>
      </c>
      <c r="E26">
        <f t="shared" si="6"/>
        <v>4</v>
      </c>
      <c r="F26">
        <f t="shared" si="0"/>
        <v>0</v>
      </c>
      <c r="G26">
        <f t="shared" si="7"/>
        <v>1</v>
      </c>
      <c r="H26">
        <f t="shared" si="8"/>
        <v>0</v>
      </c>
      <c r="I26">
        <f t="shared" ca="1" si="9"/>
        <v>59</v>
      </c>
      <c r="J26">
        <f t="shared" si="10"/>
        <v>0</v>
      </c>
      <c r="K26">
        <f t="shared" si="11"/>
        <v>0</v>
      </c>
      <c r="L26">
        <f t="shared" ca="1" si="12"/>
        <v>1520</v>
      </c>
      <c r="M26">
        <f t="shared" ca="1" si="13"/>
        <v>1</v>
      </c>
      <c r="N26" t="str">
        <f t="shared" ca="1" si="14"/>
        <v>SUN</v>
      </c>
      <c r="O26" t="str">
        <f t="shared" si="19"/>
        <v>SUN</v>
      </c>
    </row>
    <row r="27" spans="1:15" x14ac:dyDescent="0.4">
      <c r="A27">
        <v>1981</v>
      </c>
      <c r="B27">
        <v>12</v>
      </c>
      <c r="C27">
        <v>31</v>
      </c>
      <c r="D27">
        <f t="shared" si="5"/>
        <v>81</v>
      </c>
      <c r="E27">
        <f t="shared" si="6"/>
        <v>4</v>
      </c>
      <c r="F27">
        <f t="shared" si="0"/>
        <v>0</v>
      </c>
      <c r="G27">
        <f t="shared" si="7"/>
        <v>1</v>
      </c>
      <c r="H27">
        <f t="shared" si="8"/>
        <v>0</v>
      </c>
      <c r="I27">
        <f t="shared" ca="1" si="9"/>
        <v>334</v>
      </c>
      <c r="J27">
        <f t="shared" si="10"/>
        <v>0</v>
      </c>
      <c r="K27">
        <f t="shared" si="11"/>
        <v>30</v>
      </c>
      <c r="L27">
        <f t="shared" ca="1" si="12"/>
        <v>1825</v>
      </c>
      <c r="M27">
        <f t="shared" ca="1" si="13"/>
        <v>5</v>
      </c>
      <c r="N27" t="str">
        <f t="shared" ca="1" si="14"/>
        <v>THU</v>
      </c>
      <c r="O27" t="str">
        <f t="shared" si="19"/>
        <v>THU</v>
      </c>
    </row>
    <row r="29" spans="1:15" x14ac:dyDescent="0.4">
      <c r="A29">
        <v>1999</v>
      </c>
      <c r="B29">
        <v>1</v>
      </c>
      <c r="C29">
        <v>1</v>
      </c>
      <c r="D29">
        <f t="shared" si="5"/>
        <v>99</v>
      </c>
      <c r="E29">
        <f t="shared" si="6"/>
        <v>22</v>
      </c>
      <c r="F29">
        <f t="shared" si="0"/>
        <v>2</v>
      </c>
      <c r="G29">
        <f t="shared" si="7"/>
        <v>5</v>
      </c>
      <c r="H29">
        <f t="shared" si="8"/>
        <v>0</v>
      </c>
      <c r="I29">
        <f t="shared" ca="1" si="9"/>
        <v>0</v>
      </c>
      <c r="J29">
        <f t="shared" si="10"/>
        <v>0</v>
      </c>
      <c r="K29">
        <f t="shared" si="11"/>
        <v>0</v>
      </c>
      <c r="L29">
        <f t="shared" ca="1" si="12"/>
        <v>8035</v>
      </c>
      <c r="M29">
        <f t="shared" ca="1" si="13"/>
        <v>6</v>
      </c>
      <c r="N29" t="str">
        <f t="shared" ca="1" si="14"/>
        <v>FRI</v>
      </c>
      <c r="O29" t="str">
        <f t="shared" ref="O29:O32" si="20">INDEX($A$2:$G$2,0,WEEKDAY(DATE($A29,$B29,$C29),16))</f>
        <v>FRI</v>
      </c>
    </row>
    <row r="30" spans="1:15" x14ac:dyDescent="0.4">
      <c r="A30">
        <v>1999</v>
      </c>
      <c r="B30">
        <v>2</v>
      </c>
      <c r="C30">
        <v>28</v>
      </c>
      <c r="D30">
        <f t="shared" si="5"/>
        <v>99</v>
      </c>
      <c r="E30">
        <f t="shared" si="6"/>
        <v>22</v>
      </c>
      <c r="F30">
        <f t="shared" si="0"/>
        <v>2</v>
      </c>
      <c r="G30">
        <f t="shared" si="7"/>
        <v>5</v>
      </c>
      <c r="H30">
        <f t="shared" si="8"/>
        <v>0</v>
      </c>
      <c r="I30">
        <f t="shared" ca="1" si="9"/>
        <v>31</v>
      </c>
      <c r="J30">
        <f t="shared" si="10"/>
        <v>0</v>
      </c>
      <c r="K30">
        <f t="shared" si="11"/>
        <v>27</v>
      </c>
      <c r="L30">
        <f t="shared" ca="1" si="12"/>
        <v>8093</v>
      </c>
      <c r="M30">
        <f t="shared" ca="1" si="13"/>
        <v>1</v>
      </c>
      <c r="N30" t="str">
        <f t="shared" ca="1" si="14"/>
        <v>SUN</v>
      </c>
      <c r="O30" t="str">
        <f t="shared" si="20"/>
        <v>SUN</v>
      </c>
    </row>
    <row r="31" spans="1:15" x14ac:dyDescent="0.4">
      <c r="A31">
        <v>1999</v>
      </c>
      <c r="B31">
        <v>3</v>
      </c>
      <c r="C31">
        <v>1</v>
      </c>
      <c r="D31">
        <f t="shared" si="5"/>
        <v>99</v>
      </c>
      <c r="E31">
        <f t="shared" si="6"/>
        <v>22</v>
      </c>
      <c r="F31">
        <f t="shared" si="0"/>
        <v>2</v>
      </c>
      <c r="G31">
        <f t="shared" si="7"/>
        <v>5</v>
      </c>
      <c r="H31">
        <f t="shared" si="8"/>
        <v>0</v>
      </c>
      <c r="I31">
        <f t="shared" ca="1" si="9"/>
        <v>59</v>
      </c>
      <c r="J31">
        <f t="shared" si="10"/>
        <v>0</v>
      </c>
      <c r="K31">
        <f t="shared" si="11"/>
        <v>0</v>
      </c>
      <c r="L31">
        <f t="shared" ca="1" si="12"/>
        <v>8094</v>
      </c>
      <c r="M31">
        <f t="shared" ca="1" si="13"/>
        <v>2</v>
      </c>
      <c r="N31" t="str">
        <f t="shared" ca="1" si="14"/>
        <v>MON</v>
      </c>
      <c r="O31" t="str">
        <f t="shared" si="20"/>
        <v>MON</v>
      </c>
    </row>
    <row r="32" spans="1:15" x14ac:dyDescent="0.4">
      <c r="A32">
        <v>1999</v>
      </c>
      <c r="B32">
        <v>12</v>
      </c>
      <c r="C32">
        <v>31</v>
      </c>
      <c r="D32">
        <f t="shared" si="5"/>
        <v>99</v>
      </c>
      <c r="E32">
        <f t="shared" si="6"/>
        <v>22</v>
      </c>
      <c r="F32">
        <f t="shared" si="0"/>
        <v>2</v>
      </c>
      <c r="G32">
        <f t="shared" si="7"/>
        <v>5</v>
      </c>
      <c r="H32">
        <f t="shared" si="8"/>
        <v>0</v>
      </c>
      <c r="I32">
        <f t="shared" ca="1" si="9"/>
        <v>334</v>
      </c>
      <c r="J32">
        <f t="shared" si="10"/>
        <v>0</v>
      </c>
      <c r="K32">
        <f t="shared" si="11"/>
        <v>30</v>
      </c>
      <c r="L32">
        <f t="shared" ca="1" si="12"/>
        <v>8399</v>
      </c>
      <c r="M32">
        <f t="shared" ca="1" si="13"/>
        <v>6</v>
      </c>
      <c r="N32" t="str">
        <f t="shared" ca="1" si="14"/>
        <v>FRI</v>
      </c>
      <c r="O32" t="str">
        <f t="shared" si="20"/>
        <v>FRI</v>
      </c>
    </row>
    <row r="33" spans="1:15" x14ac:dyDescent="0.4">
      <c r="A33" t="s">
        <v>21</v>
      </c>
    </row>
    <row r="34" spans="1:15" x14ac:dyDescent="0.4">
      <c r="A34">
        <v>2000</v>
      </c>
      <c r="B34">
        <v>1</v>
      </c>
      <c r="C34">
        <v>1</v>
      </c>
      <c r="D34">
        <f t="shared" si="5"/>
        <v>0</v>
      </c>
      <c r="E34">
        <f t="shared" si="6"/>
        <v>-77</v>
      </c>
      <c r="F34">
        <f t="shared" si="0"/>
        <v>3</v>
      </c>
      <c r="G34">
        <f t="shared" ref="G34:G37" si="21">FLOOR(E34/4, 1)</f>
        <v>-20</v>
      </c>
      <c r="H34">
        <f t="shared" ref="H34:H37" si="22">IF(F34=3,1,0)</f>
        <v>1</v>
      </c>
      <c r="I34">
        <f t="shared" ref="I34:I37" ca="1" si="23">SUM(OFFSET($A$1,0,0,1,B34))</f>
        <v>0</v>
      </c>
      <c r="J34">
        <f t="shared" ref="J34:J37" si="24">IF(AND(F34=3,B34&gt;2),1,0)</f>
        <v>0</v>
      </c>
      <c r="K34">
        <f t="shared" ref="K34:K37" si="25">C34-1</f>
        <v>0</v>
      </c>
      <c r="L34">
        <f t="shared" ref="L34:L37" ca="1" si="26">K34+I34+365*E34+G34+J34</f>
        <v>-28125</v>
      </c>
      <c r="M34">
        <f t="shared" ca="1" si="13"/>
        <v>1</v>
      </c>
      <c r="N34" t="str">
        <f t="shared" ca="1" si="14"/>
        <v>SUN</v>
      </c>
      <c r="O34" t="str">
        <f t="shared" ref="O34:O37" si="27">INDEX($A$2:$G$2,0,WEEKDAY(DATE($A34,$B34,$C34),16))</f>
        <v>SAT</v>
      </c>
    </row>
    <row r="35" spans="1:15" x14ac:dyDescent="0.4">
      <c r="A35">
        <v>2000</v>
      </c>
      <c r="B35">
        <v>2</v>
      </c>
      <c r="C35">
        <v>28</v>
      </c>
      <c r="D35">
        <f t="shared" si="5"/>
        <v>0</v>
      </c>
      <c r="E35">
        <f t="shared" si="6"/>
        <v>-77</v>
      </c>
      <c r="F35">
        <f t="shared" si="0"/>
        <v>3</v>
      </c>
      <c r="G35">
        <f t="shared" si="21"/>
        <v>-20</v>
      </c>
      <c r="H35">
        <f t="shared" si="22"/>
        <v>1</v>
      </c>
      <c r="I35">
        <f t="shared" ca="1" si="23"/>
        <v>31</v>
      </c>
      <c r="J35">
        <f t="shared" si="24"/>
        <v>0</v>
      </c>
      <c r="K35">
        <f t="shared" si="25"/>
        <v>27</v>
      </c>
      <c r="L35">
        <f t="shared" ca="1" si="26"/>
        <v>-28067</v>
      </c>
      <c r="M35">
        <f t="shared" ca="1" si="13"/>
        <v>3</v>
      </c>
      <c r="N35" t="str">
        <f t="shared" ca="1" si="14"/>
        <v>TUE</v>
      </c>
      <c r="O35" t="str">
        <f t="shared" si="27"/>
        <v>MON</v>
      </c>
    </row>
    <row r="36" spans="1:15" x14ac:dyDescent="0.4">
      <c r="A36">
        <v>2000</v>
      </c>
      <c r="B36">
        <v>3</v>
      </c>
      <c r="C36">
        <v>1</v>
      </c>
      <c r="D36">
        <f t="shared" si="5"/>
        <v>0</v>
      </c>
      <c r="E36">
        <f t="shared" si="6"/>
        <v>-77</v>
      </c>
      <c r="F36">
        <f t="shared" si="0"/>
        <v>3</v>
      </c>
      <c r="G36">
        <f t="shared" si="21"/>
        <v>-20</v>
      </c>
      <c r="H36">
        <f t="shared" si="22"/>
        <v>1</v>
      </c>
      <c r="I36">
        <f t="shared" ca="1" si="23"/>
        <v>59</v>
      </c>
      <c r="J36">
        <f t="shared" si="24"/>
        <v>1</v>
      </c>
      <c r="K36">
        <f t="shared" si="25"/>
        <v>0</v>
      </c>
      <c r="L36">
        <f t="shared" ca="1" si="26"/>
        <v>-28065</v>
      </c>
      <c r="M36">
        <f t="shared" ca="1" si="13"/>
        <v>5</v>
      </c>
      <c r="N36" t="str">
        <f t="shared" ca="1" si="14"/>
        <v>THU</v>
      </c>
      <c r="O36" t="str">
        <f t="shared" si="27"/>
        <v>WED</v>
      </c>
    </row>
    <row r="37" spans="1:15" x14ac:dyDescent="0.4">
      <c r="A37">
        <v>2000</v>
      </c>
      <c r="B37">
        <v>12</v>
      </c>
      <c r="C37">
        <v>31</v>
      </c>
      <c r="D37">
        <f t="shared" si="5"/>
        <v>0</v>
      </c>
      <c r="E37">
        <f t="shared" si="6"/>
        <v>-77</v>
      </c>
      <c r="F37">
        <f t="shared" si="0"/>
        <v>3</v>
      </c>
      <c r="G37">
        <f t="shared" si="21"/>
        <v>-20</v>
      </c>
      <c r="H37">
        <f t="shared" si="22"/>
        <v>1</v>
      </c>
      <c r="I37">
        <f t="shared" ca="1" si="23"/>
        <v>334</v>
      </c>
      <c r="J37">
        <f t="shared" si="24"/>
        <v>1</v>
      </c>
      <c r="K37">
        <f t="shared" si="25"/>
        <v>30</v>
      </c>
      <c r="L37">
        <f t="shared" ca="1" si="26"/>
        <v>-27760</v>
      </c>
      <c r="M37">
        <f t="shared" ca="1" si="13"/>
        <v>2</v>
      </c>
      <c r="N37" t="str">
        <f t="shared" ca="1" si="14"/>
        <v>MON</v>
      </c>
      <c r="O37" t="str">
        <f t="shared" si="27"/>
        <v>SUN</v>
      </c>
    </row>
    <row r="39" spans="1:15" x14ac:dyDescent="0.4">
      <c r="A39">
        <v>2025</v>
      </c>
      <c r="B39">
        <v>1</v>
      </c>
      <c r="C39">
        <v>1</v>
      </c>
      <c r="D39">
        <f t="shared" si="5"/>
        <v>25</v>
      </c>
      <c r="E39">
        <f t="shared" si="6"/>
        <v>-52</v>
      </c>
      <c r="F39">
        <f t="shared" si="0"/>
        <v>0</v>
      </c>
      <c r="G39">
        <f t="shared" ref="G39:G42" si="28">FLOOR(E39/4, 1)</f>
        <v>-13</v>
      </c>
      <c r="H39">
        <f t="shared" ref="H39:H42" si="29">IF(F39=3,1,0)</f>
        <v>0</v>
      </c>
      <c r="I39">
        <f t="shared" ref="I39:I42" ca="1" si="30">SUM(OFFSET($A$1,0,0,1,B39))</f>
        <v>0</v>
      </c>
      <c r="J39">
        <f t="shared" ref="J39:J42" si="31">IF(AND(F39=3,B39&gt;2),1,0)</f>
        <v>0</v>
      </c>
      <c r="K39">
        <f t="shared" ref="K39:K42" si="32">C39-1</f>
        <v>0</v>
      </c>
      <c r="L39">
        <f t="shared" ref="L39:L42" ca="1" si="33">K39+I39+365*E39+G39+J39</f>
        <v>-18993</v>
      </c>
      <c r="M39">
        <f t="shared" ca="1" si="13"/>
        <v>5</v>
      </c>
      <c r="N39" t="str">
        <f t="shared" ca="1" si="14"/>
        <v>THU</v>
      </c>
      <c r="O39" t="str">
        <f t="shared" ref="O39:O42" si="34">INDEX($A$2:$G$2,0,WEEKDAY(DATE($A39,$B39,$C39),16))</f>
        <v>WED</v>
      </c>
    </row>
    <row r="40" spans="1:15" x14ac:dyDescent="0.4">
      <c r="A40">
        <v>2025</v>
      </c>
      <c r="B40">
        <v>2</v>
      </c>
      <c r="C40">
        <v>28</v>
      </c>
      <c r="D40">
        <f t="shared" si="5"/>
        <v>25</v>
      </c>
      <c r="E40">
        <f t="shared" si="6"/>
        <v>-52</v>
      </c>
      <c r="F40">
        <f t="shared" si="0"/>
        <v>0</v>
      </c>
      <c r="G40">
        <f t="shared" si="28"/>
        <v>-13</v>
      </c>
      <c r="H40">
        <f t="shared" si="29"/>
        <v>0</v>
      </c>
      <c r="I40">
        <f t="shared" ca="1" si="30"/>
        <v>31</v>
      </c>
      <c r="J40">
        <f t="shared" si="31"/>
        <v>0</v>
      </c>
      <c r="K40">
        <f t="shared" si="32"/>
        <v>27</v>
      </c>
      <c r="L40">
        <f t="shared" ca="1" si="33"/>
        <v>-18935</v>
      </c>
      <c r="M40">
        <f t="shared" ca="1" si="13"/>
        <v>0</v>
      </c>
      <c r="N40" t="str">
        <f t="shared" ca="1" si="14"/>
        <v>SAT</v>
      </c>
      <c r="O40" t="str">
        <f t="shared" si="34"/>
        <v>FRI</v>
      </c>
    </row>
    <row r="41" spans="1:15" x14ac:dyDescent="0.4">
      <c r="A41">
        <v>2025</v>
      </c>
      <c r="B41">
        <v>3</v>
      </c>
      <c r="C41">
        <v>1</v>
      </c>
      <c r="D41">
        <f t="shared" si="5"/>
        <v>25</v>
      </c>
      <c r="E41">
        <f t="shared" si="6"/>
        <v>-52</v>
      </c>
      <c r="F41">
        <f t="shared" si="0"/>
        <v>0</v>
      </c>
      <c r="G41">
        <f t="shared" si="28"/>
        <v>-13</v>
      </c>
      <c r="H41">
        <f t="shared" si="29"/>
        <v>0</v>
      </c>
      <c r="I41">
        <f t="shared" ca="1" si="30"/>
        <v>59</v>
      </c>
      <c r="J41">
        <f t="shared" si="31"/>
        <v>0</v>
      </c>
      <c r="K41">
        <f t="shared" si="32"/>
        <v>0</v>
      </c>
      <c r="L41">
        <f t="shared" ca="1" si="33"/>
        <v>-18934</v>
      </c>
      <c r="M41">
        <f t="shared" ca="1" si="13"/>
        <v>1</v>
      </c>
      <c r="N41" t="str">
        <f t="shared" ca="1" si="14"/>
        <v>SUN</v>
      </c>
      <c r="O41" t="str">
        <f t="shared" si="34"/>
        <v>SAT</v>
      </c>
    </row>
    <row r="42" spans="1:15" x14ac:dyDescent="0.4">
      <c r="A42">
        <v>2025</v>
      </c>
      <c r="B42">
        <v>12</v>
      </c>
      <c r="C42">
        <v>31</v>
      </c>
      <c r="D42">
        <f t="shared" si="5"/>
        <v>25</v>
      </c>
      <c r="E42">
        <f t="shared" si="6"/>
        <v>-52</v>
      </c>
      <c r="F42">
        <f t="shared" si="0"/>
        <v>0</v>
      </c>
      <c r="G42">
        <f t="shared" si="28"/>
        <v>-13</v>
      </c>
      <c r="H42">
        <f t="shared" si="29"/>
        <v>0</v>
      </c>
      <c r="I42">
        <f t="shared" ca="1" si="30"/>
        <v>334</v>
      </c>
      <c r="J42">
        <f t="shared" si="31"/>
        <v>0</v>
      </c>
      <c r="K42">
        <f t="shared" si="32"/>
        <v>30</v>
      </c>
      <c r="L42">
        <f t="shared" ca="1" si="33"/>
        <v>-18629</v>
      </c>
      <c r="M42">
        <f t="shared" ca="1" si="13"/>
        <v>5</v>
      </c>
      <c r="N42" t="str">
        <f t="shared" ca="1" si="14"/>
        <v>THU</v>
      </c>
      <c r="O42" t="str">
        <f t="shared" si="34"/>
        <v>WED</v>
      </c>
    </row>
    <row r="43" spans="1:15" x14ac:dyDescent="0.4">
      <c r="A43" t="s">
        <v>22</v>
      </c>
    </row>
    <row r="44" spans="1:15" x14ac:dyDescent="0.4">
      <c r="A44">
        <v>2000</v>
      </c>
      <c r="B44">
        <v>1</v>
      </c>
      <c r="C44">
        <v>1</v>
      </c>
      <c r="D44">
        <f>A44-1900</f>
        <v>100</v>
      </c>
      <c r="E44">
        <f t="shared" si="6"/>
        <v>23</v>
      </c>
      <c r="F44">
        <f t="shared" si="0"/>
        <v>3</v>
      </c>
      <c r="G44">
        <f t="shared" ref="G44:G47" si="35">FLOOR(E44/4, 1)</f>
        <v>5</v>
      </c>
      <c r="H44">
        <f t="shared" ref="H44:H47" si="36">IF(F44=3,1,0)</f>
        <v>1</v>
      </c>
      <c r="I44">
        <f t="shared" ref="I44:I47" ca="1" si="37">SUM(OFFSET($A$1,0,0,1,B44))</f>
        <v>0</v>
      </c>
      <c r="J44">
        <f t="shared" ref="J44:J47" si="38">IF(AND(F44=3,B44&gt;2),1,0)</f>
        <v>0</v>
      </c>
      <c r="K44">
        <f t="shared" ref="K44:K47" si="39">C44-1</f>
        <v>0</v>
      </c>
      <c r="L44">
        <f t="shared" ref="L44:L47" ca="1" si="40">K44+I44+365*E44+G44+J44</f>
        <v>8400</v>
      </c>
      <c r="M44">
        <f t="shared" ca="1" si="13"/>
        <v>0</v>
      </c>
      <c r="N44" t="str">
        <f t="shared" ca="1" si="14"/>
        <v>SAT</v>
      </c>
      <c r="O44" t="str">
        <f t="shared" ref="O44:O47" si="41">INDEX($A$2:$G$2,0,WEEKDAY(DATE($A44,$B44,$C44),16))</f>
        <v>SAT</v>
      </c>
    </row>
    <row r="45" spans="1:15" x14ac:dyDescent="0.4">
      <c r="A45">
        <v>2000</v>
      </c>
      <c r="B45">
        <v>2</v>
      </c>
      <c r="C45">
        <v>28</v>
      </c>
      <c r="D45">
        <f t="shared" ref="D45:D47" si="42">A45-1900</f>
        <v>100</v>
      </c>
      <c r="E45">
        <f t="shared" si="6"/>
        <v>23</v>
      </c>
      <c r="F45">
        <f t="shared" si="0"/>
        <v>3</v>
      </c>
      <c r="G45">
        <f t="shared" si="35"/>
        <v>5</v>
      </c>
      <c r="H45">
        <f t="shared" si="36"/>
        <v>1</v>
      </c>
      <c r="I45">
        <f t="shared" ca="1" si="37"/>
        <v>31</v>
      </c>
      <c r="J45">
        <f t="shared" si="38"/>
        <v>0</v>
      </c>
      <c r="K45">
        <f t="shared" si="39"/>
        <v>27</v>
      </c>
      <c r="L45">
        <f t="shared" ca="1" si="40"/>
        <v>8458</v>
      </c>
      <c r="M45">
        <f t="shared" ca="1" si="13"/>
        <v>2</v>
      </c>
      <c r="N45" t="str">
        <f t="shared" ca="1" si="14"/>
        <v>MON</v>
      </c>
      <c r="O45" t="str">
        <f t="shared" si="41"/>
        <v>MON</v>
      </c>
    </row>
    <row r="46" spans="1:15" x14ac:dyDescent="0.4">
      <c r="A46">
        <v>2000</v>
      </c>
      <c r="B46">
        <v>3</v>
      </c>
      <c r="C46">
        <v>1</v>
      </c>
      <c r="D46">
        <f t="shared" si="42"/>
        <v>100</v>
      </c>
      <c r="E46">
        <f t="shared" si="6"/>
        <v>23</v>
      </c>
      <c r="F46">
        <f t="shared" si="0"/>
        <v>3</v>
      </c>
      <c r="G46">
        <f t="shared" si="35"/>
        <v>5</v>
      </c>
      <c r="H46">
        <f t="shared" si="36"/>
        <v>1</v>
      </c>
      <c r="I46">
        <f t="shared" ca="1" si="37"/>
        <v>59</v>
      </c>
      <c r="J46">
        <f t="shared" si="38"/>
        <v>1</v>
      </c>
      <c r="K46">
        <f t="shared" si="39"/>
        <v>0</v>
      </c>
      <c r="L46">
        <f t="shared" ca="1" si="40"/>
        <v>8460</v>
      </c>
      <c r="M46">
        <f t="shared" ca="1" si="13"/>
        <v>4</v>
      </c>
      <c r="N46" t="str">
        <f t="shared" ca="1" si="14"/>
        <v>WED</v>
      </c>
      <c r="O46" t="str">
        <f t="shared" si="41"/>
        <v>WED</v>
      </c>
    </row>
    <row r="47" spans="1:15" x14ac:dyDescent="0.4">
      <c r="A47">
        <v>2000</v>
      </c>
      <c r="B47">
        <v>12</v>
      </c>
      <c r="C47">
        <v>31</v>
      </c>
      <c r="D47">
        <f t="shared" si="42"/>
        <v>100</v>
      </c>
      <c r="E47">
        <f t="shared" si="6"/>
        <v>23</v>
      </c>
      <c r="F47">
        <f t="shared" si="0"/>
        <v>3</v>
      </c>
      <c r="G47">
        <f t="shared" si="35"/>
        <v>5</v>
      </c>
      <c r="H47">
        <f t="shared" si="36"/>
        <v>1</v>
      </c>
      <c r="I47">
        <f t="shared" ca="1" si="37"/>
        <v>334</v>
      </c>
      <c r="J47">
        <f t="shared" si="38"/>
        <v>1</v>
      </c>
      <c r="K47">
        <f t="shared" si="39"/>
        <v>30</v>
      </c>
      <c r="L47">
        <f t="shared" ca="1" si="40"/>
        <v>8765</v>
      </c>
      <c r="M47">
        <f t="shared" ca="1" si="13"/>
        <v>1</v>
      </c>
      <c r="N47" t="str">
        <f t="shared" ca="1" si="14"/>
        <v>SUN</v>
      </c>
      <c r="O47" t="str">
        <f t="shared" si="41"/>
        <v>SUN</v>
      </c>
    </row>
    <row r="49" spans="1:15" x14ac:dyDescent="0.4">
      <c r="A49">
        <v>2025</v>
      </c>
      <c r="B49">
        <v>1</v>
      </c>
      <c r="C49">
        <v>1</v>
      </c>
      <c r="D49">
        <f t="shared" ref="D49:D52" si="43">A49-1900</f>
        <v>125</v>
      </c>
      <c r="E49">
        <f t="shared" si="6"/>
        <v>48</v>
      </c>
      <c r="F49">
        <f t="shared" si="0"/>
        <v>0</v>
      </c>
      <c r="G49">
        <f t="shared" ref="G49:G52" si="44">FLOOR(E49/4, 1)</f>
        <v>12</v>
      </c>
      <c r="H49">
        <f t="shared" ref="H49:H52" si="45">IF(F49=3,1,0)</f>
        <v>0</v>
      </c>
      <c r="I49">
        <f t="shared" ref="I49:I52" ca="1" si="46">SUM(OFFSET($A$1,0,0,1,B49))</f>
        <v>0</v>
      </c>
      <c r="J49">
        <f t="shared" ref="J49:J52" si="47">IF(AND(F49=3,B49&gt;2),1,0)</f>
        <v>0</v>
      </c>
      <c r="K49">
        <f t="shared" ref="K49:K52" si="48">C49-1</f>
        <v>0</v>
      </c>
      <c r="L49">
        <f t="shared" ref="L49:L52" ca="1" si="49">K49+I49+365*E49+G49+J49</f>
        <v>17532</v>
      </c>
      <c r="M49">
        <f t="shared" ca="1" si="13"/>
        <v>4</v>
      </c>
      <c r="N49" t="str">
        <f t="shared" ca="1" si="14"/>
        <v>WED</v>
      </c>
      <c r="O49" t="str">
        <f t="shared" ref="O49:O52" si="50">INDEX($A$2:$G$2,0,WEEKDAY(DATE($A49,$B49,$C49),16))</f>
        <v>WED</v>
      </c>
    </row>
    <row r="50" spans="1:15" x14ac:dyDescent="0.4">
      <c r="A50">
        <v>2025</v>
      </c>
      <c r="B50">
        <v>2</v>
      </c>
      <c r="C50">
        <v>28</v>
      </c>
      <c r="D50">
        <f t="shared" si="43"/>
        <v>125</v>
      </c>
      <c r="E50">
        <f t="shared" si="6"/>
        <v>48</v>
      </c>
      <c r="F50">
        <f t="shared" si="0"/>
        <v>0</v>
      </c>
      <c r="G50">
        <f t="shared" si="44"/>
        <v>12</v>
      </c>
      <c r="H50">
        <f t="shared" si="45"/>
        <v>0</v>
      </c>
      <c r="I50">
        <f t="shared" ca="1" si="46"/>
        <v>31</v>
      </c>
      <c r="J50">
        <f t="shared" si="47"/>
        <v>0</v>
      </c>
      <c r="K50">
        <f t="shared" si="48"/>
        <v>27</v>
      </c>
      <c r="L50">
        <f t="shared" ca="1" si="49"/>
        <v>17590</v>
      </c>
      <c r="M50">
        <f t="shared" ca="1" si="13"/>
        <v>6</v>
      </c>
      <c r="N50" t="str">
        <f t="shared" ca="1" si="14"/>
        <v>FRI</v>
      </c>
      <c r="O50" t="str">
        <f t="shared" si="50"/>
        <v>FRI</v>
      </c>
    </row>
    <row r="51" spans="1:15" x14ac:dyDescent="0.4">
      <c r="A51">
        <v>2025</v>
      </c>
      <c r="B51">
        <v>3</v>
      </c>
      <c r="C51">
        <v>1</v>
      </c>
      <c r="D51">
        <f t="shared" si="43"/>
        <v>125</v>
      </c>
      <c r="E51">
        <f t="shared" si="6"/>
        <v>48</v>
      </c>
      <c r="F51">
        <f t="shared" si="0"/>
        <v>0</v>
      </c>
      <c r="G51">
        <f t="shared" si="44"/>
        <v>12</v>
      </c>
      <c r="H51">
        <f t="shared" si="45"/>
        <v>0</v>
      </c>
      <c r="I51">
        <f t="shared" ca="1" si="46"/>
        <v>59</v>
      </c>
      <c r="J51">
        <f t="shared" si="47"/>
        <v>0</v>
      </c>
      <c r="K51">
        <f t="shared" si="48"/>
        <v>0</v>
      </c>
      <c r="L51">
        <f t="shared" ca="1" si="49"/>
        <v>17591</v>
      </c>
      <c r="M51">
        <f t="shared" ca="1" si="13"/>
        <v>0</v>
      </c>
      <c r="N51" t="str">
        <f t="shared" ca="1" si="14"/>
        <v>SAT</v>
      </c>
      <c r="O51" t="str">
        <f t="shared" si="50"/>
        <v>SAT</v>
      </c>
    </row>
    <row r="52" spans="1:15" x14ac:dyDescent="0.4">
      <c r="A52">
        <v>2025</v>
      </c>
      <c r="B52">
        <v>12</v>
      </c>
      <c r="C52">
        <v>31</v>
      </c>
      <c r="D52">
        <f t="shared" si="43"/>
        <v>125</v>
      </c>
      <c r="E52">
        <f t="shared" si="6"/>
        <v>48</v>
      </c>
      <c r="F52">
        <f t="shared" si="0"/>
        <v>0</v>
      </c>
      <c r="G52">
        <f t="shared" si="44"/>
        <v>12</v>
      </c>
      <c r="H52">
        <f t="shared" si="45"/>
        <v>0</v>
      </c>
      <c r="I52">
        <f t="shared" ca="1" si="46"/>
        <v>334</v>
      </c>
      <c r="J52">
        <f t="shared" si="47"/>
        <v>0</v>
      </c>
      <c r="K52">
        <f t="shared" si="48"/>
        <v>30</v>
      </c>
      <c r="L52">
        <f t="shared" ca="1" si="49"/>
        <v>17896</v>
      </c>
      <c r="M52">
        <f t="shared" ca="1" si="13"/>
        <v>4</v>
      </c>
      <c r="N52" t="str">
        <f t="shared" ca="1" si="14"/>
        <v>WED</v>
      </c>
      <c r="O52" t="str">
        <f t="shared" si="50"/>
        <v>WED</v>
      </c>
    </row>
    <row r="54" spans="1:15" x14ac:dyDescent="0.4">
      <c r="A54">
        <v>2099</v>
      </c>
      <c r="B54">
        <v>1</v>
      </c>
      <c r="C54">
        <v>1</v>
      </c>
      <c r="D54">
        <f t="shared" ref="D54:D57" si="51">A54-1900</f>
        <v>199</v>
      </c>
      <c r="E54">
        <f t="shared" si="6"/>
        <v>122</v>
      </c>
      <c r="F54">
        <f t="shared" si="0"/>
        <v>2</v>
      </c>
      <c r="G54">
        <f t="shared" ref="G54:G57" si="52">FLOOR(E54/4, 1)</f>
        <v>30</v>
      </c>
      <c r="H54">
        <f t="shared" ref="H54:H57" si="53">IF(F54=3,1,0)</f>
        <v>0</v>
      </c>
      <c r="I54">
        <f t="shared" ref="I54:I57" ca="1" si="54">SUM(OFFSET($A$1,0,0,1,B54))</f>
        <v>0</v>
      </c>
      <c r="J54">
        <f t="shared" ref="J54:J57" si="55">IF(AND(F54=3,B54&gt;2),1,0)</f>
        <v>0</v>
      </c>
      <c r="K54">
        <f t="shared" ref="K54:K57" si="56">C54-1</f>
        <v>0</v>
      </c>
      <c r="L54">
        <f t="shared" ref="L54:L57" ca="1" si="57">K54+I54+365*E54+G54+J54</f>
        <v>44560</v>
      </c>
      <c r="M54">
        <f t="shared" ca="1" si="13"/>
        <v>5</v>
      </c>
      <c r="N54" t="str">
        <f t="shared" ca="1" si="14"/>
        <v>THU</v>
      </c>
      <c r="O54" t="str">
        <f t="shared" ref="O54:O57" si="58">INDEX($A$2:$G$2,0,WEEKDAY(DATE($A54,$B54,$C54),16))</f>
        <v>THU</v>
      </c>
    </row>
    <row r="55" spans="1:15" x14ac:dyDescent="0.4">
      <c r="A55">
        <v>2099</v>
      </c>
      <c r="B55">
        <v>2</v>
      </c>
      <c r="C55">
        <v>28</v>
      </c>
      <c r="D55">
        <f t="shared" si="51"/>
        <v>199</v>
      </c>
      <c r="E55">
        <f t="shared" si="6"/>
        <v>122</v>
      </c>
      <c r="F55">
        <f t="shared" si="0"/>
        <v>2</v>
      </c>
      <c r="G55">
        <f t="shared" si="52"/>
        <v>30</v>
      </c>
      <c r="H55">
        <f t="shared" si="53"/>
        <v>0</v>
      </c>
      <c r="I55">
        <f t="shared" ca="1" si="54"/>
        <v>31</v>
      </c>
      <c r="J55">
        <f t="shared" si="55"/>
        <v>0</v>
      </c>
      <c r="K55">
        <f t="shared" si="56"/>
        <v>27</v>
      </c>
      <c r="L55">
        <f t="shared" ca="1" si="57"/>
        <v>44618</v>
      </c>
      <c r="M55">
        <f t="shared" ca="1" si="13"/>
        <v>0</v>
      </c>
      <c r="N55" t="str">
        <f t="shared" ca="1" si="14"/>
        <v>SAT</v>
      </c>
      <c r="O55" t="str">
        <f t="shared" si="58"/>
        <v>SAT</v>
      </c>
    </row>
    <row r="56" spans="1:15" x14ac:dyDescent="0.4">
      <c r="A56">
        <v>2099</v>
      </c>
      <c r="B56">
        <v>3</v>
      </c>
      <c r="C56">
        <v>1</v>
      </c>
      <c r="D56">
        <f t="shared" si="51"/>
        <v>199</v>
      </c>
      <c r="E56">
        <f t="shared" si="6"/>
        <v>122</v>
      </c>
      <c r="F56">
        <f t="shared" si="0"/>
        <v>2</v>
      </c>
      <c r="G56">
        <f t="shared" si="52"/>
        <v>30</v>
      </c>
      <c r="H56">
        <f t="shared" si="53"/>
        <v>0</v>
      </c>
      <c r="I56">
        <f t="shared" ca="1" si="54"/>
        <v>59</v>
      </c>
      <c r="J56">
        <f t="shared" si="55"/>
        <v>0</v>
      </c>
      <c r="K56">
        <f t="shared" si="56"/>
        <v>0</v>
      </c>
      <c r="L56">
        <f t="shared" ca="1" si="57"/>
        <v>44619</v>
      </c>
      <c r="M56">
        <f t="shared" ca="1" si="13"/>
        <v>1</v>
      </c>
      <c r="N56" t="str">
        <f t="shared" ca="1" si="14"/>
        <v>SUN</v>
      </c>
      <c r="O56" t="str">
        <f t="shared" si="58"/>
        <v>SUN</v>
      </c>
    </row>
    <row r="57" spans="1:15" x14ac:dyDescent="0.4">
      <c r="A57">
        <v>2099</v>
      </c>
      <c r="B57">
        <v>12</v>
      </c>
      <c r="C57">
        <v>31</v>
      </c>
      <c r="D57">
        <f t="shared" si="51"/>
        <v>199</v>
      </c>
      <c r="E57">
        <f t="shared" si="6"/>
        <v>122</v>
      </c>
      <c r="F57">
        <f t="shared" si="0"/>
        <v>2</v>
      </c>
      <c r="G57">
        <f t="shared" si="52"/>
        <v>30</v>
      </c>
      <c r="H57">
        <f t="shared" si="53"/>
        <v>0</v>
      </c>
      <c r="I57">
        <f t="shared" ca="1" si="54"/>
        <v>334</v>
      </c>
      <c r="J57">
        <f t="shared" si="55"/>
        <v>0</v>
      </c>
      <c r="K57">
        <f t="shared" si="56"/>
        <v>30</v>
      </c>
      <c r="L57">
        <f t="shared" ca="1" si="57"/>
        <v>44924</v>
      </c>
      <c r="M57">
        <f t="shared" ca="1" si="13"/>
        <v>5</v>
      </c>
      <c r="N57" t="str">
        <f t="shared" ca="1" si="14"/>
        <v>THU</v>
      </c>
      <c r="O57" t="str">
        <f t="shared" si="58"/>
        <v>THU</v>
      </c>
    </row>
    <row r="58" spans="1:15" x14ac:dyDescent="0.4">
      <c r="A58" t="s">
        <v>23</v>
      </c>
    </row>
    <row r="59" spans="1:15" x14ac:dyDescent="0.4">
      <c r="A59">
        <v>2100</v>
      </c>
      <c r="B59">
        <v>1</v>
      </c>
      <c r="C59">
        <v>1</v>
      </c>
      <c r="D59">
        <f t="shared" ref="D59:D62" si="59">A59-1900</f>
        <v>200</v>
      </c>
      <c r="E59">
        <f t="shared" ref="E59:E62" si="60">D59-77</f>
        <v>123</v>
      </c>
      <c r="F59">
        <f t="shared" ref="F59:F62" si="61">MOD(E59,4)</f>
        <v>3</v>
      </c>
      <c r="G59">
        <f t="shared" ref="G59:G62" si="62">FLOOR(E59/4, 1)</f>
        <v>30</v>
      </c>
      <c r="H59">
        <f t="shared" ref="H59:H62" si="63">IF(F59=3,1,0)</f>
        <v>1</v>
      </c>
      <c r="I59">
        <f t="shared" ref="I59:I62" ca="1" si="64">SUM(OFFSET($A$1,0,0,1,B59))</f>
        <v>0</v>
      </c>
      <c r="J59">
        <f t="shared" ref="J59:J62" si="65">IF(AND(F59=3,B59&gt;2),1,0)</f>
        <v>0</v>
      </c>
      <c r="K59">
        <f t="shared" ref="K59:K62" si="66">C59-1</f>
        <v>0</v>
      </c>
      <c r="L59">
        <f t="shared" ref="L59:L62" ca="1" si="67">K59+I59+365*E59+G59+J59</f>
        <v>44925</v>
      </c>
      <c r="M59">
        <f t="shared" ref="M59:M62" ca="1" si="68">MOD(L59,7)</f>
        <v>6</v>
      </c>
      <c r="N59" t="str">
        <f t="shared" ref="N59:N62" ca="1" si="69">INDEX($A$2:$G$2,1,M59+1)</f>
        <v>FRI</v>
      </c>
      <c r="O59" t="str">
        <f t="shared" ref="O59:O62" si="70">INDEX($A$2:$G$2,0,WEEKDAY(DATE($A59,$B59,$C59),16))</f>
        <v>FRI</v>
      </c>
    </row>
    <row r="60" spans="1:15" x14ac:dyDescent="0.4">
      <c r="A60">
        <v>2100</v>
      </c>
      <c r="B60">
        <v>2</v>
      </c>
      <c r="C60">
        <v>28</v>
      </c>
      <c r="D60">
        <f t="shared" si="59"/>
        <v>200</v>
      </c>
      <c r="E60">
        <f t="shared" si="60"/>
        <v>123</v>
      </c>
      <c r="F60">
        <f t="shared" si="61"/>
        <v>3</v>
      </c>
      <c r="G60">
        <f t="shared" si="62"/>
        <v>30</v>
      </c>
      <c r="H60">
        <f t="shared" si="63"/>
        <v>1</v>
      </c>
      <c r="I60">
        <f t="shared" ca="1" si="64"/>
        <v>31</v>
      </c>
      <c r="J60">
        <f t="shared" si="65"/>
        <v>0</v>
      </c>
      <c r="K60">
        <f t="shared" si="66"/>
        <v>27</v>
      </c>
      <c r="L60">
        <f t="shared" ca="1" si="67"/>
        <v>44983</v>
      </c>
      <c r="M60">
        <f t="shared" ca="1" si="68"/>
        <v>1</v>
      </c>
      <c r="N60" t="str">
        <f t="shared" ca="1" si="69"/>
        <v>SUN</v>
      </c>
      <c r="O60" t="str">
        <f t="shared" si="70"/>
        <v>SUN</v>
      </c>
    </row>
    <row r="61" spans="1:15" x14ac:dyDescent="0.4">
      <c r="A61">
        <v>2100</v>
      </c>
      <c r="B61">
        <v>3</v>
      </c>
      <c r="C61">
        <v>1</v>
      </c>
      <c r="D61">
        <f t="shared" si="59"/>
        <v>200</v>
      </c>
      <c r="E61">
        <f t="shared" si="60"/>
        <v>123</v>
      </c>
      <c r="F61">
        <f t="shared" si="61"/>
        <v>3</v>
      </c>
      <c r="G61">
        <f t="shared" si="62"/>
        <v>30</v>
      </c>
      <c r="H61">
        <f t="shared" si="63"/>
        <v>1</v>
      </c>
      <c r="I61">
        <f t="shared" ca="1" si="64"/>
        <v>59</v>
      </c>
      <c r="J61">
        <f t="shared" si="65"/>
        <v>1</v>
      </c>
      <c r="K61">
        <f t="shared" si="66"/>
        <v>0</v>
      </c>
      <c r="L61">
        <f t="shared" ca="1" si="67"/>
        <v>44985</v>
      </c>
      <c r="M61">
        <f t="shared" ca="1" si="68"/>
        <v>3</v>
      </c>
      <c r="N61" t="str">
        <f t="shared" ca="1" si="69"/>
        <v>TUE</v>
      </c>
      <c r="O61" t="str">
        <f t="shared" si="70"/>
        <v>MON</v>
      </c>
    </row>
    <row r="62" spans="1:15" x14ac:dyDescent="0.4">
      <c r="A62">
        <v>2100</v>
      </c>
      <c r="B62">
        <v>12</v>
      </c>
      <c r="C62">
        <v>31</v>
      </c>
      <c r="D62">
        <f t="shared" si="59"/>
        <v>200</v>
      </c>
      <c r="E62">
        <f t="shared" si="60"/>
        <v>123</v>
      </c>
      <c r="F62">
        <f t="shared" si="61"/>
        <v>3</v>
      </c>
      <c r="G62">
        <f t="shared" si="62"/>
        <v>30</v>
      </c>
      <c r="H62">
        <f t="shared" si="63"/>
        <v>1</v>
      </c>
      <c r="I62">
        <f t="shared" ca="1" si="64"/>
        <v>334</v>
      </c>
      <c r="J62">
        <f t="shared" si="65"/>
        <v>1</v>
      </c>
      <c r="K62">
        <f t="shared" si="66"/>
        <v>30</v>
      </c>
      <c r="L62">
        <f t="shared" ca="1" si="67"/>
        <v>45290</v>
      </c>
      <c r="M62">
        <f t="shared" ca="1" si="68"/>
        <v>0</v>
      </c>
      <c r="N62" t="str">
        <f t="shared" ca="1" si="69"/>
        <v>SAT</v>
      </c>
      <c r="O62" t="str">
        <f t="shared" si="70"/>
        <v>FRI</v>
      </c>
    </row>
    <row r="64" spans="1:15" x14ac:dyDescent="0.4">
      <c r="A64">
        <v>2101</v>
      </c>
      <c r="B64">
        <v>1</v>
      </c>
      <c r="C64">
        <v>1</v>
      </c>
      <c r="D64">
        <f t="shared" ref="D64:D67" si="71">A64-1900</f>
        <v>201</v>
      </c>
      <c r="E64">
        <f t="shared" ref="E64:E67" si="72">D64-77</f>
        <v>124</v>
      </c>
      <c r="F64">
        <f t="shared" ref="F64:F67" si="73">MOD(E64,4)</f>
        <v>0</v>
      </c>
      <c r="G64">
        <f t="shared" ref="G64:G67" si="74">FLOOR(E64/4, 1)</f>
        <v>31</v>
      </c>
      <c r="H64">
        <f t="shared" ref="H64:H67" si="75">IF(F64=3,1,0)</f>
        <v>0</v>
      </c>
      <c r="I64">
        <f t="shared" ref="I64:I67" ca="1" si="76">SUM(OFFSET($A$1,0,0,1,B64))</f>
        <v>0</v>
      </c>
      <c r="J64">
        <f t="shared" ref="J64:J67" si="77">IF(AND(F64=3,B64&gt;2),1,0)</f>
        <v>0</v>
      </c>
      <c r="K64">
        <f t="shared" ref="K64:K67" si="78">C64-1</f>
        <v>0</v>
      </c>
      <c r="L64">
        <f t="shared" ref="L64:L67" ca="1" si="79">K64+I64+365*E64+G64+J64</f>
        <v>45291</v>
      </c>
      <c r="M64">
        <f t="shared" ref="M64:M67" ca="1" si="80">MOD(L64,7)</f>
        <v>1</v>
      </c>
      <c r="N64" t="str">
        <f t="shared" ref="N64:N67" ca="1" si="81">INDEX($A$2:$G$2,1,M64+1)</f>
        <v>SUN</v>
      </c>
      <c r="O64" t="str">
        <f t="shared" ref="O64:O67" si="82">INDEX($A$2:$G$2,0,WEEKDAY(DATE($A64,$B64,$C64),16))</f>
        <v>SAT</v>
      </c>
    </row>
    <row r="65" spans="1:15" x14ac:dyDescent="0.4">
      <c r="A65">
        <v>2101</v>
      </c>
      <c r="B65">
        <v>2</v>
      </c>
      <c r="C65">
        <v>28</v>
      </c>
      <c r="D65">
        <f t="shared" si="71"/>
        <v>201</v>
      </c>
      <c r="E65">
        <f t="shared" si="72"/>
        <v>124</v>
      </c>
      <c r="F65">
        <f t="shared" si="73"/>
        <v>0</v>
      </c>
      <c r="G65">
        <f t="shared" si="74"/>
        <v>31</v>
      </c>
      <c r="H65">
        <f t="shared" si="75"/>
        <v>0</v>
      </c>
      <c r="I65">
        <f t="shared" ca="1" si="76"/>
        <v>31</v>
      </c>
      <c r="J65">
        <f t="shared" si="77"/>
        <v>0</v>
      </c>
      <c r="K65">
        <f t="shared" si="78"/>
        <v>27</v>
      </c>
      <c r="L65">
        <f t="shared" ca="1" si="79"/>
        <v>45349</v>
      </c>
      <c r="M65">
        <f t="shared" ca="1" si="80"/>
        <v>3</v>
      </c>
      <c r="N65" t="str">
        <f t="shared" ca="1" si="81"/>
        <v>TUE</v>
      </c>
      <c r="O65" t="str">
        <f t="shared" si="82"/>
        <v>MON</v>
      </c>
    </row>
    <row r="66" spans="1:15" x14ac:dyDescent="0.4">
      <c r="A66">
        <v>2101</v>
      </c>
      <c r="B66">
        <v>3</v>
      </c>
      <c r="C66">
        <v>1</v>
      </c>
      <c r="D66">
        <f t="shared" si="71"/>
        <v>201</v>
      </c>
      <c r="E66">
        <f t="shared" si="72"/>
        <v>124</v>
      </c>
      <c r="F66">
        <f t="shared" si="73"/>
        <v>0</v>
      </c>
      <c r="G66">
        <f t="shared" si="74"/>
        <v>31</v>
      </c>
      <c r="H66">
        <f t="shared" si="75"/>
        <v>0</v>
      </c>
      <c r="I66">
        <f t="shared" ca="1" si="76"/>
        <v>59</v>
      </c>
      <c r="J66">
        <f t="shared" si="77"/>
        <v>0</v>
      </c>
      <c r="K66">
        <f t="shared" si="78"/>
        <v>0</v>
      </c>
      <c r="L66">
        <f t="shared" ca="1" si="79"/>
        <v>45350</v>
      </c>
      <c r="M66">
        <f t="shared" ca="1" si="80"/>
        <v>4</v>
      </c>
      <c r="N66" t="str">
        <f t="shared" ca="1" si="81"/>
        <v>WED</v>
      </c>
      <c r="O66" t="str">
        <f t="shared" si="82"/>
        <v>TUE</v>
      </c>
    </row>
    <row r="67" spans="1:15" x14ac:dyDescent="0.4">
      <c r="A67">
        <v>2101</v>
      </c>
      <c r="B67">
        <v>12</v>
      </c>
      <c r="C67">
        <v>31</v>
      </c>
      <c r="D67">
        <f t="shared" si="71"/>
        <v>201</v>
      </c>
      <c r="E67">
        <f t="shared" si="72"/>
        <v>124</v>
      </c>
      <c r="F67">
        <f t="shared" si="73"/>
        <v>0</v>
      </c>
      <c r="G67">
        <f t="shared" si="74"/>
        <v>31</v>
      </c>
      <c r="H67">
        <f t="shared" si="75"/>
        <v>0</v>
      </c>
      <c r="I67">
        <f t="shared" ca="1" si="76"/>
        <v>334</v>
      </c>
      <c r="J67">
        <f t="shared" si="77"/>
        <v>0</v>
      </c>
      <c r="K67">
        <f t="shared" si="78"/>
        <v>30</v>
      </c>
      <c r="L67">
        <f t="shared" ca="1" si="79"/>
        <v>45655</v>
      </c>
      <c r="M67">
        <f t="shared" ca="1" si="80"/>
        <v>1</v>
      </c>
      <c r="N67" t="str">
        <f t="shared" ca="1" si="81"/>
        <v>SUN</v>
      </c>
      <c r="O67" t="str">
        <f t="shared" si="82"/>
        <v>SAT</v>
      </c>
    </row>
    <row r="69" spans="1:15" x14ac:dyDescent="0.4">
      <c r="A69">
        <v>2699</v>
      </c>
      <c r="B69">
        <v>1</v>
      </c>
      <c r="C69">
        <v>1</v>
      </c>
      <c r="D69">
        <f t="shared" ref="D69:D72" si="83">A69-1900</f>
        <v>799</v>
      </c>
      <c r="E69">
        <f t="shared" ref="E69:E72" si="84">D69-77</f>
        <v>722</v>
      </c>
      <c r="F69">
        <f t="shared" ref="F69:F72" si="85">MOD(E69,4)</f>
        <v>2</v>
      </c>
      <c r="G69">
        <f t="shared" ref="G69:G72" si="86">FLOOR(E69/4, 1)</f>
        <v>180</v>
      </c>
      <c r="H69">
        <f t="shared" ref="H69:H72" si="87">IF(F69=3,1,0)</f>
        <v>0</v>
      </c>
      <c r="I69">
        <f t="shared" ref="I69:I72" ca="1" si="88">SUM(OFFSET($A$1,0,0,1,B69))</f>
        <v>0</v>
      </c>
      <c r="J69">
        <f t="shared" ref="J69:J72" si="89">IF(AND(F69=3,B69&gt;2),1,0)</f>
        <v>0</v>
      </c>
      <c r="K69">
        <f t="shared" ref="K69:K72" si="90">C69-1</f>
        <v>0</v>
      </c>
      <c r="L69">
        <f t="shared" ref="L69:L72" ca="1" si="91">K69+I69+365*E69+G69+J69</f>
        <v>263710</v>
      </c>
      <c r="M69">
        <f t="shared" ref="M69:M72" ca="1" si="92">MOD(L69,7)</f>
        <v>6</v>
      </c>
      <c r="N69" t="str">
        <f t="shared" ref="N69" ca="1" si="93">INDEX($A$2:$G$2,1,M69+1)</f>
        <v>FRI</v>
      </c>
      <c r="O69" t="str">
        <f t="shared" ref="O69:O72" si="94">INDEX($A$2:$G$2,0,WEEKDAY(DATE($A69,$B69,$C69),16))</f>
        <v>SUN</v>
      </c>
    </row>
    <row r="70" spans="1:15" x14ac:dyDescent="0.4">
      <c r="A70">
        <v>2699</v>
      </c>
      <c r="B70">
        <v>2</v>
      </c>
      <c r="C70">
        <v>28</v>
      </c>
      <c r="D70">
        <f t="shared" si="83"/>
        <v>799</v>
      </c>
      <c r="E70">
        <f t="shared" si="84"/>
        <v>722</v>
      </c>
      <c r="F70">
        <f t="shared" si="85"/>
        <v>2</v>
      </c>
      <c r="G70">
        <f t="shared" si="86"/>
        <v>180</v>
      </c>
      <c r="H70">
        <f t="shared" si="87"/>
        <v>0</v>
      </c>
      <c r="I70">
        <f t="shared" ca="1" si="88"/>
        <v>31</v>
      </c>
      <c r="J70">
        <f t="shared" si="89"/>
        <v>0</v>
      </c>
      <c r="K70">
        <f t="shared" si="90"/>
        <v>27</v>
      </c>
      <c r="L70">
        <f t="shared" ca="1" si="91"/>
        <v>263768</v>
      </c>
      <c r="M70">
        <f t="shared" ca="1" si="92"/>
        <v>1</v>
      </c>
      <c r="N70" t="str">
        <f t="shared" ref="N70" ca="1" si="95">INDEX($A$2:$G$2,1,M70+1)</f>
        <v>SUN</v>
      </c>
      <c r="O70" t="str">
        <f t="shared" si="94"/>
        <v>TUE</v>
      </c>
    </row>
    <row r="71" spans="1:15" x14ac:dyDescent="0.4">
      <c r="A71">
        <v>2699</v>
      </c>
      <c r="B71">
        <v>3</v>
      </c>
      <c r="C71">
        <v>1</v>
      </c>
      <c r="D71">
        <f t="shared" si="83"/>
        <v>799</v>
      </c>
      <c r="E71">
        <f t="shared" si="84"/>
        <v>722</v>
      </c>
      <c r="F71">
        <f t="shared" si="85"/>
        <v>2</v>
      </c>
      <c r="G71">
        <f t="shared" si="86"/>
        <v>180</v>
      </c>
      <c r="H71">
        <f t="shared" si="87"/>
        <v>0</v>
      </c>
      <c r="I71">
        <f t="shared" ca="1" si="88"/>
        <v>59</v>
      </c>
      <c r="J71">
        <f t="shared" si="89"/>
        <v>0</v>
      </c>
      <c r="K71">
        <f t="shared" si="90"/>
        <v>0</v>
      </c>
      <c r="L71">
        <f t="shared" ca="1" si="91"/>
        <v>263769</v>
      </c>
      <c r="M71">
        <f t="shared" ca="1" si="92"/>
        <v>2</v>
      </c>
      <c r="N71" t="str">
        <f t="shared" ref="N71" ca="1" si="96">INDEX($A$2:$G$2,1,M71+1)</f>
        <v>MON</v>
      </c>
      <c r="O71" t="str">
        <f t="shared" si="94"/>
        <v>WED</v>
      </c>
    </row>
    <row r="72" spans="1:15" x14ac:dyDescent="0.4">
      <c r="A72">
        <v>2699</v>
      </c>
      <c r="B72">
        <v>12</v>
      </c>
      <c r="C72">
        <v>31</v>
      </c>
      <c r="D72">
        <f t="shared" si="83"/>
        <v>799</v>
      </c>
      <c r="E72">
        <f t="shared" si="84"/>
        <v>722</v>
      </c>
      <c r="F72">
        <f t="shared" si="85"/>
        <v>2</v>
      </c>
      <c r="G72">
        <f t="shared" si="86"/>
        <v>180</v>
      </c>
      <c r="H72">
        <f t="shared" si="87"/>
        <v>0</v>
      </c>
      <c r="I72">
        <f t="shared" ca="1" si="88"/>
        <v>334</v>
      </c>
      <c r="J72">
        <f t="shared" si="89"/>
        <v>0</v>
      </c>
      <c r="K72">
        <f t="shared" si="90"/>
        <v>30</v>
      </c>
      <c r="L72">
        <f t="shared" ca="1" si="91"/>
        <v>264074</v>
      </c>
      <c r="M72">
        <f t="shared" ca="1" si="92"/>
        <v>6</v>
      </c>
      <c r="N72" t="str">
        <f t="shared" ref="N72" ca="1" si="97">INDEX($A$2:$G$2,1,M72+1)</f>
        <v>FRI</v>
      </c>
      <c r="O72" t="str">
        <f t="shared" si="94"/>
        <v>SUN</v>
      </c>
    </row>
  </sheetData>
  <conditionalFormatting sqref="N4:N72">
    <cfRule type="cellIs" dxfId="1" priority="2" operator="notEqual">
      <formula>O4</formula>
    </cfRule>
  </conditionalFormatting>
  <conditionalFormatting sqref="P34:P37">
    <cfRule type="cellIs" dxfId="0" priority="1" operator="notEqual">
      <formula>Q34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McCarthy</dc:creator>
  <cp:lastModifiedBy>Adrian McCarthy</cp:lastModifiedBy>
  <dcterms:created xsi:type="dcterms:W3CDTF">2025-05-27T05:08:58Z</dcterms:created>
  <dcterms:modified xsi:type="dcterms:W3CDTF">2025-05-30T23:49:09Z</dcterms:modified>
</cp:coreProperties>
</file>