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laser_tunnel\parts\"/>
    </mc:Choice>
  </mc:AlternateContent>
  <xr:revisionPtr revIDLastSave="0" documentId="13_ncr:1_{D867B752-0FB3-4BF0-B9DC-54129A504C3B}" xr6:coauthVersionLast="47" xr6:coauthVersionMax="47" xr10:uidLastSave="{00000000-0000-0000-0000-000000000000}"/>
  <bookViews>
    <workbookView xWindow="3189" yWindow="1243" windowWidth="22268" windowHeight="14974" xr2:uid="{C7A15FB5-B248-4CA2-8E4B-B85C1BCDD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26" i="1"/>
  <c r="F26" i="1" s="1"/>
  <c r="G26" i="1" s="1"/>
  <c r="H26" i="1" s="1"/>
  <c r="J26" i="1" s="1"/>
  <c r="I28" i="1"/>
  <c r="B28" i="1"/>
  <c r="F25" i="1"/>
  <c r="G25" i="1" s="1"/>
  <c r="H25" i="1" s="1"/>
  <c r="J25" i="1" s="1"/>
  <c r="F24" i="1"/>
  <c r="G24" i="1" s="1"/>
  <c r="H24" i="1" s="1"/>
  <c r="J24" i="1" s="1"/>
  <c r="F23" i="1"/>
  <c r="G23" i="1" s="1"/>
  <c r="H23" i="1" s="1"/>
  <c r="J23" i="1" s="1"/>
  <c r="F22" i="1"/>
  <c r="G22" i="1" s="1"/>
  <c r="H22" i="1" s="1"/>
  <c r="J22" i="1" s="1"/>
  <c r="F21" i="1"/>
  <c r="F20" i="1"/>
  <c r="F19" i="1"/>
  <c r="G19" i="1" s="1"/>
  <c r="H19" i="1" s="1"/>
  <c r="J19" i="1" s="1"/>
  <c r="F18" i="1"/>
  <c r="G18" i="1" s="1"/>
  <c r="H18" i="1" s="1"/>
  <c r="J18" i="1" s="1"/>
  <c r="F17" i="1"/>
  <c r="G17" i="1" s="1"/>
  <c r="H17" i="1" s="1"/>
  <c r="J17" i="1" s="1"/>
  <c r="F16" i="1"/>
  <c r="G16" i="1" s="1"/>
  <c r="H16" i="1" s="1"/>
  <c r="J16" i="1" s="1"/>
  <c r="F15" i="1"/>
  <c r="G15" i="1" s="1"/>
  <c r="H15" i="1" s="1"/>
  <c r="J15" i="1" s="1"/>
  <c r="F14" i="1"/>
  <c r="G14" i="1" s="1"/>
  <c r="H14" i="1" s="1"/>
  <c r="J14" i="1" s="1"/>
  <c r="F13" i="1"/>
  <c r="G13" i="1" s="1"/>
  <c r="H13" i="1" s="1"/>
  <c r="J13" i="1" s="1"/>
  <c r="F12" i="1"/>
  <c r="G12" i="1" s="1"/>
  <c r="H12" i="1" s="1"/>
  <c r="J12" i="1" s="1"/>
  <c r="F11" i="1"/>
  <c r="G11" i="1" s="1"/>
  <c r="H11" i="1" s="1"/>
  <c r="J11" i="1" s="1"/>
  <c r="F10" i="1"/>
  <c r="G10" i="1" s="1"/>
  <c r="H10" i="1" s="1"/>
  <c r="J10" i="1" s="1"/>
  <c r="F9" i="1"/>
  <c r="G9" i="1" s="1"/>
  <c r="H9" i="1" s="1"/>
  <c r="J9" i="1" s="1"/>
  <c r="F8" i="1"/>
  <c r="G8" i="1" s="1"/>
  <c r="H8" i="1" s="1"/>
  <c r="J8" i="1" s="1"/>
  <c r="F7" i="1"/>
  <c r="G7" i="1" s="1"/>
  <c r="H7" i="1" s="1"/>
  <c r="J7" i="1" s="1"/>
  <c r="F6" i="1"/>
  <c r="F5" i="1"/>
  <c r="G5" i="1" s="1"/>
  <c r="H5" i="1" s="1"/>
  <c r="J5" i="1" s="1"/>
  <c r="F4" i="1"/>
  <c r="G4" i="1" s="1"/>
  <c r="H4" i="1" s="1"/>
  <c r="J4" i="1" s="1"/>
  <c r="F3" i="1"/>
  <c r="G3" i="1" s="1"/>
  <c r="E20" i="1"/>
  <c r="E21" i="1"/>
  <c r="G6" i="1"/>
  <c r="H6" i="1" s="1"/>
  <c r="J6" i="1" s="1"/>
  <c r="G20" i="1" l="1"/>
  <c r="H20" i="1" s="1"/>
  <c r="J20" i="1" s="1"/>
  <c r="G21" i="1"/>
  <c r="H21" i="1" s="1"/>
  <c r="J21" i="1" s="1"/>
  <c r="H3" i="1"/>
  <c r="J3" i="1" s="1"/>
  <c r="J28" i="1" s="1"/>
</calcChain>
</file>

<file path=xl/sharedStrings.xml><?xml version="1.0" encoding="utf-8"?>
<sst xmlns="http://schemas.openxmlformats.org/spreadsheetml/2006/main" count="63" uniqueCount="60">
  <si>
    <t>Laser Tunnel</t>
  </si>
  <si>
    <t>Part</t>
  </si>
  <si>
    <t>Shipping</t>
  </si>
  <si>
    <t>Sales Tax</t>
  </si>
  <si>
    <t>Source</t>
  </si>
  <si>
    <t>5V 5mW 650nm (red) dot laser diode</t>
  </si>
  <si>
    <t>Noctua NF-R8 redux-1800 PWM fan</t>
  </si>
  <si>
    <t>https://www.amazon.com/gp/product/B00KF7MVI2</t>
  </si>
  <si>
    <t>https://www.amazon.com/gp/product/B071FT9HSV</t>
  </si>
  <si>
    <t>https://www.amazon.com/gp/product/B014Q7AVKG</t>
  </si>
  <si>
    <t>1" round mirrors</t>
  </si>
  <si>
    <t>https://www.amazon.com/gp/product/B07X2JGS69</t>
  </si>
  <si>
    <t>5V 16MHz Arduino Pro Mini</t>
  </si>
  <si>
    <t>https://www.amazon.com/gp/product/B07M6RVJMM</t>
  </si>
  <si>
    <t>https://www.amazon.com/gp/product/B07H3VF3BF</t>
  </si>
  <si>
    <t>https://www.amazon.com/gp/product/B07KP4KQ5M</t>
  </si>
  <si>
    <t>https://www.amazon.com/gp/product/B07PVY4D52</t>
  </si>
  <si>
    <t>https://www.amazon.com/gp/product/B07ZYNWJ1S</t>
  </si>
  <si>
    <t>https://www.amazon.com/gp/product/B081SYT5F5</t>
  </si>
  <si>
    <t>screw terminal block (2-pin)</t>
  </si>
  <si>
    <t>PCB protoboard</t>
  </si>
  <si>
    <t>M4 washer</t>
  </si>
  <si>
    <t>M4 hex nut</t>
  </si>
  <si>
    <t>M4x35mm machine screw</t>
  </si>
  <si>
    <t>12-terminal header socket</t>
  </si>
  <si>
    <t>Totals</t>
  </si>
  <si>
    <t>3D-printed mirror holder</t>
  </si>
  <si>
    <t>3D-printed bracket</t>
  </si>
  <si>
    <t>12V power adapter</t>
  </si>
  <si>
    <t>https://www.amazon.com/gp/dp/B00FEOB4EI</t>
  </si>
  <si>
    <t>6-quart Sterilite container</t>
  </si>
  <si>
    <t>https://www.amazon.com/dp/B002BDTETW</t>
  </si>
  <si>
    <t>https://www.homedepot.com/p/Sterilite-6-Qt-Storage-Box-16426A60/308820126</t>
  </si>
  <si>
    <t>https://www.amazon.com/DIKAVS-Breadboard-friendly-2-1mm-Barrel-Jack/dp/B074LK7G86</t>
  </si>
  <si>
    <t>2.1mmx5.5mm DC barrel jack</t>
  </si>
  <si>
    <t>https://www.digikey.com/en/products/detail/tensility-international-corp/54-00133/9685442</t>
  </si>
  <si>
    <t>https://www.digikey.com/en/products/detail/mechatronics-fan-group/G8020H12B1-6-RSR/8120048</t>
  </si>
  <si>
    <t>M4 rubber washer (suppress vibes)</t>
  </si>
  <si>
    <t>https://www.amazon.com/uxcell-Rubber-Washers-Inner-Diameter/dp/B07MBHWYKJ</t>
  </si>
  <si>
    <t>https://www.amazon.com/Adhesive-0-78inch-Diameter-Fastener-organizing/dp/B08CL1Y348</t>
  </si>
  <si>
    <t>pair of hook-and-loop dots</t>
  </si>
  <si>
    <t>https://www.digikey.com/en/products/detail/nte-electronics-inc/500E-0079/11651214</t>
  </si>
  <si>
    <t>10 kOhm trimpot</t>
  </si>
  <si>
    <t>https://www.amazon.com/MCIGICM-Breadboard-Trim-Potentiometer-Arduino/dp/B07S69443J</t>
  </si>
  <si>
    <t>4-pin male fan header (Molex 0470531000)</t>
  </si>
  <si>
    <t>https://www.digikey.com/en/products/detail/molex/0470531000/2421261?s=N4IgTCBcDaILYHsA2BTAHgAgCwHYAMArAMwCMe5IAugL5A</t>
  </si>
  <si>
    <t>Purchase Price</t>
  </si>
  <si>
    <t>Purchase Qty</t>
  </si>
  <si>
    <t>Cost</t>
  </si>
  <si>
    <t>Unit Cost</t>
  </si>
  <si>
    <t>Kit Cost</t>
  </si>
  <si>
    <t>Kit Qty</t>
  </si>
  <si>
    <t>Tariff</t>
  </si>
  <si>
    <t>2N3904 transistor</t>
  </si>
  <si>
    <t>330 Ohm resistor</t>
  </si>
  <si>
    <t>1 kOhm resistor</t>
  </si>
  <si>
    <t>10 kOhm resistor</t>
  </si>
  <si>
    <t>DigiKey</t>
  </si>
  <si>
    <t>audio jack</t>
  </si>
  <si>
    <t>https://www.digikey.com/en/products/detail/cui-devices/SJ1-3533NG/738701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</si>
</sst>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F111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 applyAlignment="1">
      <alignment vertical="center" wrapText="1"/>
    </xf>
    <xf numFmtId="0" fontId="3" fillId="0" borderId="0" xfId="2"/>
    <xf numFmtId="44" fontId="0" fillId="0" borderId="0" xfId="0" applyNumberFormat="1"/>
    <xf numFmtId="0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tensility-international-corp/54-00133/9685442" TargetMode="External"/><Relationship Id="rId2" Type="http://schemas.openxmlformats.org/officeDocument/2006/relationships/hyperlink" Target="https://www.amazon.com/dp/B002BDTETW" TargetMode="External"/><Relationship Id="rId1" Type="http://schemas.openxmlformats.org/officeDocument/2006/relationships/hyperlink" Target="https://www.amazon.com/gp/product/B071FT9HSV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nte-electronics-inc/500E-0079/11651214" TargetMode="External"/><Relationship Id="rId4" Type="http://schemas.openxmlformats.org/officeDocument/2006/relationships/hyperlink" Target="https://www.amazon.com/MCIGICM-Breadboard-Trim-Potentiometer-Arduino/dp/B07S6944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784A-A2E2-4F2C-B0D4-276F819350E1}">
  <dimension ref="A1:L28"/>
  <sheetViews>
    <sheetView tabSelected="1" workbookViewId="0">
      <selection activeCell="E31" sqref="E31"/>
    </sheetView>
  </sheetViews>
  <sheetFormatPr defaultRowHeight="14.6" x14ac:dyDescent="0.4"/>
  <cols>
    <col min="1" max="1" width="30.84375" customWidth="1"/>
    <col min="2" max="2" width="12.53515625" customWidth="1"/>
    <col min="3" max="3" width="12.23046875" customWidth="1"/>
    <col min="4" max="5" width="8.69140625" customWidth="1"/>
    <col min="6" max="6" width="9.3046875" customWidth="1"/>
    <col min="7" max="7" width="7.765625" customWidth="1"/>
    <col min="9" max="9" width="8.3046875" customWidth="1"/>
    <col min="10" max="10" width="10.53515625" customWidth="1"/>
  </cols>
  <sheetData>
    <row r="1" spans="1:12" x14ac:dyDescent="0.4">
      <c r="A1" t="s">
        <v>0</v>
      </c>
    </row>
    <row r="2" spans="1:12" x14ac:dyDescent="0.4">
      <c r="A2" t="s">
        <v>1</v>
      </c>
      <c r="B2" t="s">
        <v>46</v>
      </c>
      <c r="C2" t="s">
        <v>47</v>
      </c>
      <c r="D2" t="s">
        <v>2</v>
      </c>
      <c r="E2" t="s">
        <v>52</v>
      </c>
      <c r="F2" t="s">
        <v>3</v>
      </c>
      <c r="G2" t="s">
        <v>48</v>
      </c>
      <c r="H2" t="s">
        <v>49</v>
      </c>
      <c r="I2" t="s">
        <v>51</v>
      </c>
      <c r="J2" t="s">
        <v>50</v>
      </c>
      <c r="K2" t="s">
        <v>4</v>
      </c>
    </row>
    <row r="3" spans="1:12" x14ac:dyDescent="0.4">
      <c r="A3" s="2" t="s">
        <v>6</v>
      </c>
      <c r="B3" s="1">
        <v>9.9499999999999993</v>
      </c>
      <c r="C3">
        <v>1</v>
      </c>
      <c r="D3">
        <v>0</v>
      </c>
      <c r="F3" s="4">
        <f>(B3+D3+E3)*0.1075</f>
        <v>1.0696249999999998</v>
      </c>
      <c r="G3" s="4">
        <f t="shared" ref="G3:G25" si="0">B3+D3+F3</f>
        <v>11.019625</v>
      </c>
      <c r="H3" s="4">
        <f t="shared" ref="H3:H25" si="1">G3/C3</f>
        <v>11.019625</v>
      </c>
      <c r="I3">
        <v>1</v>
      </c>
      <c r="J3" s="4">
        <f t="shared" ref="J3:J25" si="2">H3*I3</f>
        <v>11.019625</v>
      </c>
      <c r="K3" t="s">
        <v>7</v>
      </c>
      <c r="L3" t="s">
        <v>36</v>
      </c>
    </row>
    <row r="4" spans="1:12" x14ac:dyDescent="0.4">
      <c r="A4" t="s">
        <v>5</v>
      </c>
      <c r="B4" s="1">
        <v>5.99</v>
      </c>
      <c r="C4">
        <v>10</v>
      </c>
      <c r="D4">
        <v>0</v>
      </c>
      <c r="F4" s="4">
        <f t="shared" ref="F4:F25" si="3">(B4+D4+E4)*0.1075</f>
        <v>0.64392499999999997</v>
      </c>
      <c r="G4" s="4">
        <f t="shared" si="0"/>
        <v>6.6339250000000005</v>
      </c>
      <c r="H4" s="4">
        <f t="shared" si="1"/>
        <v>0.66339250000000005</v>
      </c>
      <c r="I4">
        <v>1</v>
      </c>
      <c r="J4" s="4">
        <f t="shared" si="2"/>
        <v>0.66339250000000005</v>
      </c>
      <c r="K4" s="3" t="s">
        <v>8</v>
      </c>
    </row>
    <row r="5" spans="1:12" x14ac:dyDescent="0.4">
      <c r="A5" t="s">
        <v>27</v>
      </c>
      <c r="B5" s="1">
        <v>0</v>
      </c>
      <c r="C5">
        <v>1</v>
      </c>
      <c r="D5">
        <v>0</v>
      </c>
      <c r="F5" s="4">
        <f t="shared" si="3"/>
        <v>0</v>
      </c>
      <c r="G5" s="4">
        <f t="shared" si="0"/>
        <v>0</v>
      </c>
      <c r="H5" s="4">
        <f t="shared" si="1"/>
        <v>0</v>
      </c>
      <c r="I5">
        <v>1</v>
      </c>
      <c r="J5" s="4">
        <f t="shared" si="2"/>
        <v>0</v>
      </c>
    </row>
    <row r="6" spans="1:12" x14ac:dyDescent="0.4">
      <c r="A6" t="s">
        <v>10</v>
      </c>
      <c r="B6" s="1">
        <v>7.99</v>
      </c>
      <c r="C6">
        <v>50</v>
      </c>
      <c r="D6">
        <v>0</v>
      </c>
      <c r="F6" s="4">
        <f t="shared" si="3"/>
        <v>0.85892500000000005</v>
      </c>
      <c r="G6" s="4">
        <f t="shared" si="0"/>
        <v>8.8489249999999995</v>
      </c>
      <c r="H6" s="4">
        <f t="shared" si="1"/>
        <v>0.17697849999999998</v>
      </c>
      <c r="I6">
        <v>3</v>
      </c>
      <c r="J6" s="4">
        <f t="shared" si="2"/>
        <v>0.5309355</v>
      </c>
      <c r="K6" t="s">
        <v>9</v>
      </c>
    </row>
    <row r="7" spans="1:12" x14ac:dyDescent="0.4">
      <c r="A7" t="s">
        <v>26</v>
      </c>
      <c r="B7" s="1">
        <v>0</v>
      </c>
      <c r="C7">
        <v>1</v>
      </c>
      <c r="D7">
        <v>0</v>
      </c>
      <c r="F7" s="4">
        <f t="shared" si="3"/>
        <v>0</v>
      </c>
      <c r="G7" s="4">
        <f t="shared" si="0"/>
        <v>0</v>
      </c>
      <c r="H7" s="4">
        <f t="shared" si="1"/>
        <v>0</v>
      </c>
      <c r="I7">
        <v>3</v>
      </c>
      <c r="J7" s="4">
        <f t="shared" si="2"/>
        <v>0</v>
      </c>
    </row>
    <row r="8" spans="1:12" x14ac:dyDescent="0.4">
      <c r="A8" t="s">
        <v>40</v>
      </c>
      <c r="B8" s="1">
        <v>5.99</v>
      </c>
      <c r="C8">
        <v>150</v>
      </c>
      <c r="D8">
        <v>0</v>
      </c>
      <c r="F8" s="4">
        <f t="shared" si="3"/>
        <v>0.64392499999999997</v>
      </c>
      <c r="G8" s="4">
        <f t="shared" si="0"/>
        <v>6.6339250000000005</v>
      </c>
      <c r="H8" s="4">
        <f t="shared" si="1"/>
        <v>4.4226166666666671E-2</v>
      </c>
      <c r="I8">
        <v>3</v>
      </c>
      <c r="J8" s="4">
        <f t="shared" si="2"/>
        <v>0.1326785</v>
      </c>
      <c r="K8" t="s">
        <v>39</v>
      </c>
    </row>
    <row r="9" spans="1:12" x14ac:dyDescent="0.4">
      <c r="A9" t="s">
        <v>12</v>
      </c>
      <c r="B9" s="1">
        <v>18.989999999999998</v>
      </c>
      <c r="C9">
        <v>3</v>
      </c>
      <c r="D9">
        <v>0</v>
      </c>
      <c r="F9" s="4">
        <f t="shared" si="3"/>
        <v>2.0414249999999998</v>
      </c>
      <c r="G9" s="4">
        <f t="shared" si="0"/>
        <v>21.031424999999999</v>
      </c>
      <c r="H9" s="4">
        <f t="shared" si="1"/>
        <v>7.0104749999999996</v>
      </c>
      <c r="I9">
        <v>1</v>
      </c>
      <c r="J9" s="4">
        <f t="shared" si="2"/>
        <v>7.0104749999999996</v>
      </c>
      <c r="K9" t="s">
        <v>11</v>
      </c>
    </row>
    <row r="10" spans="1:12" x14ac:dyDescent="0.4">
      <c r="A10" t="s">
        <v>20</v>
      </c>
      <c r="B10" s="1">
        <v>12.99</v>
      </c>
      <c r="C10">
        <v>5</v>
      </c>
      <c r="D10">
        <v>0</v>
      </c>
      <c r="F10" s="4">
        <f t="shared" si="3"/>
        <v>1.396425</v>
      </c>
      <c r="G10" s="4">
        <f t="shared" si="0"/>
        <v>14.386425000000001</v>
      </c>
      <c r="H10" s="4">
        <f t="shared" si="1"/>
        <v>2.8772850000000001</v>
      </c>
      <c r="I10">
        <v>1</v>
      </c>
      <c r="J10" s="4">
        <f t="shared" si="2"/>
        <v>2.8772850000000001</v>
      </c>
      <c r="K10" t="s">
        <v>17</v>
      </c>
    </row>
    <row r="11" spans="1:12" x14ac:dyDescent="0.4">
      <c r="A11" t="s">
        <v>24</v>
      </c>
      <c r="B11" s="1">
        <v>5.99</v>
      </c>
      <c r="C11">
        <v>50</v>
      </c>
      <c r="D11">
        <v>0</v>
      </c>
      <c r="F11" s="4">
        <f t="shared" si="3"/>
        <v>0.64392499999999997</v>
      </c>
      <c r="G11" s="4">
        <f t="shared" si="0"/>
        <v>6.6339250000000005</v>
      </c>
      <c r="H11" s="4">
        <f t="shared" si="1"/>
        <v>0.1326785</v>
      </c>
      <c r="I11">
        <v>2</v>
      </c>
      <c r="J11" s="4">
        <f t="shared" si="2"/>
        <v>0.26535700000000001</v>
      </c>
      <c r="K11" t="s">
        <v>16</v>
      </c>
    </row>
    <row r="12" spans="1:12" x14ac:dyDescent="0.4">
      <c r="A12" t="s">
        <v>19</v>
      </c>
      <c r="B12" s="1">
        <v>7.99</v>
      </c>
      <c r="C12">
        <v>20</v>
      </c>
      <c r="D12">
        <v>0</v>
      </c>
      <c r="F12" s="4">
        <f t="shared" si="3"/>
        <v>0.85892500000000005</v>
      </c>
      <c r="G12" s="4">
        <f t="shared" si="0"/>
        <v>8.8489249999999995</v>
      </c>
      <c r="H12" s="4">
        <f t="shared" si="1"/>
        <v>0.44244624999999999</v>
      </c>
      <c r="I12">
        <v>2</v>
      </c>
      <c r="J12" s="4">
        <f t="shared" si="2"/>
        <v>0.88489249999999997</v>
      </c>
      <c r="K12" t="s">
        <v>18</v>
      </c>
    </row>
    <row r="13" spans="1:12" x14ac:dyDescent="0.4">
      <c r="A13" t="s">
        <v>34</v>
      </c>
      <c r="B13" s="1">
        <v>0.88</v>
      </c>
      <c r="C13">
        <v>1</v>
      </c>
      <c r="D13">
        <v>0</v>
      </c>
      <c r="E13" s="4">
        <f>B13*0.1</f>
        <v>8.8000000000000009E-2</v>
      </c>
      <c r="F13" s="4">
        <f t="shared" si="3"/>
        <v>0.10406</v>
      </c>
      <c r="G13" s="4">
        <f t="shared" si="0"/>
        <v>0.98406000000000005</v>
      </c>
      <c r="H13" s="4">
        <f t="shared" si="1"/>
        <v>0.98406000000000005</v>
      </c>
      <c r="I13">
        <v>1</v>
      </c>
      <c r="J13" s="4">
        <f t="shared" si="2"/>
        <v>0.98406000000000005</v>
      </c>
      <c r="K13" t="s">
        <v>33</v>
      </c>
      <c r="L13" s="3" t="s">
        <v>35</v>
      </c>
    </row>
    <row r="14" spans="1:12" x14ac:dyDescent="0.4">
      <c r="A14" t="s">
        <v>23</v>
      </c>
      <c r="B14" s="1">
        <v>14.49</v>
      </c>
      <c r="C14">
        <v>60</v>
      </c>
      <c r="D14">
        <v>0</v>
      </c>
      <c r="F14" s="4">
        <f t="shared" si="3"/>
        <v>1.5576749999999999</v>
      </c>
      <c r="G14" s="4">
        <f t="shared" si="0"/>
        <v>16.047675000000002</v>
      </c>
      <c r="H14" s="4">
        <f t="shared" si="1"/>
        <v>0.26746125000000004</v>
      </c>
      <c r="I14">
        <v>2</v>
      </c>
      <c r="J14" s="4">
        <f t="shared" si="2"/>
        <v>0.53492250000000008</v>
      </c>
      <c r="K14" t="s">
        <v>13</v>
      </c>
    </row>
    <row r="15" spans="1:12" x14ac:dyDescent="0.4">
      <c r="A15" t="s">
        <v>22</v>
      </c>
      <c r="B15" s="1">
        <v>7.49</v>
      </c>
      <c r="C15">
        <v>50</v>
      </c>
      <c r="D15">
        <v>0</v>
      </c>
      <c r="F15" s="4">
        <f t="shared" si="3"/>
        <v>0.80517499999999997</v>
      </c>
      <c r="G15" s="4">
        <f t="shared" si="0"/>
        <v>8.2951750000000004</v>
      </c>
      <c r="H15" s="4">
        <f t="shared" si="1"/>
        <v>0.16590350000000001</v>
      </c>
      <c r="I15">
        <v>2</v>
      </c>
      <c r="J15" s="4">
        <f t="shared" si="2"/>
        <v>0.33180700000000002</v>
      </c>
      <c r="K15" t="s">
        <v>14</v>
      </c>
    </row>
    <row r="16" spans="1:12" x14ac:dyDescent="0.4">
      <c r="A16" t="s">
        <v>21</v>
      </c>
      <c r="B16" s="1">
        <v>6.99</v>
      </c>
      <c r="C16">
        <v>100</v>
      </c>
      <c r="D16">
        <v>0</v>
      </c>
      <c r="F16" s="4">
        <f t="shared" si="3"/>
        <v>0.75142500000000001</v>
      </c>
      <c r="G16" s="4">
        <f t="shared" si="0"/>
        <v>7.7414250000000004</v>
      </c>
      <c r="H16" s="4">
        <f t="shared" si="1"/>
        <v>7.7414250000000004E-2</v>
      </c>
      <c r="I16">
        <v>2</v>
      </c>
      <c r="J16" s="4">
        <f t="shared" si="2"/>
        <v>0.15482850000000001</v>
      </c>
      <c r="K16" t="s">
        <v>15</v>
      </c>
    </row>
    <row r="17" spans="1:12" x14ac:dyDescent="0.4">
      <c r="A17" t="s">
        <v>37</v>
      </c>
      <c r="B17" s="1">
        <v>5.99</v>
      </c>
      <c r="C17">
        <v>50</v>
      </c>
      <c r="D17">
        <v>0</v>
      </c>
      <c r="F17" s="4">
        <f t="shared" si="3"/>
        <v>0.64392499999999997</v>
      </c>
      <c r="G17" s="4">
        <f t="shared" si="0"/>
        <v>6.6339250000000005</v>
      </c>
      <c r="H17" s="4">
        <f t="shared" si="1"/>
        <v>0.1326785</v>
      </c>
      <c r="I17">
        <v>2</v>
      </c>
      <c r="J17" s="4">
        <f t="shared" si="2"/>
        <v>0.26535700000000001</v>
      </c>
      <c r="K17" t="s">
        <v>38</v>
      </c>
    </row>
    <row r="18" spans="1:12" x14ac:dyDescent="0.4">
      <c r="A18" t="s">
        <v>28</v>
      </c>
      <c r="B18" s="1">
        <v>18.989999999999998</v>
      </c>
      <c r="C18">
        <v>5</v>
      </c>
      <c r="D18">
        <v>0</v>
      </c>
      <c r="F18" s="4">
        <f t="shared" si="3"/>
        <v>2.0414249999999998</v>
      </c>
      <c r="G18" s="4">
        <f t="shared" si="0"/>
        <v>21.031424999999999</v>
      </c>
      <c r="H18" s="4">
        <f t="shared" si="1"/>
        <v>4.2062849999999994</v>
      </c>
      <c r="I18">
        <v>1</v>
      </c>
      <c r="J18" s="4">
        <f t="shared" si="2"/>
        <v>4.2062849999999994</v>
      </c>
      <c r="K18" t="s">
        <v>29</v>
      </c>
    </row>
    <row r="19" spans="1:12" x14ac:dyDescent="0.4">
      <c r="A19" t="s">
        <v>30</v>
      </c>
      <c r="B19" s="1">
        <v>34.090000000000003</v>
      </c>
      <c r="C19">
        <v>12</v>
      </c>
      <c r="D19">
        <v>0</v>
      </c>
      <c r="F19" s="4">
        <f t="shared" si="3"/>
        <v>3.6646750000000003</v>
      </c>
      <c r="G19" s="4">
        <f t="shared" si="0"/>
        <v>37.754675000000006</v>
      </c>
      <c r="H19" s="4">
        <f t="shared" si="1"/>
        <v>3.1462229166666673</v>
      </c>
      <c r="I19">
        <v>1</v>
      </c>
      <c r="J19" s="4">
        <f t="shared" si="2"/>
        <v>3.1462229166666673</v>
      </c>
      <c r="K19" s="3" t="s">
        <v>31</v>
      </c>
      <c r="L19" t="s">
        <v>32</v>
      </c>
    </row>
    <row r="20" spans="1:12" x14ac:dyDescent="0.4">
      <c r="A20" t="s">
        <v>42</v>
      </c>
      <c r="B20" s="1">
        <v>7.64</v>
      </c>
      <c r="C20">
        <v>10</v>
      </c>
      <c r="D20">
        <v>0</v>
      </c>
      <c r="E20" s="4">
        <f>B20*0.1</f>
        <v>0.76400000000000001</v>
      </c>
      <c r="F20" s="4">
        <f t="shared" si="3"/>
        <v>0.90342999999999996</v>
      </c>
      <c r="G20" s="4">
        <f t="shared" si="0"/>
        <v>8.543429999999999</v>
      </c>
      <c r="H20" s="4">
        <f t="shared" si="1"/>
        <v>0.85434299999999985</v>
      </c>
      <c r="I20">
        <v>2</v>
      </c>
      <c r="J20" s="4">
        <f t="shared" si="2"/>
        <v>1.7086859999999997</v>
      </c>
      <c r="K20" s="3" t="s">
        <v>43</v>
      </c>
      <c r="L20" s="3" t="s">
        <v>41</v>
      </c>
    </row>
    <row r="21" spans="1:12" x14ac:dyDescent="0.4">
      <c r="A21" t="s">
        <v>44</v>
      </c>
      <c r="B21" s="1">
        <v>8.9</v>
      </c>
      <c r="C21">
        <v>20</v>
      </c>
      <c r="D21">
        <v>0</v>
      </c>
      <c r="E21" s="4">
        <f>B21*0.1</f>
        <v>0.89000000000000012</v>
      </c>
      <c r="F21" s="4">
        <f t="shared" si="3"/>
        <v>1.0524250000000002</v>
      </c>
      <c r="G21" s="4">
        <f t="shared" si="0"/>
        <v>9.9524249999999999</v>
      </c>
      <c r="H21" s="4">
        <f t="shared" si="1"/>
        <v>0.49762125000000001</v>
      </c>
      <c r="I21">
        <v>1</v>
      </c>
      <c r="J21" s="4">
        <f t="shared" si="2"/>
        <v>0.49762125000000001</v>
      </c>
      <c r="K21" t="s">
        <v>45</v>
      </c>
    </row>
    <row r="22" spans="1:12" x14ac:dyDescent="0.4">
      <c r="A22" t="s">
        <v>53</v>
      </c>
      <c r="B22" s="1">
        <v>3.72</v>
      </c>
      <c r="C22">
        <v>90</v>
      </c>
      <c r="D22">
        <v>0</v>
      </c>
      <c r="E22" s="4">
        <v>0</v>
      </c>
      <c r="F22" s="4">
        <f t="shared" si="3"/>
        <v>0.39990000000000003</v>
      </c>
      <c r="G22" s="4">
        <f t="shared" si="0"/>
        <v>4.1199000000000003</v>
      </c>
      <c r="H22" s="4">
        <f t="shared" si="1"/>
        <v>4.5776666666666674E-2</v>
      </c>
      <c r="I22">
        <v>2</v>
      </c>
      <c r="J22" s="4">
        <f t="shared" si="2"/>
        <v>9.1553333333333348E-2</v>
      </c>
      <c r="K22" t="s">
        <v>57</v>
      </c>
    </row>
    <row r="23" spans="1:12" x14ac:dyDescent="0.4">
      <c r="A23" t="s">
        <v>54</v>
      </c>
      <c r="B23" s="1">
        <v>1.8</v>
      </c>
      <c r="C23">
        <v>50</v>
      </c>
      <c r="D23">
        <v>0</v>
      </c>
      <c r="E23" s="4">
        <v>0</v>
      </c>
      <c r="F23" s="4">
        <f t="shared" si="3"/>
        <v>0.19350000000000001</v>
      </c>
      <c r="G23" s="4">
        <f t="shared" si="0"/>
        <v>1.9935</v>
      </c>
      <c r="H23" s="4">
        <f t="shared" si="1"/>
        <v>3.9870000000000003E-2</v>
      </c>
      <c r="I23">
        <v>1</v>
      </c>
      <c r="J23" s="4">
        <f t="shared" si="2"/>
        <v>3.9870000000000003E-2</v>
      </c>
      <c r="K23" t="s">
        <v>57</v>
      </c>
    </row>
    <row r="24" spans="1:12" x14ac:dyDescent="0.4">
      <c r="A24" t="s">
        <v>55</v>
      </c>
      <c r="B24" s="1">
        <v>2.16</v>
      </c>
      <c r="C24">
        <v>50</v>
      </c>
      <c r="D24">
        <v>0</v>
      </c>
      <c r="E24" s="4">
        <v>0</v>
      </c>
      <c r="F24" s="4">
        <f t="shared" si="3"/>
        <v>0.23220000000000002</v>
      </c>
      <c r="G24" s="4">
        <f t="shared" si="0"/>
        <v>2.3922000000000003</v>
      </c>
      <c r="H24" s="4">
        <f t="shared" si="1"/>
        <v>4.7844000000000005E-2</v>
      </c>
      <c r="I24">
        <v>1</v>
      </c>
      <c r="J24" s="4">
        <f t="shared" si="2"/>
        <v>4.7844000000000005E-2</v>
      </c>
      <c r="K24" t="s">
        <v>57</v>
      </c>
    </row>
    <row r="25" spans="1:12" x14ac:dyDescent="0.4">
      <c r="A25" t="s">
        <v>56</v>
      </c>
      <c r="B25" s="1">
        <v>1.8</v>
      </c>
      <c r="C25">
        <v>50</v>
      </c>
      <c r="D25">
        <v>0</v>
      </c>
      <c r="E25" s="4">
        <v>0</v>
      </c>
      <c r="F25" s="4">
        <f t="shared" si="3"/>
        <v>0.19350000000000001</v>
      </c>
      <c r="G25" s="4">
        <f t="shared" si="0"/>
        <v>1.9935</v>
      </c>
      <c r="H25" s="4">
        <f t="shared" si="1"/>
        <v>3.9870000000000003E-2</v>
      </c>
      <c r="I25">
        <v>1</v>
      </c>
      <c r="J25" s="4">
        <f t="shared" si="2"/>
        <v>3.9870000000000003E-2</v>
      </c>
      <c r="K25" t="s">
        <v>57</v>
      </c>
    </row>
    <row r="26" spans="1:12" x14ac:dyDescent="0.4">
      <c r="A26" t="s">
        <v>58</v>
      </c>
      <c r="B26" s="1">
        <v>11.69</v>
      </c>
      <c r="C26">
        <v>10</v>
      </c>
      <c r="D26">
        <v>0</v>
      </c>
      <c r="E26" s="4">
        <f>B25*0.1</f>
        <v>0.18000000000000002</v>
      </c>
      <c r="F26" s="4">
        <f t="shared" ref="F26" si="4">(B26+D26+E26)*0.1075</f>
        <v>1.276025</v>
      </c>
      <c r="G26" s="4">
        <f t="shared" ref="G26" si="5">B26+D26+F26</f>
        <v>12.966025</v>
      </c>
      <c r="H26" s="4">
        <f t="shared" ref="H26" si="6">G26/C26</f>
        <v>1.2966025000000001</v>
      </c>
      <c r="I26">
        <v>1</v>
      </c>
      <c r="J26" s="4">
        <f t="shared" ref="J26" si="7">H26*I26</f>
        <v>1.2966025000000001</v>
      </c>
      <c r="K26" t="s">
        <v>59</v>
      </c>
    </row>
    <row r="27" spans="1:12" x14ac:dyDescent="0.4">
      <c r="B27" s="1"/>
      <c r="E27" s="4"/>
      <c r="F27" s="4"/>
      <c r="G27" s="4"/>
      <c r="H27" s="4"/>
      <c r="J27" s="4"/>
    </row>
    <row r="28" spans="1:12" x14ac:dyDescent="0.4">
      <c r="A28" t="s">
        <v>25</v>
      </c>
      <c r="B28" s="4">
        <f>SUM(B3:B26)</f>
        <v>202.51</v>
      </c>
      <c r="I28" s="5">
        <f>SUM(I3:I26)</f>
        <v>38</v>
      </c>
      <c r="J28" s="4">
        <f>SUM(J3:J26)</f>
        <v>36.730170999999999</v>
      </c>
    </row>
  </sheetData>
  <hyperlinks>
    <hyperlink ref="K4" r:id="rId1" xr:uid="{ACAC5234-DDA0-4969-B5FE-D166D7000F40}"/>
    <hyperlink ref="K19" r:id="rId2" xr:uid="{71225EA3-939E-4F2C-8578-429F24215C0C}"/>
    <hyperlink ref="L13" r:id="rId3" xr:uid="{F056419B-B686-40FF-89F9-86DF9119F0A3}"/>
    <hyperlink ref="K20" r:id="rId4" xr:uid="{9446B96F-FFED-41E0-80E8-03E074521A78}"/>
    <hyperlink ref="L20" r:id="rId5" xr:uid="{23DB0E81-46EB-402F-93A6-7BE6E7BA250A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2022-01-20T23:51:07Z</dcterms:created>
  <dcterms:modified xsi:type="dcterms:W3CDTF">2022-01-30T22:45:04Z</dcterms:modified>
</cp:coreProperties>
</file>