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um\BA\Medien\Beispiel Laden Layout\"/>
    </mc:Choice>
  </mc:AlternateContent>
  <xr:revisionPtr revIDLastSave="0" documentId="13_ncr:1_{698CB5BA-1217-4615-95DB-E2EEB859A7EB}" xr6:coauthVersionLast="47" xr6:coauthVersionMax="47" xr10:uidLastSave="{00000000-0000-0000-0000-000000000000}"/>
  <bookViews>
    <workbookView xWindow="-120" yWindow="-120" windowWidth="29040" windowHeight="15720" tabRatio="441" activeTab="2" xr2:uid="{68823404-4A79-4E5D-AEE4-FDA4C4D0FDA9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9" i="3" l="1"/>
  <c r="F258" i="3"/>
  <c r="C324" i="3"/>
  <c r="B309" i="3"/>
  <c r="B308" i="3"/>
  <c r="B307" i="3"/>
  <c r="B306" i="3"/>
  <c r="B305" i="3"/>
  <c r="B304" i="3"/>
  <c r="E309" i="3"/>
  <c r="F309" i="3" s="1"/>
  <c r="G309" i="3" s="1"/>
  <c r="E308" i="3"/>
  <c r="F308" i="3" s="1"/>
  <c r="G308" i="3" s="1"/>
  <c r="E307" i="3"/>
  <c r="E306" i="3"/>
  <c r="F306" i="3" s="1"/>
  <c r="G306" i="3" s="1"/>
  <c r="E305" i="3"/>
  <c r="F305" i="3" s="1"/>
  <c r="G305" i="3" s="1"/>
  <c r="H305" i="3" s="1"/>
  <c r="C315" i="3" s="1"/>
  <c r="E304" i="3"/>
  <c r="F304" i="3" s="1"/>
  <c r="G304" i="3" s="1"/>
  <c r="H304" i="3" s="1"/>
  <c r="C314" i="3" s="1"/>
  <c r="C300" i="3"/>
  <c r="C295" i="3"/>
  <c r="E285" i="3"/>
  <c r="F285" i="3" s="1"/>
  <c r="G285" i="3" s="1"/>
  <c r="H285" i="3" s="1"/>
  <c r="E281" i="3"/>
  <c r="F281" i="3" s="1"/>
  <c r="G281" i="3" s="1"/>
  <c r="E282" i="3"/>
  <c r="E283" i="3"/>
  <c r="E284" i="3"/>
  <c r="E280" i="3"/>
  <c r="C285" i="3"/>
  <c r="C284" i="3"/>
  <c r="F284" i="3" s="1"/>
  <c r="G284" i="3" s="1"/>
  <c r="C282" i="3"/>
  <c r="C281" i="3"/>
  <c r="C280" i="3"/>
  <c r="F280" i="3" s="1"/>
  <c r="G280" i="3" s="1"/>
  <c r="H280" i="3" s="1"/>
  <c r="C276" i="3"/>
  <c r="C275" i="3"/>
  <c r="C283" i="3" s="1"/>
  <c r="C272" i="3"/>
  <c r="C269" i="3"/>
  <c r="C267" i="3"/>
  <c r="C266" i="3"/>
  <c r="C265" i="3"/>
  <c r="E258" i="3"/>
  <c r="G258" i="3" s="1"/>
  <c r="H258" i="3" s="1"/>
  <c r="E259" i="3"/>
  <c r="G259" i="3" s="1"/>
  <c r="H259" i="3" s="1"/>
  <c r="E260" i="3"/>
  <c r="F260" i="3" s="1"/>
  <c r="G260" i="3" s="1"/>
  <c r="H260" i="3" s="1"/>
  <c r="E261" i="3"/>
  <c r="F261" i="3" s="1"/>
  <c r="G261" i="3" s="1"/>
  <c r="H261" i="3" s="1"/>
  <c r="E257" i="3"/>
  <c r="F257" i="3" s="1"/>
  <c r="G257" i="3" s="1"/>
  <c r="H257" i="3" s="1"/>
  <c r="D242" i="3"/>
  <c r="D243" i="3"/>
  <c r="C261" i="3" s="1"/>
  <c r="D244" i="3"/>
  <c r="D245" i="3"/>
  <c r="C260" i="3" s="1"/>
  <c r="D246" i="3"/>
  <c r="D247" i="3"/>
  <c r="C257" i="3" s="1"/>
  <c r="D248" i="3"/>
  <c r="D249" i="3"/>
  <c r="C258" i="3" s="1"/>
  <c r="D250" i="3"/>
  <c r="C259" i="3" s="1"/>
  <c r="D251" i="3"/>
  <c r="D252" i="3"/>
  <c r="D241" i="3"/>
  <c r="C167" i="3"/>
  <c r="L212" i="3"/>
  <c r="M213" i="3" s="1"/>
  <c r="N214" i="3" s="1"/>
  <c r="O213" i="3" s="1"/>
  <c r="P214" i="3" s="1"/>
  <c r="Q213" i="3" s="1"/>
  <c r="R214" i="3" s="1"/>
  <c r="S213" i="3" s="1"/>
  <c r="T214" i="3" s="1"/>
  <c r="E214" i="3"/>
  <c r="D214" i="3"/>
  <c r="E213" i="3" s="1"/>
  <c r="E203" i="3"/>
  <c r="D203" i="3"/>
  <c r="E202" i="3" s="1"/>
  <c r="F201" i="3" s="1"/>
  <c r="G202" i="3" s="1"/>
  <c r="H203" i="3" s="1"/>
  <c r="I202" i="3" s="1"/>
  <c r="J203" i="3" s="1"/>
  <c r="K202" i="3" s="1"/>
  <c r="L203" i="3" s="1"/>
  <c r="M202" i="3" s="1"/>
  <c r="N203" i="3" s="1"/>
  <c r="O202" i="3" s="1"/>
  <c r="P203" i="3" s="1"/>
  <c r="Q202" i="3" s="1"/>
  <c r="R203" i="3" s="1"/>
  <c r="D152" i="3"/>
  <c r="E151" i="3" s="1"/>
  <c r="F150" i="3" s="1"/>
  <c r="G151" i="3" s="1"/>
  <c r="H152" i="3" s="1"/>
  <c r="I151" i="3" s="1"/>
  <c r="J150" i="3" s="1"/>
  <c r="K151" i="3" s="1"/>
  <c r="L152" i="3" s="1"/>
  <c r="M151" i="3" s="1"/>
  <c r="C154" i="3"/>
  <c r="D129" i="3"/>
  <c r="E128" i="3" s="1"/>
  <c r="F127" i="3" s="1"/>
  <c r="G128" i="3" s="1"/>
  <c r="H127" i="3" s="1"/>
  <c r="I126" i="3" s="1"/>
  <c r="J127" i="3" s="1"/>
  <c r="K128" i="3" s="1"/>
  <c r="L127" i="3" s="1"/>
  <c r="M128" i="3" s="1"/>
  <c r="N127" i="3" s="1"/>
  <c r="O128" i="3" s="1"/>
  <c r="P129" i="3" s="1"/>
  <c r="Q128" i="3" s="1"/>
  <c r="R127" i="3" s="1"/>
  <c r="S126" i="3" s="1"/>
  <c r="T127" i="3" s="1"/>
  <c r="U126" i="3" s="1"/>
  <c r="V125" i="3" s="1"/>
  <c r="W126" i="3" s="1"/>
  <c r="X127" i="3" s="1"/>
  <c r="Y128" i="3" s="1"/>
  <c r="Z129" i="3" s="1"/>
  <c r="AA128" i="3" s="1"/>
  <c r="AB127" i="3" s="1"/>
  <c r="AC128" i="3" s="1"/>
  <c r="AD127" i="3" s="1"/>
  <c r="AE128" i="3" s="1"/>
  <c r="AF129" i="3" s="1"/>
  <c r="AG128" i="3" s="1"/>
  <c r="AH127" i="3" s="1"/>
  <c r="AI126" i="3" s="1"/>
  <c r="AJ127" i="3" s="1"/>
  <c r="AK128" i="3" s="1"/>
  <c r="AL129" i="3" s="1"/>
  <c r="AM128" i="3" s="1"/>
  <c r="AN129" i="3" s="1"/>
  <c r="AO128" i="3" s="1"/>
  <c r="AP127" i="3" s="1"/>
  <c r="AQ128" i="3" s="1"/>
  <c r="AR129" i="3" s="1"/>
  <c r="K76" i="3"/>
  <c r="D74" i="3"/>
  <c r="E73" i="3" s="1"/>
  <c r="F74" i="3" s="1"/>
  <c r="G73" i="3" s="1"/>
  <c r="H72" i="3" s="1"/>
  <c r="I73" i="3" s="1"/>
  <c r="J74" i="3" s="1"/>
  <c r="C62" i="3"/>
  <c r="C60" i="3"/>
  <c r="D50" i="3"/>
  <c r="E51" i="3" s="1"/>
  <c r="F50" i="3" s="1"/>
  <c r="G49" i="3" s="1"/>
  <c r="H50" i="3" s="1"/>
  <c r="I51" i="3" s="1"/>
  <c r="J50" i="3" s="1"/>
  <c r="K51" i="3" s="1"/>
  <c r="L50" i="3" s="1"/>
  <c r="M51" i="3" s="1"/>
  <c r="N50" i="3" s="1"/>
  <c r="O49" i="3" s="1"/>
  <c r="P50" i="3" s="1"/>
  <c r="Q51" i="3" s="1"/>
  <c r="C63" i="3" s="1"/>
  <c r="K25" i="3"/>
  <c r="L24" i="3" s="1"/>
  <c r="I24" i="3"/>
  <c r="J25" i="3" s="1"/>
  <c r="K24" i="3" s="1"/>
  <c r="L25" i="3" s="1"/>
  <c r="M24" i="3" s="1"/>
  <c r="N23" i="3" s="1"/>
  <c r="O24" i="3" s="1"/>
  <c r="P25" i="3" s="1"/>
  <c r="H3" i="3"/>
  <c r="M3" i="3"/>
  <c r="S3" i="3"/>
  <c r="T3" i="3"/>
  <c r="U3" i="3"/>
  <c r="O3" i="3"/>
  <c r="P3" i="3"/>
  <c r="Q3" i="3"/>
  <c r="K3" i="3"/>
  <c r="B21" i="3" s="1"/>
  <c r="L3" i="3"/>
  <c r="C21" i="3" s="1"/>
  <c r="F3" i="3"/>
  <c r="G3" i="3"/>
  <c r="F9" i="3"/>
  <c r="K4" i="3" s="1"/>
  <c r="B22" i="3" s="1"/>
  <c r="F10" i="3"/>
  <c r="O8" i="3" s="1"/>
  <c r="H7" i="3"/>
  <c r="F7" i="3"/>
  <c r="G7" i="3"/>
  <c r="F8" i="3"/>
  <c r="O7" i="3" s="1"/>
  <c r="G8" i="3"/>
  <c r="T6" i="3" s="1"/>
  <c r="H8" i="3"/>
  <c r="Q7" i="3" s="1"/>
  <c r="F12" i="3"/>
  <c r="K6" i="3" s="1"/>
  <c r="B24" i="3" s="1"/>
  <c r="G12" i="3"/>
  <c r="L6" i="3" s="1"/>
  <c r="C24" i="3" s="1"/>
  <c r="H12" i="3"/>
  <c r="M6" i="3" s="1"/>
  <c r="F11" i="3"/>
  <c r="K5" i="3" s="1"/>
  <c r="B23" i="3" s="1"/>
  <c r="G11" i="3"/>
  <c r="L5" i="3" s="1"/>
  <c r="C23" i="3" s="1"/>
  <c r="H11" i="3"/>
  <c r="M5" i="3" s="1"/>
  <c r="F14" i="3"/>
  <c r="S8" i="3" s="1"/>
  <c r="G14" i="3"/>
  <c r="T8" i="3" s="1"/>
  <c r="H14" i="3"/>
  <c r="U8" i="3" s="1"/>
  <c r="G9" i="3"/>
  <c r="T7" i="3" s="1"/>
  <c r="H9" i="3"/>
  <c r="U7" i="3" s="1"/>
  <c r="G10" i="3"/>
  <c r="P8" i="3" s="1"/>
  <c r="H10" i="3"/>
  <c r="Q8" i="3" s="1"/>
  <c r="F13" i="3"/>
  <c r="O9" i="3" s="1"/>
  <c r="G13" i="3"/>
  <c r="P9" i="3" s="1"/>
  <c r="H13" i="3"/>
  <c r="Q9" i="3" s="1"/>
  <c r="F6" i="3"/>
  <c r="O6" i="3" s="1"/>
  <c r="G6" i="3"/>
  <c r="T5" i="3" s="1"/>
  <c r="H6" i="3"/>
  <c r="Q6" i="3" s="1"/>
  <c r="F15" i="3"/>
  <c r="S9" i="3" s="1"/>
  <c r="F5" i="3"/>
  <c r="O5" i="3" s="1"/>
  <c r="G5" i="3"/>
  <c r="P5" i="3" s="1"/>
  <c r="H5" i="3"/>
  <c r="Q5" i="3" s="1"/>
  <c r="F4" i="3"/>
  <c r="O4" i="3" s="1"/>
  <c r="G4" i="3"/>
  <c r="P4" i="3" s="1"/>
  <c r="H4" i="3"/>
  <c r="Q4" i="3" s="1"/>
  <c r="G15" i="3"/>
  <c r="L8" i="3" s="1"/>
  <c r="C26" i="3" s="1"/>
  <c r="H15" i="3"/>
  <c r="M8" i="3" s="1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N11" i="1"/>
  <c r="N10" i="1"/>
  <c r="N9" i="1"/>
  <c r="N8" i="1"/>
  <c r="N7" i="1"/>
  <c r="N6" i="1"/>
  <c r="N5" i="1"/>
  <c r="M5" i="1"/>
  <c r="L5" i="1"/>
  <c r="L6" i="1" s="1"/>
  <c r="L7" i="1" s="1"/>
  <c r="L8" i="1" s="1"/>
  <c r="L9" i="1" s="1"/>
  <c r="L10" i="1" s="1"/>
  <c r="L11" i="1" s="1"/>
  <c r="N3" i="2"/>
  <c r="O3" i="2"/>
  <c r="N5" i="2"/>
  <c r="O5" i="2"/>
  <c r="O11" i="2"/>
  <c r="E21" i="2"/>
  <c r="E20" i="2"/>
  <c r="E19" i="2"/>
  <c r="E18" i="2"/>
  <c r="E17" i="2"/>
  <c r="E16" i="2"/>
  <c r="E15" i="2"/>
  <c r="E14" i="2"/>
  <c r="E13" i="2"/>
  <c r="E12" i="2"/>
  <c r="L11" i="2"/>
  <c r="K11" i="2"/>
  <c r="N11" i="2" s="1"/>
  <c r="I11" i="2"/>
  <c r="H11" i="2"/>
  <c r="E11" i="2"/>
  <c r="L10" i="2"/>
  <c r="O10" i="2" s="1"/>
  <c r="K10" i="2"/>
  <c r="N10" i="2" s="1"/>
  <c r="I10" i="2"/>
  <c r="H10" i="2"/>
  <c r="E10" i="2"/>
  <c r="L9" i="2"/>
  <c r="O9" i="2" s="1"/>
  <c r="K9" i="2"/>
  <c r="N9" i="2" s="1"/>
  <c r="I9" i="2"/>
  <c r="H9" i="2"/>
  <c r="E9" i="2"/>
  <c r="L8" i="2"/>
  <c r="K8" i="2"/>
  <c r="N8" i="2" s="1"/>
  <c r="I8" i="2"/>
  <c r="H8" i="2"/>
  <c r="E8" i="2"/>
  <c r="L7" i="2"/>
  <c r="K7" i="2"/>
  <c r="N7" i="2" s="1"/>
  <c r="I7" i="2"/>
  <c r="H7" i="2"/>
  <c r="E7" i="2"/>
  <c r="L6" i="2"/>
  <c r="K6" i="2"/>
  <c r="N6" i="2" s="1"/>
  <c r="I6" i="2"/>
  <c r="H6" i="2"/>
  <c r="E6" i="2"/>
  <c r="L5" i="2"/>
  <c r="K5" i="2"/>
  <c r="I5" i="2"/>
  <c r="H5" i="2"/>
  <c r="E5" i="2"/>
  <c r="L4" i="2"/>
  <c r="O4" i="2" s="1"/>
  <c r="K4" i="2"/>
  <c r="N4" i="2" s="1"/>
  <c r="I4" i="2"/>
  <c r="H4" i="2"/>
  <c r="E4" i="2"/>
  <c r="M11" i="1"/>
  <c r="M10" i="1"/>
  <c r="M9" i="1"/>
  <c r="M8" i="1"/>
  <c r="M7" i="1"/>
  <c r="M6" i="1"/>
  <c r="M4" i="1"/>
  <c r="N4" i="1" s="1"/>
  <c r="K7" i="1"/>
  <c r="K11" i="1"/>
  <c r="K10" i="1"/>
  <c r="K8" i="1"/>
  <c r="K9" i="1"/>
  <c r="K6" i="1"/>
  <c r="K5" i="1"/>
  <c r="K4" i="1"/>
  <c r="I11" i="1"/>
  <c r="I10" i="1"/>
  <c r="I9" i="1"/>
  <c r="I7" i="1"/>
  <c r="I6" i="1"/>
  <c r="I5" i="1"/>
  <c r="I8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I4" i="1"/>
  <c r="H11" i="1"/>
  <c r="H10" i="1"/>
  <c r="H9" i="1"/>
  <c r="H8" i="1"/>
  <c r="H7" i="1"/>
  <c r="H6" i="1"/>
  <c r="H5" i="1"/>
  <c r="H4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82" i="3" l="1"/>
  <c r="G282" i="3" s="1"/>
  <c r="H282" i="3" s="1"/>
  <c r="F283" i="3"/>
  <c r="G283" i="3" s="1"/>
  <c r="F307" i="3"/>
  <c r="G307" i="3" s="1"/>
  <c r="H307" i="3" s="1"/>
  <c r="C316" i="3" s="1"/>
  <c r="H306" i="3"/>
  <c r="C322" i="3" s="1"/>
  <c r="H309" i="3"/>
  <c r="C321" i="3" s="1"/>
  <c r="H308" i="3"/>
  <c r="C320" i="3" s="1"/>
  <c r="H283" i="3"/>
  <c r="H281" i="3"/>
  <c r="H284" i="3"/>
  <c r="U5" i="3"/>
  <c r="U6" i="3"/>
  <c r="P7" i="3"/>
  <c r="U4" i="3"/>
  <c r="M4" i="3"/>
  <c r="S6" i="3"/>
  <c r="L4" i="3"/>
  <c r="C22" i="3" s="1"/>
  <c r="S7" i="3"/>
  <c r="M7" i="3"/>
  <c r="T9" i="3"/>
  <c r="L7" i="3"/>
  <c r="C25" i="3" s="1"/>
  <c r="K8" i="3"/>
  <c r="B26" i="3" s="1"/>
  <c r="K7" i="3"/>
  <c r="B25" i="3" s="1"/>
  <c r="S5" i="3"/>
  <c r="U9" i="3"/>
  <c r="T4" i="3"/>
  <c r="S4" i="3"/>
  <c r="P6" i="3"/>
</calcChain>
</file>

<file path=xl/sharedStrings.xml><?xml version="1.0" encoding="utf-8"?>
<sst xmlns="http://schemas.openxmlformats.org/spreadsheetml/2006/main" count="424" uniqueCount="73">
  <si>
    <t>Kartoffel</t>
  </si>
  <si>
    <t>Apfel</t>
  </si>
  <si>
    <t>Instant-Kaffee</t>
  </si>
  <si>
    <t>Semmel</t>
  </si>
  <si>
    <t>Aufschnitt</t>
  </si>
  <si>
    <t>Milch</t>
  </si>
  <si>
    <t>Käse</t>
  </si>
  <si>
    <t>Kidneybohnen</t>
  </si>
  <si>
    <t>Gewürzgurken</t>
  </si>
  <si>
    <t>Müllbeutel</t>
  </si>
  <si>
    <t>Zahnpasta</t>
  </si>
  <si>
    <t>Zahnseide</t>
  </si>
  <si>
    <t>Produkt</t>
  </si>
  <si>
    <t>SortOrder</t>
  </si>
  <si>
    <t>Brot</t>
  </si>
  <si>
    <t>Schokolade</t>
  </si>
  <si>
    <t>Hackfleisch</t>
  </si>
  <si>
    <t>Makkaroni</t>
  </si>
  <si>
    <t>Dosenmais</t>
  </si>
  <si>
    <t>Küchenrolle</t>
  </si>
  <si>
    <t>Produktreihenfolge in Beispielladen</t>
  </si>
  <si>
    <t>Produktreihenfolge in Datenbank</t>
  </si>
  <si>
    <t>Einkaufsliste in Datenbank</t>
  </si>
  <si>
    <t>Sortierung laut Datenbank</t>
  </si>
  <si>
    <t>Abhak-Reihenfolge im Beispielladen</t>
  </si>
  <si>
    <t>Resultat nach Sortierung</t>
  </si>
  <si>
    <t>Vorläufig</t>
  </si>
  <si>
    <t>Delta</t>
  </si>
  <si>
    <t>Einkauf #1</t>
  </si>
  <si>
    <t>Einkauf #2</t>
  </si>
  <si>
    <t>Einkauf #3</t>
  </si>
  <si>
    <t>Platzierung Laden</t>
  </si>
  <si>
    <t>0???</t>
  </si>
  <si>
    <t>Bilanz nach Einkauf #1:</t>
  </si>
  <si>
    <t>Diskrepanz</t>
  </si>
  <si>
    <t>geändert</t>
  </si>
  <si>
    <t>schon mal gekauft</t>
  </si>
  <si>
    <t>Bilanz nach Einkauf #2:</t>
  </si>
  <si>
    <t>Bilanz nach Einkauf #3:</t>
  </si>
  <si>
    <t>!!! Doppelt</t>
  </si>
  <si>
    <t>… ad infinitum</t>
  </si>
  <si>
    <t>eigentlich 1 aber schieben zwischen Milch und vorigem Produkt in Datenbank:</t>
  </si>
  <si>
    <t>!!! Doppelt, korrigiert</t>
  </si>
  <si>
    <t>➡️es darf auch WÄHREND der Berechnung keine Zahl doppelt vorkommen, sonst können solche Schleifen entstehen!!!</t>
  </si>
  <si>
    <t>Vorläufige Nr</t>
  </si>
  <si>
    <t>f(Delta)</t>
  </si>
  <si>
    <t>Alle Produkte mit beispielhafter Standardsortierung (angepasst)</t>
  </si>
  <si>
    <t>Abhak-Nr.</t>
  </si>
  <si>
    <t>((ABS(x))/(x))*0.7*x^(2)</t>
  </si>
  <si>
    <t>Bilanz nach Einkauf #1</t>
  </si>
  <si>
    <t>Bilanz nach Einkauf #2</t>
  </si>
  <si>
    <t>Bilanz nach Einkauf #3</t>
  </si>
  <si>
    <t>SortIndex</t>
  </si>
  <si>
    <t>SortIndex neu</t>
  </si>
  <si>
    <t>SortIndex 0-1</t>
  </si>
  <si>
    <t>neue SortIndex</t>
  </si>
  <si>
    <t>SortIndex alt</t>
  </si>
  <si>
    <t>Alle Produkte sortiert nach SortIndex (wurde willkürlich vergeben)</t>
  </si>
  <si>
    <t>Alle Produkte, tatsächliche Reihenfolge in Route des Nutzers</t>
  </si>
  <si>
    <t>SI-neu</t>
  </si>
  <si>
    <t>SI-alt</t>
  </si>
  <si>
    <t>Bilanz nach Einkauf #2 (Variante 1):</t>
  </si>
  <si>
    <t>Einkauf #3 (Variante 1)</t>
  </si>
  <si>
    <t>Einkauf #2 - Variante 1: "Neue Produkte ohne bekanntes Produkt davor kriegen höhere SortIndex"</t>
  </si>
  <si>
    <t>Bilanz nach Einkauf #3 (Variante 1):</t>
  </si>
  <si>
    <t>Einkauf #2 - Variante 2 "Neue Produkte ohne bekanntes Produkt davor kriegen SortIndex verteilt bis zum ersten Produkt in der Datenbank"</t>
  </si>
  <si>
    <t>Bilanz nach Einkauf #2 (Variante 2):</t>
  </si>
  <si>
    <t>Einkauf #3 (Variante 2)</t>
  </si>
  <si>
    <t>Einkauf #3 (Variante 2 ohne Doppelung während Berechnung)</t>
  </si>
  <si>
    <t>Bilanz nach Einkauf #3 (Variante 2):</t>
  </si>
  <si>
    <t>Ansatz B (Verteilungs-Sortierung), umgerechnete Werte des SortIndex in die Spanne 0-1</t>
  </si>
  <si>
    <t>Ansatz A2 (ohne bestehende SortIndex)</t>
  </si>
  <si>
    <t>Ansatz A1 (an pon angelehnte Sortierung) mit Ausgangs-SortIndex: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</si>
</sst>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3EB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2" borderId="0" xfId="0" applyFill="1"/>
    <xf numFmtId="0" fontId="0" fillId="0" borderId="13" xfId="0" applyBorder="1"/>
    <xf numFmtId="0" fontId="0" fillId="2" borderId="13" xfId="0" applyFill="1" applyBorder="1"/>
    <xf numFmtId="0" fontId="0" fillId="0" borderId="14" xfId="0" applyBorder="1"/>
    <xf numFmtId="0" fontId="3" fillId="0" borderId="0" xfId="0" applyFont="1"/>
    <xf numFmtId="0" fontId="0" fillId="3" borderId="10" xfId="0" applyFill="1" applyBorder="1"/>
    <xf numFmtId="0" fontId="0" fillId="3" borderId="0" xfId="0" applyFill="1"/>
    <xf numFmtId="0" fontId="0" fillId="3" borderId="11" xfId="0" applyFill="1" applyBorder="1"/>
    <xf numFmtId="0" fontId="0" fillId="4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0" xfId="0" applyFill="1"/>
    <xf numFmtId="0" fontId="0" fillId="6" borderId="0" xfId="0" applyFill="1"/>
    <xf numFmtId="0" fontId="0" fillId="6" borderId="10" xfId="0" applyFill="1" applyBorder="1"/>
    <xf numFmtId="0" fontId="0" fillId="5" borderId="3" xfId="0" applyFill="1" applyBorder="1"/>
    <xf numFmtId="0" fontId="0" fillId="6" borderId="3" xfId="0" applyFill="1" applyBorder="1"/>
    <xf numFmtId="0" fontId="2" fillId="0" borderId="0" xfId="0" applyFont="1"/>
    <xf numFmtId="0" fontId="0" fillId="5" borderId="7" xfId="0" applyFill="1" applyBorder="1"/>
    <xf numFmtId="0" fontId="0" fillId="5" borderId="11" xfId="0" applyFill="1" applyBorder="1"/>
    <xf numFmtId="0" fontId="4" fillId="0" borderId="0" xfId="0" applyFont="1"/>
    <xf numFmtId="0" fontId="0" fillId="4" borderId="10" xfId="0" applyFill="1" applyBorder="1"/>
    <xf numFmtId="0" fontId="4" fillId="5" borderId="0" xfId="0" applyFont="1" applyFill="1"/>
    <xf numFmtId="0" fontId="4" fillId="5" borderId="11" xfId="0" applyFont="1" applyFill="1" applyBorder="1"/>
    <xf numFmtId="165" fontId="0" fillId="0" borderId="0" xfId="0" applyNumberFormat="1"/>
    <xf numFmtId="165" fontId="0" fillId="3" borderId="0" xfId="0" applyNumberFormat="1" applyFill="1"/>
    <xf numFmtId="165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3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DABE-45CA-460C-8A67-A9EF8ADCBB6B}">
  <dimension ref="B1:O21"/>
  <sheetViews>
    <sheetView zoomScale="115" zoomScaleNormal="115" workbookViewId="0">
      <selection activeCell="R22" sqref="R22"/>
    </sheetView>
  </sheetViews>
  <sheetFormatPr baseColWidth="10" defaultRowHeight="15" x14ac:dyDescent="0.25"/>
  <cols>
    <col min="1" max="1" width="11.42578125" customWidth="1"/>
    <col min="2" max="2" width="13.7109375" customWidth="1"/>
    <col min="4" max="4" width="11.42578125" customWidth="1"/>
    <col min="5" max="5" width="15.7109375" customWidth="1"/>
    <col min="8" max="8" width="14.5703125" customWidth="1"/>
    <col min="11" max="11" width="14.5703125" customWidth="1"/>
  </cols>
  <sheetData>
    <row r="1" spans="2:15" x14ac:dyDescent="0.25">
      <c r="B1" t="s">
        <v>21</v>
      </c>
      <c r="E1" t="s">
        <v>20</v>
      </c>
      <c r="H1" t="s">
        <v>22</v>
      </c>
      <c r="K1" t="s">
        <v>24</v>
      </c>
    </row>
    <row r="3" spans="2:15" x14ac:dyDescent="0.25">
      <c r="B3" s="1" t="s">
        <v>12</v>
      </c>
      <c r="C3" s="2" t="s">
        <v>13</v>
      </c>
      <c r="E3" s="1" t="s">
        <v>12</v>
      </c>
      <c r="F3" s="2" t="s">
        <v>13</v>
      </c>
      <c r="H3" s="1" t="s">
        <v>12</v>
      </c>
      <c r="I3" s="2" t="s">
        <v>13</v>
      </c>
      <c r="K3" s="1" t="s">
        <v>12</v>
      </c>
      <c r="L3" s="11" t="s">
        <v>26</v>
      </c>
      <c r="M3" s="2" t="s">
        <v>13</v>
      </c>
      <c r="N3" s="10" t="s">
        <v>27</v>
      </c>
      <c r="O3" s="9"/>
    </row>
    <row r="4" spans="2:15" x14ac:dyDescent="0.25">
      <c r="B4" s="4" t="s">
        <v>0</v>
      </c>
      <c r="C4" s="14">
        <v>0.05</v>
      </c>
      <c r="E4" s="1" t="str">
        <f>B4</f>
        <v>Kartoffel</v>
      </c>
      <c r="F4" s="14">
        <f>C4</f>
        <v>0.05</v>
      </c>
      <c r="H4" s="4" t="str">
        <f>B4</f>
        <v>Kartoffel</v>
      </c>
      <c r="I4" s="14">
        <f>C4</f>
        <v>0.05</v>
      </c>
      <c r="K4" s="1" t="str">
        <f>B4</f>
        <v>Kartoffel</v>
      </c>
      <c r="L4" s="12">
        <v>0</v>
      </c>
      <c r="M4" s="15">
        <f>C4</f>
        <v>0.05</v>
      </c>
      <c r="N4" s="12">
        <f>L4 - M4</f>
        <v>-0.05</v>
      </c>
    </row>
    <row r="5" spans="2:15" x14ac:dyDescent="0.25">
      <c r="B5" s="5" t="s">
        <v>1</v>
      </c>
      <c r="C5" s="12">
        <v>0.1</v>
      </c>
      <c r="E5" s="9" t="str">
        <f>B5</f>
        <v>Apfel</v>
      </c>
      <c r="F5" s="12">
        <f>C5</f>
        <v>0.1</v>
      </c>
      <c r="H5" s="5" t="str">
        <f>B8</f>
        <v>Semmel</v>
      </c>
      <c r="I5" s="12">
        <f>C8</f>
        <v>0.22</v>
      </c>
      <c r="K5" s="9" t="str">
        <f>B8</f>
        <v>Semmel</v>
      </c>
      <c r="L5" s="12">
        <f>L4+0.142857142857142</f>
        <v>0.14285714285714199</v>
      </c>
      <c r="M5" s="16">
        <f>C8</f>
        <v>0.22</v>
      </c>
      <c r="N5" s="12">
        <f>L5 - M5</f>
        <v>-7.7142857142858012E-2</v>
      </c>
    </row>
    <row r="6" spans="2:15" x14ac:dyDescent="0.25">
      <c r="B6" s="5" t="s">
        <v>2</v>
      </c>
      <c r="C6" s="12">
        <v>0.15</v>
      </c>
      <c r="E6" s="9" t="str">
        <f>B7</f>
        <v>Brot</v>
      </c>
      <c r="F6" s="12">
        <f>C7</f>
        <v>0.19</v>
      </c>
      <c r="H6" s="5" t="str">
        <f>B11</f>
        <v>Aufschnitt</v>
      </c>
      <c r="I6" s="12">
        <f>C11</f>
        <v>0.53</v>
      </c>
      <c r="K6" s="9" t="str">
        <f>B21</f>
        <v>Zahnseide</v>
      </c>
      <c r="L6" s="12">
        <f>L5+0.142857142857142</f>
        <v>0.28571428571428398</v>
      </c>
      <c r="M6" s="16">
        <f>C21</f>
        <v>0.98</v>
      </c>
      <c r="N6" s="12">
        <f t="shared" ref="N6:N11" si="0">L6 - M6</f>
        <v>-0.69428571428571595</v>
      </c>
    </row>
    <row r="7" spans="2:15" x14ac:dyDescent="0.25">
      <c r="B7" s="5" t="s">
        <v>14</v>
      </c>
      <c r="C7" s="12">
        <v>0.19</v>
      </c>
      <c r="E7" s="9" t="str">
        <f>B8</f>
        <v>Semmel</v>
      </c>
      <c r="F7" s="12">
        <f>C8</f>
        <v>0.22</v>
      </c>
      <c r="H7" s="5" t="str">
        <f>B12</f>
        <v>Milch</v>
      </c>
      <c r="I7" s="12">
        <f>C12</f>
        <v>0.55000000000000004</v>
      </c>
      <c r="K7" s="9" t="str">
        <f>B19</f>
        <v>Müllbeutel</v>
      </c>
      <c r="L7" s="12">
        <f>L6+0.142857142857142</f>
        <v>0.42857142857142594</v>
      </c>
      <c r="M7" s="16">
        <f>C19</f>
        <v>0.8</v>
      </c>
      <c r="N7" s="12">
        <f t="shared" si="0"/>
        <v>-0.37142857142857411</v>
      </c>
    </row>
    <row r="8" spans="2:15" x14ac:dyDescent="0.25">
      <c r="B8" s="5" t="s">
        <v>3</v>
      </c>
      <c r="C8" s="12">
        <v>0.22</v>
      </c>
      <c r="E8" s="9" t="str">
        <f>B20</f>
        <v>Zahnpasta</v>
      </c>
      <c r="F8" s="12">
        <f>C20</f>
        <v>0.95</v>
      </c>
      <c r="H8" s="5" t="str">
        <f>B15</f>
        <v>Kidneybohnen</v>
      </c>
      <c r="I8" s="12">
        <f>C15</f>
        <v>0.68</v>
      </c>
      <c r="K8" s="9" t="str">
        <f>B12</f>
        <v>Milch</v>
      </c>
      <c r="L8" s="12">
        <f>L7+0.142857142857142</f>
        <v>0.57142857142856796</v>
      </c>
      <c r="M8" s="16">
        <f>C12</f>
        <v>0.55000000000000004</v>
      </c>
      <c r="N8" s="12">
        <f t="shared" si="0"/>
        <v>2.1428571428567911E-2</v>
      </c>
    </row>
    <row r="9" spans="2:15" x14ac:dyDescent="0.25">
      <c r="B9" s="5" t="s">
        <v>15</v>
      </c>
      <c r="C9" s="12">
        <v>0.4</v>
      </c>
      <c r="E9" s="9" t="str">
        <f>B21</f>
        <v>Zahnseide</v>
      </c>
      <c r="F9" s="12">
        <f>C21</f>
        <v>0.98</v>
      </c>
      <c r="H9" s="5" t="str">
        <f>B17</f>
        <v>Gewürzgurken</v>
      </c>
      <c r="I9" s="12">
        <f>C17</f>
        <v>0.72</v>
      </c>
      <c r="K9" s="9" t="str">
        <f>B11</f>
        <v>Aufschnitt</v>
      </c>
      <c r="L9" s="12">
        <f t="shared" ref="L9:L11" si="1">L8+0.142857142857142</f>
        <v>0.71428571428570997</v>
      </c>
      <c r="M9" s="16">
        <f>C11</f>
        <v>0.53</v>
      </c>
      <c r="N9" s="12">
        <f t="shared" si="0"/>
        <v>0.18428571428570995</v>
      </c>
    </row>
    <row r="10" spans="2:15" x14ac:dyDescent="0.25">
      <c r="B10" s="5" t="s">
        <v>16</v>
      </c>
      <c r="C10" s="12">
        <v>0.51</v>
      </c>
      <c r="E10" s="9" t="str">
        <f>B18</f>
        <v>Küchenrolle</v>
      </c>
      <c r="F10" s="12">
        <f>C18</f>
        <v>0.78</v>
      </c>
      <c r="H10" s="5" t="str">
        <f>B19</f>
        <v>Müllbeutel</v>
      </c>
      <c r="I10" s="12">
        <f>C19</f>
        <v>0.8</v>
      </c>
      <c r="K10" s="9" t="str">
        <f>B15</f>
        <v>Kidneybohnen</v>
      </c>
      <c r="L10" s="12">
        <f t="shared" si="1"/>
        <v>0.85714285714285199</v>
      </c>
      <c r="M10" s="16">
        <f>C15</f>
        <v>0.68</v>
      </c>
      <c r="N10" s="12">
        <f t="shared" si="0"/>
        <v>0.17714285714285194</v>
      </c>
    </row>
    <row r="11" spans="2:15" x14ac:dyDescent="0.25">
      <c r="B11" s="5" t="s">
        <v>4</v>
      </c>
      <c r="C11" s="12">
        <v>0.53</v>
      </c>
      <c r="E11" s="9" t="str">
        <f>B19</f>
        <v>Müllbeutel</v>
      </c>
      <c r="F11" s="12">
        <f>C19</f>
        <v>0.8</v>
      </c>
      <c r="H11" s="7" t="str">
        <f>B21</f>
        <v>Zahnseide</v>
      </c>
      <c r="I11" s="13">
        <f>C21</f>
        <v>0.98</v>
      </c>
      <c r="K11" s="3" t="str">
        <f>B17</f>
        <v>Gewürzgurken</v>
      </c>
      <c r="L11" s="13">
        <f t="shared" si="1"/>
        <v>0.999999999999994</v>
      </c>
      <c r="M11" s="17">
        <f>C17</f>
        <v>0.72</v>
      </c>
      <c r="N11" s="13">
        <f t="shared" si="0"/>
        <v>0.27999999999999403</v>
      </c>
    </row>
    <row r="12" spans="2:15" x14ac:dyDescent="0.25">
      <c r="B12" s="5" t="s">
        <v>5</v>
      </c>
      <c r="C12" s="12">
        <v>0.55000000000000004</v>
      </c>
      <c r="E12" s="9" t="str">
        <f>B12</f>
        <v>Milch</v>
      </c>
      <c r="F12" s="12">
        <f>C12</f>
        <v>0.55000000000000004</v>
      </c>
    </row>
    <row r="13" spans="2:15" x14ac:dyDescent="0.25">
      <c r="B13" s="5" t="s">
        <v>6</v>
      </c>
      <c r="C13" s="12">
        <v>0.56000000000000005</v>
      </c>
      <c r="E13" s="9" t="str">
        <f>B13</f>
        <v>Käse</v>
      </c>
      <c r="F13" s="12">
        <f>C13</f>
        <v>0.56000000000000005</v>
      </c>
    </row>
    <row r="14" spans="2:15" x14ac:dyDescent="0.25">
      <c r="B14" s="5" t="s">
        <v>17</v>
      </c>
      <c r="C14" s="12">
        <v>0.66</v>
      </c>
      <c r="E14" s="9" t="str">
        <f>B11</f>
        <v>Aufschnitt</v>
      </c>
      <c r="F14" s="12">
        <f>C11</f>
        <v>0.53</v>
      </c>
    </row>
    <row r="15" spans="2:15" x14ac:dyDescent="0.25">
      <c r="B15" s="5" t="s">
        <v>7</v>
      </c>
      <c r="C15" s="12">
        <v>0.68</v>
      </c>
      <c r="E15" s="9" t="str">
        <f>B10</f>
        <v>Hackfleisch</v>
      </c>
      <c r="F15" s="12">
        <f>C10</f>
        <v>0.51</v>
      </c>
    </row>
    <row r="16" spans="2:15" x14ac:dyDescent="0.25">
      <c r="B16" s="5" t="s">
        <v>18</v>
      </c>
      <c r="C16" s="12">
        <v>0.7</v>
      </c>
      <c r="E16" s="9" t="str">
        <f>B15</f>
        <v>Kidneybohnen</v>
      </c>
      <c r="F16" s="12">
        <f>C15</f>
        <v>0.68</v>
      </c>
    </row>
    <row r="17" spans="2:6" x14ac:dyDescent="0.25">
      <c r="B17" s="5" t="s">
        <v>8</v>
      </c>
      <c r="C17" s="12">
        <v>0.72</v>
      </c>
      <c r="E17" s="9" t="str">
        <f>B16</f>
        <v>Dosenmais</v>
      </c>
      <c r="F17" s="12">
        <f>C16</f>
        <v>0.7</v>
      </c>
    </row>
    <row r="18" spans="2:6" x14ac:dyDescent="0.25">
      <c r="B18" s="5" t="s">
        <v>19</v>
      </c>
      <c r="C18" s="12">
        <v>0.78</v>
      </c>
      <c r="E18" s="9" t="str">
        <f>B17</f>
        <v>Gewürzgurken</v>
      </c>
      <c r="F18" s="12">
        <f xml:space="preserve"> C17</f>
        <v>0.72</v>
      </c>
    </row>
    <row r="19" spans="2:6" x14ac:dyDescent="0.25">
      <c r="B19" s="5" t="s">
        <v>9</v>
      </c>
      <c r="C19" s="12">
        <v>0.8</v>
      </c>
      <c r="E19" s="9" t="str">
        <f>B9</f>
        <v>Schokolade</v>
      </c>
      <c r="F19" s="12">
        <f xml:space="preserve"> C9</f>
        <v>0.4</v>
      </c>
    </row>
    <row r="20" spans="2:6" x14ac:dyDescent="0.25">
      <c r="B20" s="5" t="s">
        <v>10</v>
      </c>
      <c r="C20" s="12">
        <v>0.95</v>
      </c>
      <c r="E20" s="9" t="str">
        <f xml:space="preserve"> B14</f>
        <v>Makkaroni</v>
      </c>
      <c r="F20" s="12">
        <f>C14</f>
        <v>0.66</v>
      </c>
    </row>
    <row r="21" spans="2:6" x14ac:dyDescent="0.25">
      <c r="B21" s="7" t="s">
        <v>11</v>
      </c>
      <c r="C21" s="13">
        <v>0.98</v>
      </c>
      <c r="E21" s="3" t="str">
        <f>B6</f>
        <v>Instant-Kaffee</v>
      </c>
      <c r="F21" s="13">
        <f xml:space="preserve"> C6</f>
        <v>0.15</v>
      </c>
    </row>
  </sheetData>
  <phoneticPr fontId="1" type="noConversion"/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C807E-33D3-4B07-ADF0-B24B899DFA06}">
  <dimension ref="B1:O21"/>
  <sheetViews>
    <sheetView zoomScale="115" zoomScaleNormal="115" workbookViewId="0">
      <selection activeCell="E1" sqref="E1:F21"/>
    </sheetView>
  </sheetViews>
  <sheetFormatPr baseColWidth="10" defaultRowHeight="15" x14ac:dyDescent="0.25"/>
  <cols>
    <col min="8" max="8" width="15.140625" customWidth="1"/>
    <col min="11" max="11" width="15.42578125" customWidth="1"/>
    <col min="14" max="14" width="13.7109375" customWidth="1"/>
  </cols>
  <sheetData>
    <row r="1" spans="2:15" x14ac:dyDescent="0.25">
      <c r="B1" t="s">
        <v>21</v>
      </c>
      <c r="E1" t="s">
        <v>20</v>
      </c>
      <c r="H1" t="s">
        <v>23</v>
      </c>
      <c r="K1" t="s">
        <v>24</v>
      </c>
      <c r="N1" t="s">
        <v>25</v>
      </c>
    </row>
    <row r="3" spans="2:15" x14ac:dyDescent="0.25">
      <c r="B3" s="1" t="s">
        <v>12</v>
      </c>
      <c r="C3" s="2" t="s">
        <v>13</v>
      </c>
      <c r="E3" s="1" t="s">
        <v>12</v>
      </c>
      <c r="F3" s="2" t="s">
        <v>13</v>
      </c>
      <c r="H3" s="1" t="s">
        <v>12</v>
      </c>
      <c r="I3" s="2" t="s">
        <v>13</v>
      </c>
      <c r="K3" s="1" t="s">
        <v>12</v>
      </c>
      <c r="L3" s="2" t="s">
        <v>13</v>
      </c>
      <c r="N3" s="1" t="str">
        <f t="shared" ref="N3:N11" si="0">K3</f>
        <v>Produkt</v>
      </c>
      <c r="O3" s="10" t="str">
        <f t="shared" ref="O3:O11" si="1">L3</f>
        <v>SortOrder</v>
      </c>
    </row>
    <row r="4" spans="2:15" x14ac:dyDescent="0.25">
      <c r="B4" s="4" t="s">
        <v>0</v>
      </c>
      <c r="C4" s="1">
        <v>1</v>
      </c>
      <c r="E4" s="1" t="str">
        <f>B4</f>
        <v>Kartoffel</v>
      </c>
      <c r="F4" s="1">
        <f>C4</f>
        <v>1</v>
      </c>
      <c r="H4" s="4" t="str">
        <f>B4</f>
        <v>Kartoffel</v>
      </c>
      <c r="I4" s="1">
        <f>C4</f>
        <v>1</v>
      </c>
      <c r="K4" s="1" t="str">
        <f>B4</f>
        <v>Kartoffel</v>
      </c>
      <c r="L4" s="2">
        <f>C4</f>
        <v>1</v>
      </c>
      <c r="N4" s="1" t="str">
        <f t="shared" si="0"/>
        <v>Kartoffel</v>
      </c>
      <c r="O4" s="2">
        <f t="shared" si="1"/>
        <v>1</v>
      </c>
    </row>
    <row r="5" spans="2:15" x14ac:dyDescent="0.25">
      <c r="B5" s="5" t="s">
        <v>1</v>
      </c>
      <c r="C5" s="9">
        <v>2</v>
      </c>
      <c r="E5" s="9" t="str">
        <f>B5</f>
        <v>Apfel</v>
      </c>
      <c r="F5" s="9">
        <f>C5</f>
        <v>2</v>
      </c>
      <c r="H5" s="5" t="str">
        <f>B8</f>
        <v>Semmel</v>
      </c>
      <c r="I5" s="9">
        <f>C8</f>
        <v>5</v>
      </c>
      <c r="K5" s="9" t="str">
        <f>B8</f>
        <v>Semmel</v>
      </c>
      <c r="L5" s="6">
        <f>C8</f>
        <v>5</v>
      </c>
      <c r="N5" s="9" t="str">
        <f t="shared" si="0"/>
        <v>Semmel</v>
      </c>
      <c r="O5" s="6">
        <f t="shared" si="1"/>
        <v>5</v>
      </c>
    </row>
    <row r="6" spans="2:15" x14ac:dyDescent="0.25">
      <c r="B6" s="5" t="s">
        <v>2</v>
      </c>
      <c r="C6" s="9">
        <v>3</v>
      </c>
      <c r="E6" s="9" t="str">
        <f>B7</f>
        <v>Brot</v>
      </c>
      <c r="F6" s="9">
        <f>C7</f>
        <v>4</v>
      </c>
      <c r="H6" s="5" t="str">
        <f>B11</f>
        <v>Aufschnitt</v>
      </c>
      <c r="I6" s="9">
        <f>C11</f>
        <v>8</v>
      </c>
      <c r="K6" s="9" t="str">
        <f>B21</f>
        <v>Zahnseide</v>
      </c>
      <c r="L6" s="6">
        <f>C21</f>
        <v>18</v>
      </c>
      <c r="N6" s="9" t="str">
        <f t="shared" si="0"/>
        <v>Zahnseide</v>
      </c>
      <c r="O6" s="6">
        <v>7.375</v>
      </c>
    </row>
    <row r="7" spans="2:15" x14ac:dyDescent="0.25">
      <c r="B7" s="5" t="s">
        <v>14</v>
      </c>
      <c r="C7" s="9">
        <v>4</v>
      </c>
      <c r="E7" s="9" t="str">
        <f>B8</f>
        <v>Semmel</v>
      </c>
      <c r="F7" s="9">
        <f>C8</f>
        <v>5</v>
      </c>
      <c r="H7" s="5" t="str">
        <f>B12</f>
        <v>Milch</v>
      </c>
      <c r="I7" s="9">
        <f>C12</f>
        <v>9</v>
      </c>
      <c r="K7" s="9" t="str">
        <f>B19</f>
        <v>Müllbeutel</v>
      </c>
      <c r="L7" s="6">
        <f>C19</f>
        <v>16</v>
      </c>
      <c r="N7" s="9" t="str">
        <f t="shared" si="0"/>
        <v>Müllbeutel</v>
      </c>
      <c r="O7" s="6">
        <v>7.734375</v>
      </c>
    </row>
    <row r="8" spans="2:15" x14ac:dyDescent="0.25">
      <c r="B8" s="5" t="s">
        <v>3</v>
      </c>
      <c r="C8" s="9">
        <v>5</v>
      </c>
      <c r="E8" s="9" t="str">
        <f>B20</f>
        <v>Zahnpasta</v>
      </c>
      <c r="F8" s="9">
        <f>C20</f>
        <v>17</v>
      </c>
      <c r="H8" s="5" t="str">
        <f>B15</f>
        <v>Kidneybohnen</v>
      </c>
      <c r="I8" s="9">
        <f>C15</f>
        <v>12</v>
      </c>
      <c r="K8" s="9" t="str">
        <f>B12</f>
        <v>Milch</v>
      </c>
      <c r="L8" s="6">
        <f>C12</f>
        <v>9</v>
      </c>
      <c r="N8" s="9" t="str">
        <f t="shared" si="0"/>
        <v>Milch</v>
      </c>
      <c r="O8" s="6">
        <v>7.8671875</v>
      </c>
    </row>
    <row r="9" spans="2:15" x14ac:dyDescent="0.25">
      <c r="B9" s="5" t="s">
        <v>15</v>
      </c>
      <c r="C9" s="9">
        <v>6</v>
      </c>
      <c r="E9" s="9" t="str">
        <f>B21</f>
        <v>Zahnseide</v>
      </c>
      <c r="F9" s="9">
        <f>C21</f>
        <v>18</v>
      </c>
      <c r="H9" s="5" t="str">
        <f>B17</f>
        <v>Gewürzgurken</v>
      </c>
      <c r="I9" s="9">
        <f>C17</f>
        <v>14</v>
      </c>
      <c r="K9" s="9" t="str">
        <f>B11</f>
        <v>Aufschnitt</v>
      </c>
      <c r="L9" s="6">
        <f>C11</f>
        <v>8</v>
      </c>
      <c r="N9" s="9" t="str">
        <f t="shared" si="0"/>
        <v>Aufschnitt</v>
      </c>
      <c r="O9" s="6">
        <f t="shared" si="1"/>
        <v>8</v>
      </c>
    </row>
    <row r="10" spans="2:15" x14ac:dyDescent="0.25">
      <c r="B10" s="5" t="s">
        <v>16</v>
      </c>
      <c r="C10" s="9">
        <v>7</v>
      </c>
      <c r="E10" s="9" t="str">
        <f>B18</f>
        <v>Küchenrolle</v>
      </c>
      <c r="F10" s="9">
        <f>C18</f>
        <v>15</v>
      </c>
      <c r="H10" s="5" t="str">
        <f>B19</f>
        <v>Müllbeutel</v>
      </c>
      <c r="I10" s="9">
        <f>C19</f>
        <v>16</v>
      </c>
      <c r="K10" s="9" t="str">
        <f>B15</f>
        <v>Kidneybohnen</v>
      </c>
      <c r="L10" s="6">
        <f>C15</f>
        <v>12</v>
      </c>
      <c r="N10" s="9" t="str">
        <f t="shared" si="0"/>
        <v>Kidneybohnen</v>
      </c>
      <c r="O10" s="6">
        <f t="shared" si="1"/>
        <v>12</v>
      </c>
    </row>
    <row r="11" spans="2:15" x14ac:dyDescent="0.25">
      <c r="B11" s="5" t="s">
        <v>4</v>
      </c>
      <c r="C11" s="9">
        <v>8</v>
      </c>
      <c r="E11" s="9" t="str">
        <f>B19</f>
        <v>Müllbeutel</v>
      </c>
      <c r="F11" s="9">
        <f>C19</f>
        <v>16</v>
      </c>
      <c r="H11" s="7" t="str">
        <f>B21</f>
        <v>Zahnseide</v>
      </c>
      <c r="I11" s="3">
        <f>C21</f>
        <v>18</v>
      </c>
      <c r="K11" s="3" t="str">
        <f>B17</f>
        <v>Gewürzgurken</v>
      </c>
      <c r="L11" s="8">
        <f>C17</f>
        <v>14</v>
      </c>
      <c r="N11" s="3" t="str">
        <f t="shared" si="0"/>
        <v>Gewürzgurken</v>
      </c>
      <c r="O11" s="8">
        <f t="shared" si="1"/>
        <v>14</v>
      </c>
    </row>
    <row r="12" spans="2:15" x14ac:dyDescent="0.25">
      <c r="B12" s="5" t="s">
        <v>5</v>
      </c>
      <c r="C12" s="9">
        <v>9</v>
      </c>
      <c r="E12" s="9" t="str">
        <f>B12</f>
        <v>Milch</v>
      </c>
      <c r="F12" s="9">
        <f>C12</f>
        <v>9</v>
      </c>
    </row>
    <row r="13" spans="2:15" x14ac:dyDescent="0.25">
      <c r="B13" s="5" t="s">
        <v>6</v>
      </c>
      <c r="C13" s="9">
        <v>10</v>
      </c>
      <c r="E13" s="9" t="str">
        <f>B13</f>
        <v>Käse</v>
      </c>
      <c r="F13" s="9">
        <f>C13</f>
        <v>10</v>
      </c>
    </row>
    <row r="14" spans="2:15" x14ac:dyDescent="0.25">
      <c r="B14" s="5" t="s">
        <v>17</v>
      </c>
      <c r="C14" s="9">
        <v>11</v>
      </c>
      <c r="E14" s="9" t="str">
        <f>B11</f>
        <v>Aufschnitt</v>
      </c>
      <c r="F14" s="9">
        <f>C11</f>
        <v>8</v>
      </c>
    </row>
    <row r="15" spans="2:15" x14ac:dyDescent="0.25">
      <c r="B15" s="5" t="s">
        <v>7</v>
      </c>
      <c r="C15" s="9">
        <v>12</v>
      </c>
      <c r="E15" s="9" t="str">
        <f>B10</f>
        <v>Hackfleisch</v>
      </c>
      <c r="F15" s="9">
        <f>C10</f>
        <v>7</v>
      </c>
    </row>
    <row r="16" spans="2:15" x14ac:dyDescent="0.25">
      <c r="B16" s="5" t="s">
        <v>18</v>
      </c>
      <c r="C16" s="9">
        <v>13</v>
      </c>
      <c r="E16" s="9" t="str">
        <f>B15</f>
        <v>Kidneybohnen</v>
      </c>
      <c r="F16" s="9">
        <f>C15</f>
        <v>12</v>
      </c>
    </row>
    <row r="17" spans="2:6" x14ac:dyDescent="0.25">
      <c r="B17" s="5" t="s">
        <v>8</v>
      </c>
      <c r="C17" s="9">
        <v>14</v>
      </c>
      <c r="E17" s="9" t="str">
        <f>B16</f>
        <v>Dosenmais</v>
      </c>
      <c r="F17" s="9">
        <f>C16</f>
        <v>13</v>
      </c>
    </row>
    <row r="18" spans="2:6" x14ac:dyDescent="0.25">
      <c r="B18" s="5" t="s">
        <v>19</v>
      </c>
      <c r="C18" s="9">
        <v>15</v>
      </c>
      <c r="E18" s="9" t="str">
        <f>B17</f>
        <v>Gewürzgurken</v>
      </c>
      <c r="F18" s="9">
        <f xml:space="preserve"> C17</f>
        <v>14</v>
      </c>
    </row>
    <row r="19" spans="2:6" x14ac:dyDescent="0.25">
      <c r="B19" s="5" t="s">
        <v>9</v>
      </c>
      <c r="C19" s="9">
        <v>16</v>
      </c>
      <c r="E19" s="9" t="str">
        <f>B9</f>
        <v>Schokolade</v>
      </c>
      <c r="F19" s="9">
        <f xml:space="preserve"> C9</f>
        <v>6</v>
      </c>
    </row>
    <row r="20" spans="2:6" x14ac:dyDescent="0.25">
      <c r="B20" s="5" t="s">
        <v>10</v>
      </c>
      <c r="C20" s="9">
        <v>17</v>
      </c>
      <c r="E20" s="9" t="str">
        <f xml:space="preserve"> B14</f>
        <v>Makkaroni</v>
      </c>
      <c r="F20" s="9">
        <f>C14</f>
        <v>11</v>
      </c>
    </row>
    <row r="21" spans="2:6" x14ac:dyDescent="0.25">
      <c r="B21" s="7" t="s">
        <v>11</v>
      </c>
      <c r="C21" s="3">
        <v>18</v>
      </c>
      <c r="E21" s="3" t="str">
        <f>B6</f>
        <v>Instant-Kaffee</v>
      </c>
      <c r="F21" s="3">
        <f xml:space="preserve"> C6</f>
        <v>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1162-2720-471E-B7B7-37535BFFCD3E}">
  <sheetPr>
    <pageSetUpPr fitToPage="1"/>
  </sheetPr>
  <dimension ref="A2:AR324"/>
  <sheetViews>
    <sheetView tabSelected="1" topLeftCell="A258" zoomScale="110" zoomScaleNormal="110" workbookViewId="0">
      <selection activeCell="I281" sqref="I281"/>
    </sheetView>
  </sheetViews>
  <sheetFormatPr baseColWidth="10" defaultRowHeight="15" x14ac:dyDescent="0.25"/>
  <cols>
    <col min="2" max="2" width="13.28515625" customWidth="1"/>
    <col min="3" max="3" width="19.5703125" customWidth="1"/>
    <col min="4" max="4" width="13.28515625" customWidth="1"/>
    <col min="5" max="5" width="12" customWidth="1"/>
    <col min="6" max="6" width="11.7109375" customWidth="1"/>
    <col min="7" max="7" width="13" customWidth="1"/>
    <col min="8" max="8" width="15.85546875" customWidth="1"/>
    <col min="11" max="11" width="9.28515625" customWidth="1"/>
    <col min="12" max="12" width="10.7109375" customWidth="1"/>
    <col min="39" max="39" width="11.42578125" customWidth="1"/>
  </cols>
  <sheetData>
    <row r="2" spans="1:21" x14ac:dyDescent="0.25">
      <c r="B2" t="s">
        <v>57</v>
      </c>
      <c r="F2" t="s">
        <v>58</v>
      </c>
      <c r="K2" t="s">
        <v>28</v>
      </c>
      <c r="O2" t="s">
        <v>29</v>
      </c>
      <c r="S2" t="s">
        <v>30</v>
      </c>
    </row>
    <row r="3" spans="1:21" ht="15.75" thickBot="1" x14ac:dyDescent="0.3">
      <c r="B3" s="21" t="s">
        <v>12</v>
      </c>
      <c r="C3" s="22" t="s">
        <v>52</v>
      </c>
      <c r="D3" s="21" t="s">
        <v>31</v>
      </c>
      <c r="F3" s="21" t="str">
        <f t="shared" ref="F3" si="0">B3</f>
        <v>Produkt</v>
      </c>
      <c r="G3" s="21" t="str">
        <f t="shared" ref="G3:H5" si="1">C3</f>
        <v>SortIndex</v>
      </c>
      <c r="H3" s="22" t="str">
        <f t="shared" si="1"/>
        <v>Platzierung Laden</v>
      </c>
      <c r="K3" s="21" t="str">
        <f>B3</f>
        <v>Produkt</v>
      </c>
      <c r="L3" s="21" t="str">
        <f>C3</f>
        <v>SortIndex</v>
      </c>
      <c r="M3" s="22" t="str">
        <f>D3</f>
        <v>Platzierung Laden</v>
      </c>
      <c r="O3" s="21" t="str">
        <f>B3</f>
        <v>Produkt</v>
      </c>
      <c r="P3" s="21" t="str">
        <f>C3</f>
        <v>SortIndex</v>
      </c>
      <c r="Q3" s="22" t="str">
        <f>D3</f>
        <v>Platzierung Laden</v>
      </c>
      <c r="S3" s="21" t="str">
        <f>B3</f>
        <v>Produkt</v>
      </c>
      <c r="T3" s="21" t="str">
        <f>C3</f>
        <v>SortIndex</v>
      </c>
      <c r="U3" s="22" t="str">
        <f>D3</f>
        <v>Platzierung Laden</v>
      </c>
    </row>
    <row r="4" spans="1:21" ht="15.75" thickTop="1" x14ac:dyDescent="0.25">
      <c r="B4" s="3" t="s">
        <v>0</v>
      </c>
      <c r="C4" s="3">
        <v>1</v>
      </c>
      <c r="D4" s="3">
        <v>1</v>
      </c>
      <c r="F4" s="3" t="str">
        <f t="shared" ref="F4" si="2">B4</f>
        <v>Kartoffel</v>
      </c>
      <c r="G4" s="3">
        <f t="shared" si="1"/>
        <v>1</v>
      </c>
      <c r="H4" s="3">
        <f t="shared" si="1"/>
        <v>1</v>
      </c>
      <c r="K4" s="10" t="str">
        <f>F9</f>
        <v>Milch</v>
      </c>
      <c r="L4" s="10">
        <f>G9</f>
        <v>7</v>
      </c>
      <c r="M4" s="10">
        <f>H9</f>
        <v>6</v>
      </c>
      <c r="O4" s="3" t="str">
        <f t="shared" ref="O4:Q6" si="3">F4</f>
        <v>Kartoffel</v>
      </c>
      <c r="P4" s="3">
        <f t="shared" si="3"/>
        <v>1</v>
      </c>
      <c r="Q4" s="3">
        <f t="shared" si="3"/>
        <v>1</v>
      </c>
      <c r="S4" s="10" t="str">
        <f t="shared" ref="S4:U5" si="4">F5</f>
        <v>Apfel</v>
      </c>
      <c r="T4" s="10">
        <f t="shared" si="4"/>
        <v>2</v>
      </c>
      <c r="U4" s="10">
        <f t="shared" si="4"/>
        <v>2</v>
      </c>
    </row>
    <row r="5" spans="1:21" x14ac:dyDescent="0.25">
      <c r="B5" s="10" t="s">
        <v>1</v>
      </c>
      <c r="C5" s="10">
        <v>2</v>
      </c>
      <c r="D5" s="10">
        <v>2</v>
      </c>
      <c r="F5" s="10" t="str">
        <f t="shared" ref="F5" si="5">B5</f>
        <v>Apfel</v>
      </c>
      <c r="G5" s="10">
        <f t="shared" si="1"/>
        <v>2</v>
      </c>
      <c r="H5" s="10">
        <f t="shared" si="1"/>
        <v>2</v>
      </c>
      <c r="K5" s="10" t="str">
        <f t="shared" ref="K5:M7" si="6">F11</f>
        <v>Kidneybohnen</v>
      </c>
      <c r="L5" s="10">
        <f t="shared" si="6"/>
        <v>9</v>
      </c>
      <c r="M5" s="10">
        <f t="shared" si="6"/>
        <v>8</v>
      </c>
      <c r="O5" s="10" t="str">
        <f t="shared" si="3"/>
        <v>Apfel</v>
      </c>
      <c r="P5" s="10">
        <f t="shared" si="3"/>
        <v>2</v>
      </c>
      <c r="Q5" s="10">
        <f t="shared" si="3"/>
        <v>2</v>
      </c>
      <c r="S5" s="10" t="str">
        <f t="shared" si="4"/>
        <v>Semmel</v>
      </c>
      <c r="T5" s="10">
        <f t="shared" si="4"/>
        <v>4</v>
      </c>
      <c r="U5" s="10">
        <f t="shared" si="4"/>
        <v>3</v>
      </c>
    </row>
    <row r="6" spans="1:21" x14ac:dyDescent="0.25">
      <c r="B6" s="10" t="s">
        <v>2</v>
      </c>
      <c r="C6" s="10">
        <v>3</v>
      </c>
      <c r="D6" s="10">
        <v>12</v>
      </c>
      <c r="F6" s="10" t="str">
        <f t="shared" ref="F6" si="7">B7</f>
        <v>Semmel</v>
      </c>
      <c r="G6" s="10">
        <f>C7</f>
        <v>4</v>
      </c>
      <c r="H6" s="10">
        <f>D7</f>
        <v>3</v>
      </c>
      <c r="K6" s="10" t="str">
        <f t="shared" si="6"/>
        <v>Gewürzgurken</v>
      </c>
      <c r="L6" s="10">
        <f t="shared" si="6"/>
        <v>10</v>
      </c>
      <c r="M6" s="10">
        <f t="shared" si="6"/>
        <v>9</v>
      </c>
      <c r="O6" s="10" t="str">
        <f t="shared" si="3"/>
        <v>Semmel</v>
      </c>
      <c r="P6" s="10">
        <f t="shared" si="3"/>
        <v>4</v>
      </c>
      <c r="Q6" s="10">
        <f t="shared" si="3"/>
        <v>3</v>
      </c>
      <c r="S6" s="10" t="str">
        <f t="shared" ref="S6:U7" si="8">F8</f>
        <v>Müllbeutel</v>
      </c>
      <c r="T6" s="10">
        <f t="shared" si="8"/>
        <v>11</v>
      </c>
      <c r="U6" s="10">
        <f t="shared" si="8"/>
        <v>5</v>
      </c>
    </row>
    <row r="7" spans="1:21" x14ac:dyDescent="0.25">
      <c r="B7" s="10" t="s">
        <v>3</v>
      </c>
      <c r="C7" s="10">
        <v>4</v>
      </c>
      <c r="D7" s="10">
        <v>3</v>
      </c>
      <c r="F7" s="10" t="str">
        <f t="shared" ref="F7" si="9">B15</f>
        <v>Zahnseide</v>
      </c>
      <c r="G7" s="10">
        <f>C15</f>
        <v>12</v>
      </c>
      <c r="H7" s="10">
        <f>D15</f>
        <v>4</v>
      </c>
      <c r="K7" s="10" t="str">
        <f t="shared" si="6"/>
        <v>Schokolade</v>
      </c>
      <c r="L7" s="10">
        <f t="shared" si="6"/>
        <v>5</v>
      </c>
      <c r="M7" s="10">
        <f t="shared" si="6"/>
        <v>10</v>
      </c>
      <c r="O7" s="10" t="str">
        <f>F8</f>
        <v>Müllbeutel</v>
      </c>
      <c r="P7" s="10">
        <f>G8</f>
        <v>11</v>
      </c>
      <c r="Q7" s="10">
        <f>H8</f>
        <v>5</v>
      </c>
      <c r="S7" s="10" t="str">
        <f t="shared" si="8"/>
        <v>Milch</v>
      </c>
      <c r="T7" s="10">
        <f t="shared" si="8"/>
        <v>7</v>
      </c>
      <c r="U7" s="10">
        <f t="shared" si="8"/>
        <v>6</v>
      </c>
    </row>
    <row r="8" spans="1:21" x14ac:dyDescent="0.25">
      <c r="B8" s="10" t="s">
        <v>15</v>
      </c>
      <c r="C8" s="10">
        <v>5</v>
      </c>
      <c r="D8" s="10">
        <v>10</v>
      </c>
      <c r="F8" s="10" t="str">
        <f t="shared" ref="F8" si="10">B14</f>
        <v>Müllbeutel</v>
      </c>
      <c r="G8" s="10">
        <f>C14</f>
        <v>11</v>
      </c>
      <c r="H8" s="10">
        <f>D14</f>
        <v>5</v>
      </c>
      <c r="K8" s="10" t="str">
        <f>F15</f>
        <v>Instant-Kaffee</v>
      </c>
      <c r="L8" s="10">
        <f>G15</f>
        <v>3</v>
      </c>
      <c r="M8" s="10">
        <f>H15</f>
        <v>12</v>
      </c>
      <c r="O8" s="10" t="str">
        <f>F10</f>
        <v>Hackfleisch</v>
      </c>
      <c r="P8" s="10">
        <f>G10</f>
        <v>6</v>
      </c>
      <c r="Q8" s="10">
        <f>H10</f>
        <v>7</v>
      </c>
      <c r="S8" s="10" t="str">
        <f t="shared" ref="S8:U9" si="11">F14</f>
        <v>Makkaroni</v>
      </c>
      <c r="T8" s="10">
        <f t="shared" si="11"/>
        <v>8</v>
      </c>
      <c r="U8" s="10">
        <f t="shared" si="11"/>
        <v>11</v>
      </c>
    </row>
    <row r="9" spans="1:21" x14ac:dyDescent="0.25">
      <c r="B9" s="10" t="s">
        <v>16</v>
      </c>
      <c r="C9" s="10">
        <v>6</v>
      </c>
      <c r="D9" s="10">
        <v>7</v>
      </c>
      <c r="F9" s="10" t="str">
        <f>B10</f>
        <v>Milch</v>
      </c>
      <c r="G9" s="10">
        <f>C10</f>
        <v>7</v>
      </c>
      <c r="H9" s="10">
        <f>D10</f>
        <v>6</v>
      </c>
      <c r="O9" s="10" t="str">
        <f>F13</f>
        <v>Schokolade</v>
      </c>
      <c r="P9" s="10">
        <f>G13</f>
        <v>5</v>
      </c>
      <c r="Q9" s="10">
        <f>H13</f>
        <v>10</v>
      </c>
      <c r="S9" s="10" t="str">
        <f t="shared" si="11"/>
        <v>Instant-Kaffee</v>
      </c>
      <c r="T9" s="10">
        <f t="shared" si="11"/>
        <v>3</v>
      </c>
      <c r="U9" s="10">
        <f t="shared" si="11"/>
        <v>12</v>
      </c>
    </row>
    <row r="10" spans="1:21" x14ac:dyDescent="0.25">
      <c r="B10" s="10" t="s">
        <v>5</v>
      </c>
      <c r="C10" s="10">
        <v>7</v>
      </c>
      <c r="D10" s="10">
        <v>6</v>
      </c>
      <c r="F10" s="10" t="str">
        <f>B9</f>
        <v>Hackfleisch</v>
      </c>
      <c r="G10" s="10">
        <f>C9</f>
        <v>6</v>
      </c>
      <c r="H10" s="10">
        <f>D9</f>
        <v>7</v>
      </c>
    </row>
    <row r="11" spans="1:21" x14ac:dyDescent="0.25">
      <c r="B11" s="10" t="s">
        <v>17</v>
      </c>
      <c r="C11" s="10">
        <v>8</v>
      </c>
      <c r="D11" s="10">
        <v>11</v>
      </c>
      <c r="F11" s="10" t="str">
        <f t="shared" ref="F11" si="12">B12</f>
        <v>Kidneybohnen</v>
      </c>
      <c r="G11" s="10">
        <f>C12</f>
        <v>9</v>
      </c>
      <c r="H11" s="10">
        <f>D12</f>
        <v>8</v>
      </c>
    </row>
    <row r="12" spans="1:21" x14ac:dyDescent="0.25">
      <c r="B12" s="10" t="s">
        <v>7</v>
      </c>
      <c r="C12" s="10">
        <v>9</v>
      </c>
      <c r="D12" s="10">
        <v>8</v>
      </c>
      <c r="F12" s="10" t="str">
        <f t="shared" ref="F12" si="13">B13</f>
        <v>Gewürzgurken</v>
      </c>
      <c r="G12" s="10">
        <f>C13</f>
        <v>10</v>
      </c>
      <c r="H12" s="10">
        <f>D13</f>
        <v>9</v>
      </c>
    </row>
    <row r="13" spans="1:21" x14ac:dyDescent="0.25">
      <c r="B13" s="10" t="s">
        <v>8</v>
      </c>
      <c r="C13" s="10">
        <v>10</v>
      </c>
      <c r="D13" s="10">
        <v>9</v>
      </c>
      <c r="F13" s="10" t="str">
        <f t="shared" ref="F13" si="14">B8</f>
        <v>Schokolade</v>
      </c>
      <c r="G13" s="10">
        <f>C8</f>
        <v>5</v>
      </c>
      <c r="H13" s="10">
        <f>D8</f>
        <v>10</v>
      </c>
    </row>
    <row r="14" spans="1:21" x14ac:dyDescent="0.25">
      <c r="B14" s="10" t="s">
        <v>9</v>
      </c>
      <c r="C14" s="10">
        <v>11</v>
      </c>
      <c r="D14" s="10">
        <v>5</v>
      </c>
      <c r="F14" s="10" t="str">
        <f t="shared" ref="F14" si="15">B11</f>
        <v>Makkaroni</v>
      </c>
      <c r="G14" s="10">
        <f>C11</f>
        <v>8</v>
      </c>
      <c r="H14" s="10">
        <f>D11</f>
        <v>11</v>
      </c>
    </row>
    <row r="15" spans="1:21" x14ac:dyDescent="0.25">
      <c r="B15" s="10" t="s">
        <v>11</v>
      </c>
      <c r="C15" s="10">
        <v>12</v>
      </c>
      <c r="D15" s="10">
        <v>4</v>
      </c>
      <c r="F15" s="10" t="str">
        <f>B6</f>
        <v>Instant-Kaffee</v>
      </c>
      <c r="G15" s="10">
        <f>C6</f>
        <v>3</v>
      </c>
      <c r="H15" s="10">
        <f>D6</f>
        <v>12</v>
      </c>
    </row>
    <row r="16" spans="1:21" ht="15.75" thickBot="1" x14ac:dyDescent="0.3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8" spans="2:16" x14ac:dyDescent="0.25">
      <c r="B18" s="24" t="s">
        <v>72</v>
      </c>
    </row>
    <row r="19" spans="2:16" x14ac:dyDescent="0.25">
      <c r="B19" s="26" t="s">
        <v>34</v>
      </c>
      <c r="C19" s="20" t="s">
        <v>35</v>
      </c>
      <c r="D19" s="31" t="s">
        <v>53</v>
      </c>
      <c r="E19" s="32" t="s">
        <v>36</v>
      </c>
    </row>
    <row r="20" spans="2:16" x14ac:dyDescent="0.25">
      <c r="B20" t="s">
        <v>28</v>
      </c>
    </row>
    <row r="21" spans="2:16" ht="15.75" thickBot="1" x14ac:dyDescent="0.3">
      <c r="B21" s="21" t="str">
        <f t="shared" ref="B21:C26" si="16">K3</f>
        <v>Produkt</v>
      </c>
      <c r="C21" s="21" t="str">
        <f t="shared" si="16"/>
        <v>SortIndex</v>
      </c>
      <c r="E21" s="28" t="s">
        <v>32</v>
      </c>
      <c r="P21" s="1" t="s">
        <v>53</v>
      </c>
    </row>
    <row r="22" spans="2:16" ht="15.75" thickTop="1" x14ac:dyDescent="0.25">
      <c r="B22" s="10" t="str">
        <f t="shared" si="16"/>
        <v>Milch</v>
      </c>
      <c r="C22" s="3">
        <f t="shared" si="16"/>
        <v>7</v>
      </c>
      <c r="D22">
        <v>7</v>
      </c>
      <c r="E22" s="26">
        <v>7</v>
      </c>
      <c r="F22" s="20">
        <v>3.5</v>
      </c>
      <c r="G22" s="26">
        <v>3.5</v>
      </c>
      <c r="H22" s="20">
        <v>1.75</v>
      </c>
      <c r="I22">
        <v>1.75</v>
      </c>
      <c r="J22">
        <v>1.75</v>
      </c>
      <c r="K22">
        <v>1.75</v>
      </c>
      <c r="L22">
        <v>1.75</v>
      </c>
      <c r="M22">
        <v>1.75</v>
      </c>
      <c r="N22">
        <v>1.75</v>
      </c>
      <c r="O22">
        <v>1.75</v>
      </c>
      <c r="P22" s="30">
        <v>1.75</v>
      </c>
    </row>
    <row r="23" spans="2:16" x14ac:dyDescent="0.25">
      <c r="B23" s="10" t="str">
        <f t="shared" si="16"/>
        <v>Kidneybohnen</v>
      </c>
      <c r="C23" s="10">
        <f t="shared" si="16"/>
        <v>9</v>
      </c>
      <c r="D23" s="26">
        <v>9</v>
      </c>
      <c r="E23" s="20">
        <v>7</v>
      </c>
      <c r="F23" s="26">
        <v>7</v>
      </c>
      <c r="G23" s="20">
        <v>3.5</v>
      </c>
      <c r="H23">
        <v>3.5</v>
      </c>
      <c r="I23">
        <v>3.5</v>
      </c>
      <c r="J23">
        <v>3.5</v>
      </c>
      <c r="K23">
        <v>3.5</v>
      </c>
      <c r="L23">
        <v>3.5</v>
      </c>
      <c r="M23" s="26">
        <v>3.5</v>
      </c>
      <c r="N23" s="20">
        <f>(M22+M24)/2</f>
        <v>2.5703125</v>
      </c>
      <c r="O23">
        <v>2.5703125</v>
      </c>
      <c r="P23" s="30">
        <v>2.5703125</v>
      </c>
    </row>
    <row r="24" spans="2:16" x14ac:dyDescent="0.25">
      <c r="B24" s="10" t="str">
        <f t="shared" si="16"/>
        <v>Gewürzgurken</v>
      </c>
      <c r="C24" s="25">
        <f t="shared" si="16"/>
        <v>10</v>
      </c>
      <c r="D24" s="20">
        <v>7</v>
      </c>
      <c r="E24">
        <v>7</v>
      </c>
      <c r="F24">
        <v>7</v>
      </c>
      <c r="G24">
        <v>7</v>
      </c>
      <c r="H24" s="26">
        <v>7</v>
      </c>
      <c r="I24" s="20">
        <f>(H23+H25)/2</f>
        <v>4.25</v>
      </c>
      <c r="J24" s="26">
        <v>4.25</v>
      </c>
      <c r="K24" s="20">
        <f>(J23+J25)/2</f>
        <v>3.5625</v>
      </c>
      <c r="L24" s="26">
        <f>(K23+K25)/2</f>
        <v>3.5625</v>
      </c>
      <c r="M24" s="20">
        <f>(L23+L25)/2</f>
        <v>3.390625</v>
      </c>
      <c r="N24" s="26">
        <v>3.390625</v>
      </c>
      <c r="O24" s="20">
        <f>(N23+N25)/2</f>
        <v>2.92578125</v>
      </c>
      <c r="P24" s="30">
        <v>2.92578125</v>
      </c>
    </row>
    <row r="25" spans="2:16" x14ac:dyDescent="0.25">
      <c r="B25" s="10" t="str">
        <f t="shared" si="16"/>
        <v>Schokolade</v>
      </c>
      <c r="C25" s="10">
        <f t="shared" si="16"/>
        <v>5</v>
      </c>
      <c r="D25">
        <v>5</v>
      </c>
      <c r="E25">
        <v>5</v>
      </c>
      <c r="F25">
        <v>5</v>
      </c>
      <c r="G25">
        <v>5</v>
      </c>
      <c r="H25">
        <v>5</v>
      </c>
      <c r="I25" s="26">
        <v>5</v>
      </c>
      <c r="J25" s="20">
        <f>(I24+I26)/2</f>
        <v>3.625</v>
      </c>
      <c r="K25" s="26">
        <f>(J24+J26)/2</f>
        <v>3.625</v>
      </c>
      <c r="L25" s="20">
        <f>(K24+K26)/2</f>
        <v>3.28125</v>
      </c>
      <c r="M25">
        <v>3.28125</v>
      </c>
      <c r="N25">
        <v>3.28125</v>
      </c>
      <c r="O25" s="26">
        <v>3.28125</v>
      </c>
      <c r="P25" s="30">
        <f>(O24+O26)/2</f>
        <v>2.962890625</v>
      </c>
    </row>
    <row r="26" spans="2:16" x14ac:dyDescent="0.25">
      <c r="B26" s="10" t="str">
        <f t="shared" si="16"/>
        <v>Instant-Kaffee</v>
      </c>
      <c r="C26" s="10">
        <f t="shared" si="16"/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 s="10">
        <v>3</v>
      </c>
    </row>
    <row r="28" spans="2:16" x14ac:dyDescent="0.25">
      <c r="B28" t="s">
        <v>33</v>
      </c>
    </row>
    <row r="30" spans="2:16" ht="15.75" thickBot="1" x14ac:dyDescent="0.3">
      <c r="B30" s="21" t="s">
        <v>12</v>
      </c>
      <c r="C30" s="22" t="s">
        <v>59</v>
      </c>
      <c r="D30" s="21" t="s">
        <v>60</v>
      </c>
      <c r="E30" s="21" t="s">
        <v>31</v>
      </c>
    </row>
    <row r="31" spans="2:16" ht="15.75" thickTop="1" x14ac:dyDescent="0.25">
      <c r="B31" s="3" t="s">
        <v>0</v>
      </c>
      <c r="C31" s="3">
        <v>1</v>
      </c>
      <c r="D31" s="3">
        <v>1</v>
      </c>
      <c r="E31" s="3">
        <v>1</v>
      </c>
    </row>
    <row r="32" spans="2:16" x14ac:dyDescent="0.25">
      <c r="B32" s="30" t="s">
        <v>5</v>
      </c>
      <c r="C32" s="29">
        <v>1.75</v>
      </c>
      <c r="D32" s="10">
        <v>7</v>
      </c>
      <c r="E32" s="10">
        <v>6</v>
      </c>
    </row>
    <row r="33" spans="2:17" x14ac:dyDescent="0.25">
      <c r="B33" s="10" t="s">
        <v>1</v>
      </c>
      <c r="C33" s="10">
        <v>2</v>
      </c>
      <c r="D33" s="10">
        <v>2</v>
      </c>
      <c r="E33" s="10">
        <v>2</v>
      </c>
    </row>
    <row r="34" spans="2:17" x14ac:dyDescent="0.25">
      <c r="B34" s="30" t="s">
        <v>7</v>
      </c>
      <c r="C34" s="29">
        <v>2.5703125</v>
      </c>
      <c r="D34" s="10">
        <v>9</v>
      </c>
      <c r="E34" s="10">
        <v>8</v>
      </c>
    </row>
    <row r="35" spans="2:17" x14ac:dyDescent="0.25">
      <c r="B35" s="30" t="s">
        <v>8</v>
      </c>
      <c r="C35" s="30">
        <v>2.92578125</v>
      </c>
      <c r="D35" s="10">
        <v>10</v>
      </c>
      <c r="E35" s="10">
        <v>9</v>
      </c>
    </row>
    <row r="36" spans="2:17" x14ac:dyDescent="0.25">
      <c r="B36" s="30" t="s">
        <v>15</v>
      </c>
      <c r="C36" s="30">
        <v>2.962890625</v>
      </c>
      <c r="D36" s="10">
        <v>5</v>
      </c>
      <c r="E36" s="10">
        <v>10</v>
      </c>
    </row>
    <row r="37" spans="2:17" x14ac:dyDescent="0.25">
      <c r="B37" s="33" t="s">
        <v>2</v>
      </c>
      <c r="C37" s="10">
        <v>3</v>
      </c>
      <c r="D37" s="10">
        <v>3</v>
      </c>
      <c r="E37" s="10">
        <v>12</v>
      </c>
    </row>
    <row r="38" spans="2:17" x14ac:dyDescent="0.25">
      <c r="B38" s="10" t="s">
        <v>3</v>
      </c>
      <c r="C38" s="10">
        <v>4</v>
      </c>
      <c r="D38" s="10">
        <v>4</v>
      </c>
      <c r="E38" s="10">
        <v>3</v>
      </c>
    </row>
    <row r="39" spans="2:17" x14ac:dyDescent="0.25">
      <c r="B39" s="10" t="s">
        <v>16</v>
      </c>
      <c r="C39" s="10">
        <v>6</v>
      </c>
      <c r="D39" s="10">
        <v>6</v>
      </c>
      <c r="E39" s="10">
        <v>7</v>
      </c>
    </row>
    <row r="40" spans="2:17" x14ac:dyDescent="0.25">
      <c r="B40" s="10" t="s">
        <v>17</v>
      </c>
      <c r="C40" s="10">
        <v>8</v>
      </c>
      <c r="D40" s="10">
        <v>8</v>
      </c>
      <c r="E40" s="10">
        <v>11</v>
      </c>
    </row>
    <row r="41" spans="2:17" x14ac:dyDescent="0.25">
      <c r="B41" s="10" t="s">
        <v>9</v>
      </c>
      <c r="C41" s="10">
        <v>11</v>
      </c>
      <c r="D41" s="10">
        <v>11</v>
      </c>
      <c r="E41" s="10">
        <v>5</v>
      </c>
    </row>
    <row r="42" spans="2:17" x14ac:dyDescent="0.25">
      <c r="B42" s="10" t="s">
        <v>11</v>
      </c>
      <c r="C42" s="10">
        <v>12</v>
      </c>
      <c r="D42" s="10">
        <v>12</v>
      </c>
      <c r="E42" s="10">
        <v>4</v>
      </c>
    </row>
    <row r="44" spans="2:17" x14ac:dyDescent="0.25">
      <c r="B44" t="s">
        <v>29</v>
      </c>
    </row>
    <row r="46" spans="2:17" ht="15.75" thickBot="1" x14ac:dyDescent="0.3">
      <c r="B46" s="21" t="s">
        <v>12</v>
      </c>
      <c r="C46" s="21" t="s">
        <v>52</v>
      </c>
      <c r="Q46" s="1" t="s">
        <v>53</v>
      </c>
    </row>
    <row r="47" spans="2:17" ht="15.75" thickTop="1" x14ac:dyDescent="0.25">
      <c r="B47" s="3" t="s">
        <v>0</v>
      </c>
      <c r="C47" s="3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 s="10">
        <v>1</v>
      </c>
    </row>
    <row r="48" spans="2:17" x14ac:dyDescent="0.25">
      <c r="B48" s="10" t="s">
        <v>1</v>
      </c>
      <c r="C48" s="10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 s="10">
        <v>2</v>
      </c>
    </row>
    <row r="49" spans="2:17" x14ac:dyDescent="0.25">
      <c r="B49" s="10" t="s">
        <v>3</v>
      </c>
      <c r="C49" s="10">
        <v>4</v>
      </c>
      <c r="D49">
        <v>4</v>
      </c>
      <c r="E49">
        <v>4</v>
      </c>
      <c r="F49" s="26">
        <v>4</v>
      </c>
      <c r="G49" s="20">
        <f>(F48+F50)/2</f>
        <v>2.995361328125</v>
      </c>
      <c r="H49">
        <v>2.995361328125</v>
      </c>
      <c r="I49">
        <v>2.995361328125</v>
      </c>
      <c r="J49">
        <v>2.995361328125</v>
      </c>
      <c r="K49">
        <v>2.995361328125</v>
      </c>
      <c r="L49">
        <v>2.995361328125</v>
      </c>
      <c r="M49">
        <v>2.995361328125</v>
      </c>
      <c r="N49" s="26">
        <v>2.995361328125</v>
      </c>
      <c r="O49" s="20">
        <f>(N48+N50)/2</f>
        <v>2.4962053298950195</v>
      </c>
      <c r="P49">
        <v>2.4962053298950195</v>
      </c>
      <c r="Q49" s="30">
        <v>2.4962053298950195</v>
      </c>
    </row>
    <row r="50" spans="2:17" x14ac:dyDescent="0.25">
      <c r="B50" s="10" t="s">
        <v>9</v>
      </c>
      <c r="C50" s="25">
        <v>11</v>
      </c>
      <c r="D50" s="20">
        <f>(C49+C51)/2</f>
        <v>5</v>
      </c>
      <c r="E50" s="26">
        <v>5</v>
      </c>
      <c r="F50" s="20">
        <f>(E49+E51)/2</f>
        <v>3.99072265625</v>
      </c>
      <c r="G50" s="26">
        <v>3.99072265625</v>
      </c>
      <c r="H50" s="20">
        <f>(G49+G51)/2</f>
        <v>3.4884033203125</v>
      </c>
      <c r="I50" s="26">
        <v>3.4884033203125</v>
      </c>
      <c r="J50" s="20">
        <f>(I49+I51)/2</f>
        <v>3.110504150390625</v>
      </c>
      <c r="K50" s="26">
        <v>3.110504150390625</v>
      </c>
      <c r="L50" s="20">
        <f>(K49+K51)/2</f>
        <v>3.0160293579101563</v>
      </c>
      <c r="M50" s="26">
        <v>3.01602935791015</v>
      </c>
      <c r="N50" s="20">
        <f>(M49+M51)/2</f>
        <v>2.9924106597900391</v>
      </c>
      <c r="O50" s="26">
        <v>2.9924106597900391</v>
      </c>
      <c r="P50" s="20">
        <f>(O49+O51)/2</f>
        <v>2.7428326606750488</v>
      </c>
      <c r="Q50" s="30">
        <v>2.7428326606750488</v>
      </c>
    </row>
    <row r="51" spans="2:17" x14ac:dyDescent="0.25">
      <c r="B51" s="10" t="s">
        <v>16</v>
      </c>
      <c r="C51" s="10">
        <v>6</v>
      </c>
      <c r="D51" s="26">
        <v>6</v>
      </c>
      <c r="E51" s="20">
        <f>(D50+D52)/2</f>
        <v>3.9814453125</v>
      </c>
      <c r="F51">
        <v>3.9814453125</v>
      </c>
      <c r="G51">
        <v>3.9814453125</v>
      </c>
      <c r="H51" s="26">
        <v>3.9814453125</v>
      </c>
      <c r="I51" s="20">
        <f>(H50+H52)/2</f>
        <v>3.22564697265625</v>
      </c>
      <c r="J51" s="26">
        <v>3.22564697265625</v>
      </c>
      <c r="K51" s="20">
        <f>(J50+J52)/2</f>
        <v>3.0366973876953125</v>
      </c>
      <c r="L51" s="26">
        <v>3.0366973876953125</v>
      </c>
      <c r="M51" s="20">
        <f>(L50+L52)/2</f>
        <v>2.9894599914550781</v>
      </c>
      <c r="N51">
        <v>2.9894599914550781</v>
      </c>
      <c r="O51">
        <v>2.9894599914550781</v>
      </c>
      <c r="P51" s="26">
        <v>2.9894599914550781</v>
      </c>
      <c r="Q51" s="30">
        <f>(P50+P52)/2</f>
        <v>2.8528616428375244</v>
      </c>
    </row>
    <row r="52" spans="2:17" x14ac:dyDescent="0.25">
      <c r="B52" s="33" t="s">
        <v>15</v>
      </c>
      <c r="C52" s="10">
        <v>2.962890625</v>
      </c>
      <c r="D52">
        <v>2.962890625</v>
      </c>
      <c r="E52">
        <v>2.962890625</v>
      </c>
      <c r="F52">
        <v>2.962890625</v>
      </c>
      <c r="G52">
        <v>2.962890625</v>
      </c>
      <c r="H52">
        <v>2.962890625</v>
      </c>
      <c r="I52">
        <v>2.962890625</v>
      </c>
      <c r="J52">
        <v>2.962890625</v>
      </c>
      <c r="K52">
        <v>2.962890625</v>
      </c>
      <c r="L52">
        <v>2.962890625</v>
      </c>
      <c r="M52">
        <v>2.962890625</v>
      </c>
      <c r="N52">
        <v>2.962890625</v>
      </c>
      <c r="O52">
        <v>2.962890625</v>
      </c>
      <c r="P52">
        <v>2.962890625</v>
      </c>
      <c r="Q52" s="33">
        <v>2.962890625</v>
      </c>
    </row>
    <row r="54" spans="2:17" x14ac:dyDescent="0.25">
      <c r="B54" t="s">
        <v>37</v>
      </c>
    </row>
    <row r="56" spans="2:17" ht="15.75" thickBot="1" x14ac:dyDescent="0.3">
      <c r="B56" s="21" t="s">
        <v>12</v>
      </c>
      <c r="C56" s="22" t="s">
        <v>59</v>
      </c>
      <c r="D56" s="21" t="s">
        <v>60</v>
      </c>
      <c r="E56" s="21" t="s">
        <v>31</v>
      </c>
    </row>
    <row r="57" spans="2:17" ht="15.75" thickTop="1" x14ac:dyDescent="0.25">
      <c r="B57" s="35" t="s">
        <v>0</v>
      </c>
      <c r="C57" s="3">
        <v>1</v>
      </c>
      <c r="D57" s="3">
        <v>1</v>
      </c>
      <c r="E57" s="3">
        <v>1</v>
      </c>
    </row>
    <row r="58" spans="2:17" x14ac:dyDescent="0.25">
      <c r="B58" s="33" t="s">
        <v>5</v>
      </c>
      <c r="C58" s="9">
        <v>1.75</v>
      </c>
      <c r="D58" s="10">
        <v>7</v>
      </c>
      <c r="E58" s="10">
        <v>6</v>
      </c>
    </row>
    <row r="59" spans="2:17" x14ac:dyDescent="0.25">
      <c r="B59" s="33" t="s">
        <v>1</v>
      </c>
      <c r="C59" s="10">
        <v>2</v>
      </c>
      <c r="D59" s="10">
        <v>2</v>
      </c>
      <c r="E59" s="10">
        <v>2</v>
      </c>
    </row>
    <row r="60" spans="2:17" x14ac:dyDescent="0.25">
      <c r="B60" s="30" t="s">
        <v>3</v>
      </c>
      <c r="C60" s="30">
        <f>Q49</f>
        <v>2.4962053298950195</v>
      </c>
      <c r="D60" s="10">
        <v>4</v>
      </c>
      <c r="E60" s="10">
        <v>3</v>
      </c>
    </row>
    <row r="61" spans="2:17" x14ac:dyDescent="0.25">
      <c r="B61" s="33" t="s">
        <v>7</v>
      </c>
      <c r="C61" s="9">
        <v>2.5703125</v>
      </c>
      <c r="D61" s="10">
        <v>9</v>
      </c>
      <c r="E61" s="10">
        <v>8</v>
      </c>
    </row>
    <row r="62" spans="2:17" x14ac:dyDescent="0.25">
      <c r="B62" s="30" t="s">
        <v>9</v>
      </c>
      <c r="C62" s="30">
        <f>Q50</f>
        <v>2.7428326606750488</v>
      </c>
      <c r="D62" s="10">
        <v>11</v>
      </c>
      <c r="E62" s="10">
        <v>5</v>
      </c>
    </row>
    <row r="63" spans="2:17" x14ac:dyDescent="0.25">
      <c r="B63" s="30" t="s">
        <v>16</v>
      </c>
      <c r="C63" s="30">
        <f>Q51</f>
        <v>2.8528616428375244</v>
      </c>
      <c r="D63" s="10">
        <v>6</v>
      </c>
      <c r="E63" s="10">
        <v>7</v>
      </c>
    </row>
    <row r="64" spans="2:17" x14ac:dyDescent="0.25">
      <c r="B64" s="33" t="s">
        <v>8</v>
      </c>
      <c r="C64" s="10">
        <v>2.92578125</v>
      </c>
      <c r="D64" s="10">
        <v>10</v>
      </c>
      <c r="E64" s="10">
        <v>9</v>
      </c>
    </row>
    <row r="65" spans="2:11" x14ac:dyDescent="0.25">
      <c r="B65" s="33" t="s">
        <v>15</v>
      </c>
      <c r="C65" s="10">
        <v>2.962890625</v>
      </c>
      <c r="D65" s="10">
        <v>5</v>
      </c>
      <c r="E65" s="10">
        <v>10</v>
      </c>
    </row>
    <row r="66" spans="2:11" x14ac:dyDescent="0.25">
      <c r="B66" s="33" t="s">
        <v>2</v>
      </c>
      <c r="C66" s="10">
        <v>3</v>
      </c>
      <c r="D66" s="10">
        <v>3</v>
      </c>
      <c r="E66" s="10">
        <v>12</v>
      </c>
    </row>
    <row r="67" spans="2:11" x14ac:dyDescent="0.25">
      <c r="B67" s="10" t="s">
        <v>17</v>
      </c>
      <c r="C67" s="10">
        <v>8</v>
      </c>
      <c r="D67" s="10">
        <v>8</v>
      </c>
      <c r="E67" s="10">
        <v>11</v>
      </c>
    </row>
    <row r="68" spans="2:11" x14ac:dyDescent="0.25">
      <c r="B68" s="10" t="s">
        <v>11</v>
      </c>
      <c r="C68" s="10">
        <v>12</v>
      </c>
      <c r="D68" s="10">
        <v>12</v>
      </c>
      <c r="E68" s="10">
        <v>4</v>
      </c>
    </row>
    <row r="70" spans="2:11" x14ac:dyDescent="0.25">
      <c r="B70" t="s">
        <v>30</v>
      </c>
    </row>
    <row r="71" spans="2:11" ht="15.75" thickBot="1" x14ac:dyDescent="0.3">
      <c r="B71" s="21" t="s">
        <v>12</v>
      </c>
      <c r="C71" s="1" t="s">
        <v>52</v>
      </c>
      <c r="H71" s="28">
        <v>0</v>
      </c>
    </row>
    <row r="72" spans="2:11" ht="15.75" thickTop="1" x14ac:dyDescent="0.25">
      <c r="B72" s="35" t="s">
        <v>1</v>
      </c>
      <c r="C72" s="10">
        <v>2</v>
      </c>
      <c r="D72">
        <v>2</v>
      </c>
      <c r="E72">
        <v>2</v>
      </c>
      <c r="F72">
        <v>2</v>
      </c>
      <c r="G72" s="26">
        <v>2</v>
      </c>
      <c r="H72" s="20">
        <f>(G71+G73)/2</f>
        <v>0.97644391655921936</v>
      </c>
      <c r="I72">
        <v>0.97644391655921936</v>
      </c>
      <c r="J72">
        <v>0.97644391655921936</v>
      </c>
      <c r="K72" s="31">
        <v>0.97644391655921936</v>
      </c>
    </row>
    <row r="73" spans="2:11" x14ac:dyDescent="0.25">
      <c r="B73" s="33" t="s">
        <v>3</v>
      </c>
      <c r="C73" s="10">
        <v>2.4962053298950195</v>
      </c>
      <c r="D73" s="26">
        <v>2.4962053298950195</v>
      </c>
      <c r="E73" s="20">
        <f>(D72+D74)/2</f>
        <v>2.0615513324737549</v>
      </c>
      <c r="F73" s="26">
        <v>2.0615513324737549</v>
      </c>
      <c r="G73" s="20">
        <f>(F72+F74)/2</f>
        <v>1.9528878331184387</v>
      </c>
      <c r="H73" s="26">
        <v>1.9528878331184387</v>
      </c>
      <c r="I73" s="20">
        <f>(H72+H74)/2</f>
        <v>1.4411097913980484</v>
      </c>
      <c r="J73">
        <v>1.4411097913980484</v>
      </c>
      <c r="K73" s="31">
        <v>1.4411097913980484</v>
      </c>
    </row>
    <row r="74" spans="2:11" x14ac:dyDescent="0.25">
      <c r="B74" s="33" t="s">
        <v>9</v>
      </c>
      <c r="C74" s="25">
        <v>2.7428326606750488</v>
      </c>
      <c r="D74" s="20">
        <f>(C73+C75)/2</f>
        <v>2.1231026649475098</v>
      </c>
      <c r="E74" s="26">
        <v>2.1231026649475098</v>
      </c>
      <c r="F74" s="20">
        <f>(E73+E75)/2</f>
        <v>1.9057756662368774</v>
      </c>
      <c r="G74">
        <v>1.9057756662368774</v>
      </c>
      <c r="H74">
        <v>1.9057756662368774</v>
      </c>
      <c r="I74" s="26">
        <v>1.9057756662368774</v>
      </c>
      <c r="J74" s="20">
        <f>(I73+I75)/2</f>
        <v>1.5955548956990242</v>
      </c>
      <c r="K74" s="31">
        <v>1.5955548956990242</v>
      </c>
    </row>
    <row r="75" spans="2:11" x14ac:dyDescent="0.25">
      <c r="B75" s="33" t="s">
        <v>5</v>
      </c>
      <c r="C75" s="10">
        <v>1.75</v>
      </c>
      <c r="D75">
        <v>1.75</v>
      </c>
      <c r="E75">
        <v>1.75</v>
      </c>
      <c r="F75">
        <v>1.75</v>
      </c>
      <c r="G75">
        <v>1.75</v>
      </c>
      <c r="H75">
        <v>1.75</v>
      </c>
      <c r="I75">
        <v>1.75</v>
      </c>
      <c r="J75">
        <v>1.75</v>
      </c>
      <c r="K75">
        <v>1.75</v>
      </c>
    </row>
    <row r="76" spans="2:11" x14ac:dyDescent="0.25">
      <c r="B76" s="10" t="s">
        <v>17</v>
      </c>
      <c r="C76" s="10">
        <v>8</v>
      </c>
      <c r="D76">
        <v>8</v>
      </c>
      <c r="E76">
        <v>8</v>
      </c>
      <c r="F76">
        <v>8</v>
      </c>
      <c r="G76">
        <v>8</v>
      </c>
      <c r="H76">
        <v>8</v>
      </c>
      <c r="I76">
        <v>8</v>
      </c>
      <c r="J76" s="26">
        <v>8</v>
      </c>
      <c r="K76" s="31">
        <f>(J75+J77)/2</f>
        <v>2.375</v>
      </c>
    </row>
    <row r="77" spans="2:11" x14ac:dyDescent="0.25">
      <c r="B77" s="33" t="s">
        <v>2</v>
      </c>
      <c r="C77" s="10">
        <v>3</v>
      </c>
      <c r="D77">
        <v>3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</row>
    <row r="79" spans="2:11" x14ac:dyDescent="0.25">
      <c r="B79" s="24" t="s">
        <v>38</v>
      </c>
    </row>
    <row r="81" spans="1:18" ht="15.75" thickBot="1" x14ac:dyDescent="0.3">
      <c r="B81" s="21" t="s">
        <v>12</v>
      </c>
      <c r="C81" s="22" t="s">
        <v>59</v>
      </c>
      <c r="D81" s="21" t="s">
        <v>60</v>
      </c>
      <c r="E81" s="21" t="s">
        <v>31</v>
      </c>
      <c r="G81" s="21" t="s">
        <v>12</v>
      </c>
      <c r="H81" s="21" t="s">
        <v>59</v>
      </c>
      <c r="I81" s="21" t="s">
        <v>60</v>
      </c>
      <c r="J81" s="22" t="s">
        <v>31</v>
      </c>
    </row>
    <row r="82" spans="1:18" ht="15.75" thickTop="1" x14ac:dyDescent="0.25">
      <c r="B82" s="30" t="s">
        <v>1</v>
      </c>
      <c r="C82" s="30">
        <v>0.97644391655921936</v>
      </c>
      <c r="D82" s="10">
        <v>2</v>
      </c>
      <c r="E82" s="10">
        <v>2</v>
      </c>
      <c r="G82" s="35" t="s">
        <v>0</v>
      </c>
      <c r="H82" s="3">
        <v>1</v>
      </c>
      <c r="I82" s="3">
        <v>1</v>
      </c>
      <c r="J82" s="3">
        <v>1</v>
      </c>
    </row>
    <row r="83" spans="1:18" x14ac:dyDescent="0.25">
      <c r="B83" s="35" t="s">
        <v>0</v>
      </c>
      <c r="C83" s="10">
        <v>1</v>
      </c>
      <c r="D83" s="3">
        <v>1</v>
      </c>
      <c r="E83" s="3">
        <v>1</v>
      </c>
      <c r="G83" s="33" t="s">
        <v>1</v>
      </c>
      <c r="H83" s="10">
        <v>0.97644391655921936</v>
      </c>
      <c r="I83" s="10">
        <v>2</v>
      </c>
      <c r="J83" s="10">
        <v>2</v>
      </c>
    </row>
    <row r="84" spans="1:18" x14ac:dyDescent="0.25">
      <c r="B84" s="30" t="s">
        <v>3</v>
      </c>
      <c r="C84" s="30">
        <v>1.4411097913980484</v>
      </c>
      <c r="D84" s="10">
        <v>4</v>
      </c>
      <c r="E84" s="10">
        <v>3</v>
      </c>
      <c r="G84" s="33" t="s">
        <v>3</v>
      </c>
      <c r="H84">
        <v>1.4411097913980484</v>
      </c>
      <c r="I84" s="10">
        <v>4</v>
      </c>
      <c r="J84" s="10">
        <v>3</v>
      </c>
    </row>
    <row r="85" spans="1:18" x14ac:dyDescent="0.25">
      <c r="B85" s="30" t="s">
        <v>9</v>
      </c>
      <c r="C85" s="30">
        <v>1.5955548956990242</v>
      </c>
      <c r="D85" s="10">
        <v>11</v>
      </c>
      <c r="E85" s="10">
        <v>5</v>
      </c>
      <c r="G85" s="10" t="s">
        <v>11</v>
      </c>
      <c r="H85" s="10">
        <v>12</v>
      </c>
      <c r="I85" s="10">
        <v>12</v>
      </c>
      <c r="J85" s="10">
        <v>4</v>
      </c>
    </row>
    <row r="86" spans="1:18" x14ac:dyDescent="0.25">
      <c r="B86" s="33" t="s">
        <v>5</v>
      </c>
      <c r="C86" s="10">
        <v>1.75</v>
      </c>
      <c r="D86" s="10">
        <v>7</v>
      </c>
      <c r="E86" s="10">
        <v>6</v>
      </c>
      <c r="G86" s="33" t="s">
        <v>9</v>
      </c>
      <c r="H86">
        <v>1.5955548956990242</v>
      </c>
      <c r="I86" s="10">
        <v>11</v>
      </c>
      <c r="J86" s="10">
        <v>5</v>
      </c>
    </row>
    <row r="87" spans="1:18" x14ac:dyDescent="0.25">
      <c r="B87" s="30" t="s">
        <v>17</v>
      </c>
      <c r="C87" s="30">
        <v>2.375</v>
      </c>
      <c r="D87" s="10">
        <v>8</v>
      </c>
      <c r="E87" s="10">
        <v>11</v>
      </c>
      <c r="G87" s="33" t="s">
        <v>5</v>
      </c>
      <c r="H87" s="10">
        <v>1.75</v>
      </c>
      <c r="I87" s="10">
        <v>7</v>
      </c>
      <c r="J87" s="10">
        <v>6</v>
      </c>
    </row>
    <row r="88" spans="1:18" x14ac:dyDescent="0.25">
      <c r="B88" s="33" t="s">
        <v>7</v>
      </c>
      <c r="C88" s="10">
        <v>2.5703125</v>
      </c>
      <c r="D88" s="10">
        <v>9</v>
      </c>
      <c r="E88" s="10">
        <v>8</v>
      </c>
      <c r="G88" s="33" t="s">
        <v>16</v>
      </c>
      <c r="H88" s="10">
        <v>2.8528616428375244</v>
      </c>
      <c r="I88" s="10">
        <v>6</v>
      </c>
      <c r="J88" s="10">
        <v>7</v>
      </c>
    </row>
    <row r="89" spans="1:18" x14ac:dyDescent="0.25">
      <c r="B89" s="33" t="s">
        <v>16</v>
      </c>
      <c r="C89" s="10">
        <v>2.8528616428375244</v>
      </c>
      <c r="D89" s="10">
        <v>6</v>
      </c>
      <c r="E89" s="10">
        <v>7</v>
      </c>
      <c r="G89" s="33" t="s">
        <v>7</v>
      </c>
      <c r="H89" s="10">
        <v>2.5703125</v>
      </c>
      <c r="I89" s="10">
        <v>9</v>
      </c>
      <c r="J89" s="10">
        <v>8</v>
      </c>
    </row>
    <row r="90" spans="1:18" x14ac:dyDescent="0.25">
      <c r="B90" s="33" t="s">
        <v>8</v>
      </c>
      <c r="C90" s="10">
        <v>2.92578125</v>
      </c>
      <c r="D90" s="10">
        <v>10</v>
      </c>
      <c r="E90" s="10">
        <v>9</v>
      </c>
      <c r="G90" s="33" t="s">
        <v>8</v>
      </c>
      <c r="H90" s="10">
        <v>2.92578125</v>
      </c>
      <c r="I90" s="10">
        <v>10</v>
      </c>
      <c r="J90" s="10">
        <v>9</v>
      </c>
    </row>
    <row r="91" spans="1:18" x14ac:dyDescent="0.25">
      <c r="B91" s="33" t="s">
        <v>15</v>
      </c>
      <c r="C91" s="10">
        <v>2.962890625</v>
      </c>
      <c r="D91" s="10">
        <v>5</v>
      </c>
      <c r="E91" s="10">
        <v>10</v>
      </c>
      <c r="G91" s="33" t="s">
        <v>15</v>
      </c>
      <c r="H91" s="10">
        <v>2.962890625</v>
      </c>
      <c r="I91" s="10">
        <v>5</v>
      </c>
      <c r="J91" s="10">
        <v>10</v>
      </c>
    </row>
    <row r="92" spans="1:18" x14ac:dyDescent="0.25">
      <c r="B92" s="33" t="s">
        <v>2</v>
      </c>
      <c r="C92" s="10">
        <v>3</v>
      </c>
      <c r="D92" s="10">
        <v>3</v>
      </c>
      <c r="E92" s="10">
        <v>12</v>
      </c>
      <c r="G92" s="33" t="s">
        <v>17</v>
      </c>
      <c r="H92" s="10">
        <v>2.375</v>
      </c>
      <c r="I92" s="10">
        <v>8</v>
      </c>
      <c r="J92" s="10">
        <v>11</v>
      </c>
    </row>
    <row r="93" spans="1:18" x14ac:dyDescent="0.25">
      <c r="B93" s="10" t="s">
        <v>11</v>
      </c>
      <c r="C93" s="10">
        <v>12</v>
      </c>
      <c r="D93" s="10">
        <v>12</v>
      </c>
      <c r="E93" s="10">
        <v>4</v>
      </c>
      <c r="G93" s="33" t="s">
        <v>2</v>
      </c>
      <c r="H93" s="10">
        <v>3</v>
      </c>
      <c r="I93" s="10">
        <v>3</v>
      </c>
      <c r="J93" s="10">
        <v>12</v>
      </c>
    </row>
    <row r="94" spans="1:18" ht="15.75" thickBot="1" x14ac:dyDescent="0.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6" spans="1:18" x14ac:dyDescent="0.25">
      <c r="B96" s="24" t="s">
        <v>71</v>
      </c>
    </row>
    <row r="98" spans="2:4" x14ac:dyDescent="0.25">
      <c r="B98" t="s">
        <v>28</v>
      </c>
    </row>
    <row r="99" spans="2:4" ht="15.75" thickBot="1" x14ac:dyDescent="0.3">
      <c r="B99" s="21" t="s">
        <v>12</v>
      </c>
      <c r="C99" s="21" t="s">
        <v>52</v>
      </c>
    </row>
    <row r="100" spans="2:4" ht="15.75" thickTop="1" x14ac:dyDescent="0.25">
      <c r="B100" s="3" t="s">
        <v>5</v>
      </c>
      <c r="C100" s="34">
        <v>1</v>
      </c>
    </row>
    <row r="101" spans="2:4" x14ac:dyDescent="0.25">
      <c r="B101" s="10" t="s">
        <v>7</v>
      </c>
      <c r="C101" s="30">
        <v>2</v>
      </c>
    </row>
    <row r="102" spans="2:4" x14ac:dyDescent="0.25">
      <c r="B102" s="10" t="s">
        <v>8</v>
      </c>
      <c r="C102" s="30">
        <v>3</v>
      </c>
    </row>
    <row r="103" spans="2:4" x14ac:dyDescent="0.25">
      <c r="B103" s="10" t="s">
        <v>15</v>
      </c>
      <c r="C103" s="30">
        <v>4</v>
      </c>
    </row>
    <row r="104" spans="2:4" x14ac:dyDescent="0.25">
      <c r="B104" s="10" t="s">
        <v>2</v>
      </c>
      <c r="C104" s="30">
        <v>5</v>
      </c>
    </row>
    <row r="106" spans="2:4" x14ac:dyDescent="0.25">
      <c r="B106" t="s">
        <v>33</v>
      </c>
    </row>
    <row r="108" spans="2:4" ht="15.75" thickBot="1" x14ac:dyDescent="0.3">
      <c r="B108" s="21" t="s">
        <v>12</v>
      </c>
      <c r="C108" s="22" t="s">
        <v>59</v>
      </c>
      <c r="D108" s="21" t="s">
        <v>31</v>
      </c>
    </row>
    <row r="109" spans="2:4" ht="15.75" thickTop="1" x14ac:dyDescent="0.25">
      <c r="B109" s="30" t="s">
        <v>5</v>
      </c>
      <c r="C109" s="34">
        <v>1</v>
      </c>
      <c r="D109" s="10">
        <v>6</v>
      </c>
    </row>
    <row r="110" spans="2:4" x14ac:dyDescent="0.25">
      <c r="B110" s="30" t="s">
        <v>7</v>
      </c>
      <c r="C110" s="29">
        <v>2</v>
      </c>
      <c r="D110" s="10">
        <v>8</v>
      </c>
    </row>
    <row r="111" spans="2:4" x14ac:dyDescent="0.25">
      <c r="B111" s="30" t="s">
        <v>8</v>
      </c>
      <c r="C111" s="30">
        <v>3</v>
      </c>
      <c r="D111" s="10">
        <v>9</v>
      </c>
    </row>
    <row r="112" spans="2:4" x14ac:dyDescent="0.25">
      <c r="B112" s="30" t="s">
        <v>15</v>
      </c>
      <c r="C112" s="30">
        <v>4</v>
      </c>
      <c r="D112" s="10">
        <v>10</v>
      </c>
    </row>
    <row r="113" spans="2:44" x14ac:dyDescent="0.25">
      <c r="B113" s="30" t="s">
        <v>2</v>
      </c>
      <c r="C113" s="30">
        <v>5</v>
      </c>
      <c r="D113" s="10">
        <v>12</v>
      </c>
    </row>
    <row r="114" spans="2:44" x14ac:dyDescent="0.25">
      <c r="B114" s="3" t="s">
        <v>0</v>
      </c>
      <c r="C114" s="3"/>
      <c r="D114" s="3">
        <v>1</v>
      </c>
    </row>
    <row r="115" spans="2:44" x14ac:dyDescent="0.25">
      <c r="B115" s="10" t="s">
        <v>1</v>
      </c>
      <c r="C115" s="10"/>
      <c r="D115" s="10">
        <v>2</v>
      </c>
    </row>
    <row r="116" spans="2:44" x14ac:dyDescent="0.25">
      <c r="B116" s="10" t="s">
        <v>3</v>
      </c>
      <c r="C116" s="10"/>
      <c r="D116" s="10">
        <v>3</v>
      </c>
    </row>
    <row r="117" spans="2:44" x14ac:dyDescent="0.25">
      <c r="B117" s="10" t="s">
        <v>11</v>
      </c>
      <c r="C117" s="10"/>
      <c r="D117" s="10">
        <v>4</v>
      </c>
    </row>
    <row r="118" spans="2:44" x14ac:dyDescent="0.25">
      <c r="B118" s="10" t="s">
        <v>9</v>
      </c>
      <c r="C118" s="10"/>
      <c r="D118" s="10">
        <v>5</v>
      </c>
    </row>
    <row r="119" spans="2:44" x14ac:dyDescent="0.25">
      <c r="B119" s="10" t="s">
        <v>16</v>
      </c>
      <c r="C119" s="10"/>
      <c r="D119" s="10">
        <v>7</v>
      </c>
    </row>
    <row r="120" spans="2:44" x14ac:dyDescent="0.25">
      <c r="B120" s="10" t="s">
        <v>17</v>
      </c>
      <c r="C120" s="10"/>
      <c r="D120" s="10">
        <v>11</v>
      </c>
    </row>
    <row r="122" spans="2:44" x14ac:dyDescent="0.25">
      <c r="B122" t="s">
        <v>63</v>
      </c>
    </row>
    <row r="124" spans="2:44" ht="15.75" thickBot="1" x14ac:dyDescent="0.3">
      <c r="B124" s="21" t="s">
        <v>12</v>
      </c>
      <c r="C124" s="21" t="s">
        <v>52</v>
      </c>
      <c r="V124" s="28">
        <v>0</v>
      </c>
    </row>
    <row r="125" spans="2:44" ht="15.75" thickTop="1" x14ac:dyDescent="0.25">
      <c r="B125" s="3" t="s">
        <v>0</v>
      </c>
      <c r="C125" s="7">
        <v>6</v>
      </c>
      <c r="D125">
        <v>6</v>
      </c>
      <c r="E125">
        <v>6</v>
      </c>
      <c r="F125">
        <v>6</v>
      </c>
      <c r="G125">
        <v>6</v>
      </c>
      <c r="H125">
        <v>6</v>
      </c>
      <c r="I125">
        <v>6</v>
      </c>
      <c r="J125">
        <v>6</v>
      </c>
      <c r="K125">
        <v>6</v>
      </c>
      <c r="L125">
        <v>6</v>
      </c>
      <c r="M125">
        <v>6</v>
      </c>
      <c r="N125">
        <v>6</v>
      </c>
      <c r="O125">
        <v>6</v>
      </c>
      <c r="P125">
        <v>6</v>
      </c>
      <c r="Q125">
        <v>6</v>
      </c>
      <c r="R125">
        <v>6</v>
      </c>
      <c r="S125">
        <v>6</v>
      </c>
      <c r="T125">
        <v>6</v>
      </c>
      <c r="U125" s="26">
        <v>6</v>
      </c>
      <c r="V125" s="20">
        <f>(U124+U126)/2</f>
        <v>2.9925785064697266</v>
      </c>
      <c r="W125">
        <v>2.9925785064697266</v>
      </c>
      <c r="X125">
        <v>2.9925785064697266</v>
      </c>
      <c r="Y125">
        <v>2.9925785064697266</v>
      </c>
      <c r="Z125">
        <v>2.9925785064697266</v>
      </c>
      <c r="AA125">
        <v>2.9925785064697266</v>
      </c>
      <c r="AB125">
        <v>2.9925785064697266</v>
      </c>
      <c r="AC125">
        <v>2.9925785064697266</v>
      </c>
      <c r="AD125">
        <v>2.9925785064697266</v>
      </c>
      <c r="AE125">
        <v>2.9925785064697266</v>
      </c>
      <c r="AF125">
        <v>2.9925785064697266</v>
      </c>
      <c r="AG125">
        <v>2.9925785064697266</v>
      </c>
      <c r="AH125">
        <v>2.9925785064697266</v>
      </c>
      <c r="AI125">
        <v>2.9925785064697266</v>
      </c>
      <c r="AJ125">
        <v>2.9925785064697266</v>
      </c>
      <c r="AK125">
        <v>2.9925785064697266</v>
      </c>
      <c r="AL125">
        <v>2.9925785064697266</v>
      </c>
      <c r="AM125">
        <v>2.9925785064697266</v>
      </c>
      <c r="AN125">
        <v>2.9925785064697266</v>
      </c>
      <c r="AO125">
        <v>2.9925785064697266</v>
      </c>
      <c r="AP125">
        <v>2.9925785064697266</v>
      </c>
      <c r="AQ125">
        <v>2.9925785064697266</v>
      </c>
      <c r="AR125" s="31">
        <v>2.9925785064697266</v>
      </c>
    </row>
    <row r="126" spans="2:44" x14ac:dyDescent="0.25">
      <c r="B126" s="10" t="s">
        <v>1</v>
      </c>
      <c r="C126" s="18">
        <v>7</v>
      </c>
      <c r="D126">
        <v>7</v>
      </c>
      <c r="E126">
        <v>7</v>
      </c>
      <c r="F126">
        <v>7</v>
      </c>
      <c r="G126">
        <v>7</v>
      </c>
      <c r="H126" s="26">
        <v>7</v>
      </c>
      <c r="I126" s="20">
        <f>(H125+H127)/2</f>
        <v>6.453125</v>
      </c>
      <c r="J126">
        <v>6.453125</v>
      </c>
      <c r="K126">
        <v>6.453125</v>
      </c>
      <c r="L126">
        <v>6.453125</v>
      </c>
      <c r="M126">
        <v>6.453125</v>
      </c>
      <c r="N126">
        <v>6.453125</v>
      </c>
      <c r="O126">
        <v>6.453125</v>
      </c>
      <c r="P126">
        <v>6.453125</v>
      </c>
      <c r="Q126">
        <v>6.453125</v>
      </c>
      <c r="R126" s="26">
        <v>6.453125</v>
      </c>
      <c r="S126" s="20">
        <f>(R125+R127)/2</f>
        <v>6.0787506103515625</v>
      </c>
      <c r="T126" s="26">
        <v>6.0787506103515625</v>
      </c>
      <c r="U126" s="20">
        <f>(T125+T127)/2</f>
        <v>5.9851570129394531</v>
      </c>
      <c r="V126" s="26">
        <v>5.9851570129394531</v>
      </c>
      <c r="W126" s="20">
        <f>(V125+V127)/2</f>
        <v>4.4814462661743164</v>
      </c>
      <c r="X126">
        <v>4.4814462661743164</v>
      </c>
      <c r="Y126">
        <v>4.4814462661743164</v>
      </c>
      <c r="Z126">
        <v>4.4814462661743164</v>
      </c>
      <c r="AA126">
        <v>4.4814462661743164</v>
      </c>
      <c r="AB126">
        <v>4.4814462661743164</v>
      </c>
      <c r="AC126">
        <v>4.4814462661743164</v>
      </c>
      <c r="AD126">
        <v>4.4814462661743164</v>
      </c>
      <c r="AE126">
        <v>4.4814462661743164</v>
      </c>
      <c r="AF126">
        <v>4.4814462661743164</v>
      </c>
      <c r="AG126">
        <v>4.4814462661743164</v>
      </c>
      <c r="AH126" s="26">
        <v>4.4814462661743164</v>
      </c>
      <c r="AI126" s="20">
        <f>(AH125+AH127)/2</f>
        <v>3.7234845191705972</v>
      </c>
      <c r="AJ126">
        <v>3.7234845191705972</v>
      </c>
      <c r="AK126">
        <v>3.7234845191705972</v>
      </c>
      <c r="AL126">
        <v>3.7234845191705972</v>
      </c>
      <c r="AM126">
        <v>3.7234845191705972</v>
      </c>
      <c r="AN126">
        <v>3.7234845191705972</v>
      </c>
      <c r="AO126">
        <v>3.7234845191705972</v>
      </c>
      <c r="AP126">
        <v>3.7234845191705972</v>
      </c>
      <c r="AQ126">
        <v>3.7234845191705972</v>
      </c>
      <c r="AR126" s="31">
        <v>3.7234845191705972</v>
      </c>
    </row>
    <row r="127" spans="2:44" x14ac:dyDescent="0.25">
      <c r="B127" s="10" t="s">
        <v>3</v>
      </c>
      <c r="C127" s="18">
        <v>8</v>
      </c>
      <c r="D127">
        <v>8</v>
      </c>
      <c r="E127" s="26">
        <v>8</v>
      </c>
      <c r="F127" s="20">
        <f>(E126+E128)/2</f>
        <v>7.125</v>
      </c>
      <c r="G127" s="26">
        <v>7.125</v>
      </c>
      <c r="H127" s="20">
        <f>(G126+G128)/2</f>
        <v>6.90625</v>
      </c>
      <c r="I127" s="26">
        <v>6.90625</v>
      </c>
      <c r="J127" s="20">
        <f>(I126+I128)/2</f>
        <v>6.6328125</v>
      </c>
      <c r="K127" s="26">
        <v>6.6328125</v>
      </c>
      <c r="L127" s="20">
        <f>(K126+K128)/2</f>
        <v>6.509765625</v>
      </c>
      <c r="M127" s="26">
        <v>6.509765625</v>
      </c>
      <c r="N127" s="20">
        <f>(M126+M128)/2</f>
        <v>6.47900390625</v>
      </c>
      <c r="O127">
        <v>6.47900390625</v>
      </c>
      <c r="P127">
        <v>6.47900390625</v>
      </c>
      <c r="Q127" s="26">
        <v>6.47900390625</v>
      </c>
      <c r="R127" s="20">
        <f>(Q126+Q128)/2</f>
        <v>6.157501220703125</v>
      </c>
      <c r="S127" s="26">
        <v>6.157501220703125</v>
      </c>
      <c r="T127" s="20">
        <f>(S126+S128)/2</f>
        <v>5.9703140258789063</v>
      </c>
      <c r="U127">
        <v>5.9703140258789063</v>
      </c>
      <c r="V127">
        <v>5.9703140258789063</v>
      </c>
      <c r="W127" s="26">
        <v>5.9703140258789063</v>
      </c>
      <c r="X127" s="20">
        <f>(W126+W128)/2</f>
        <v>5.1716618537902832</v>
      </c>
      <c r="Y127">
        <v>5.1716618537902832</v>
      </c>
      <c r="Z127">
        <v>5.1716618537902832</v>
      </c>
      <c r="AA127" s="26">
        <v>5.1716618537902832</v>
      </c>
      <c r="AB127" s="20">
        <f>(AA126+AA128)/2</f>
        <v>4.684664398431778</v>
      </c>
      <c r="AC127" s="26">
        <v>4.684664398431778</v>
      </c>
      <c r="AD127" s="20">
        <f>(AC126+AC128)/2</f>
        <v>4.5629150345921516</v>
      </c>
      <c r="AE127">
        <v>4.5629150345921516</v>
      </c>
      <c r="AF127">
        <v>4.5629150345921516</v>
      </c>
      <c r="AG127" s="26">
        <v>4.5629150345921516</v>
      </c>
      <c r="AH127" s="20">
        <f>(AG126+AG128)/2</f>
        <v>4.4543905318714678</v>
      </c>
      <c r="AI127" s="26">
        <v>4.4543905318714678</v>
      </c>
      <c r="AJ127" s="20">
        <f>(AI126+AI128)/2</f>
        <v>4.0754096583696082</v>
      </c>
      <c r="AK127">
        <v>4.0754096583696082</v>
      </c>
      <c r="AL127">
        <v>4.0754096583696082</v>
      </c>
      <c r="AM127">
        <v>4.0754096583696082</v>
      </c>
      <c r="AN127">
        <v>4.0754096583696082</v>
      </c>
      <c r="AO127" s="26">
        <v>4.0754096583696082</v>
      </c>
      <c r="AP127" s="20">
        <f>(AO126+AO128)/2</f>
        <v>3.8910447187463433</v>
      </c>
      <c r="AQ127">
        <v>3.8910447187463433</v>
      </c>
      <c r="AR127" s="31">
        <v>3.8910447187463433</v>
      </c>
    </row>
    <row r="128" spans="2:44" x14ac:dyDescent="0.25">
      <c r="B128" s="10" t="s">
        <v>9</v>
      </c>
      <c r="C128" s="18">
        <v>9</v>
      </c>
      <c r="D128" s="26">
        <v>9</v>
      </c>
      <c r="E128" s="20">
        <f>(D127+D129)/2</f>
        <v>7.25</v>
      </c>
      <c r="F128" s="26">
        <v>7.25</v>
      </c>
      <c r="G128" s="20">
        <f>(F127+F129)/2</f>
        <v>6.8125</v>
      </c>
      <c r="H128">
        <v>6.8125</v>
      </c>
      <c r="I128">
        <v>6.8125</v>
      </c>
      <c r="J128" s="26">
        <v>6.8125</v>
      </c>
      <c r="K128" s="20">
        <f>(J127+J129)/2</f>
        <v>6.56640625</v>
      </c>
      <c r="L128" s="26">
        <v>6.56640625</v>
      </c>
      <c r="M128" s="20">
        <f>(L127+L129)/2</f>
        <v>6.5048828125</v>
      </c>
      <c r="N128" s="26">
        <v>6.5048828125</v>
      </c>
      <c r="O128" s="20">
        <f>(N127+N129)/2</f>
        <v>6.489501953125</v>
      </c>
      <c r="P128" s="26">
        <v>6.489501953125</v>
      </c>
      <c r="Q128" s="20">
        <f>(P127+P129)/2</f>
        <v>5.86187744140625</v>
      </c>
      <c r="R128">
        <v>5.86187744140625</v>
      </c>
      <c r="S128">
        <v>5.86187744140625</v>
      </c>
      <c r="T128">
        <v>5.86187744140625</v>
      </c>
      <c r="U128">
        <v>5.86187744140625</v>
      </c>
      <c r="V128">
        <v>5.86187744140625</v>
      </c>
      <c r="W128">
        <v>5.86187744140625</v>
      </c>
      <c r="X128" s="26">
        <v>5.86187744140625</v>
      </c>
      <c r="Y128" s="20">
        <f>(X127+X129)/2</f>
        <v>5.2082064151763916</v>
      </c>
      <c r="Z128" s="26">
        <v>5.2082064151763916</v>
      </c>
      <c r="AA128" s="20">
        <f>(Z127+Z129)/2</f>
        <v>4.8878825306892395</v>
      </c>
      <c r="AB128" s="26">
        <v>4.8878825306892395</v>
      </c>
      <c r="AC128" s="20">
        <f>(AB127+AB129)/2</f>
        <v>4.6443838030099869</v>
      </c>
      <c r="AD128" s="26">
        <v>4.6443838030099869</v>
      </c>
      <c r="AE128" s="20">
        <f>(AD127+AD129)/2</f>
        <v>4.5835091210901737</v>
      </c>
      <c r="AF128" s="26">
        <v>4.5835091210901737</v>
      </c>
      <c r="AG128" s="20">
        <f>(AF127+AF129)/2</f>
        <v>4.4273347975686193</v>
      </c>
      <c r="AH128">
        <v>4.4273347975686193</v>
      </c>
      <c r="AI128">
        <v>4.4273347975686193</v>
      </c>
      <c r="AJ128" s="26">
        <v>4.4273347975686193</v>
      </c>
      <c r="AK128" s="20">
        <f>(AJ127+AJ129)/2</f>
        <v>4.1835821094573475</v>
      </c>
      <c r="AL128" s="26">
        <v>4.1835821094573475</v>
      </c>
      <c r="AM128" s="20">
        <f>(AL127+AL129)/2</f>
        <v>4.083600356549141</v>
      </c>
      <c r="AN128" s="26">
        <v>4.083600356549141</v>
      </c>
      <c r="AO128" s="20">
        <f>(AN127+AN129)/2</f>
        <v>4.0586049183220894</v>
      </c>
      <c r="AP128" s="26">
        <v>4.0586049183220894</v>
      </c>
      <c r="AQ128" s="20">
        <f>(AP127+AP129)/2</f>
        <v>3.9664224485104569</v>
      </c>
      <c r="AR128" s="31">
        <v>3.9664224485104569</v>
      </c>
    </row>
    <row r="129" spans="2:44" x14ac:dyDescent="0.25">
      <c r="B129" s="10" t="s">
        <v>16</v>
      </c>
      <c r="C129" s="27">
        <v>10</v>
      </c>
      <c r="D129" s="20">
        <f>(C128+C130)/2</f>
        <v>6.5</v>
      </c>
      <c r="E129">
        <v>6.5</v>
      </c>
      <c r="F129">
        <v>6.5</v>
      </c>
      <c r="G129">
        <v>6.5</v>
      </c>
      <c r="H129">
        <v>6.5</v>
      </c>
      <c r="I129">
        <v>6.5</v>
      </c>
      <c r="J129">
        <v>6.5</v>
      </c>
      <c r="K129">
        <v>6.5</v>
      </c>
      <c r="L129">
        <v>6.5</v>
      </c>
      <c r="M129">
        <v>6.5</v>
      </c>
      <c r="N129">
        <v>6.5</v>
      </c>
      <c r="O129" s="26">
        <v>6.5</v>
      </c>
      <c r="P129" s="20">
        <f>(O128+O130)/2</f>
        <v>5.2447509765625</v>
      </c>
      <c r="Q129">
        <v>5.2447509765625</v>
      </c>
      <c r="R129">
        <v>5.2447509765625</v>
      </c>
      <c r="S129">
        <v>5.2447509765625</v>
      </c>
      <c r="T129">
        <v>5.2447509765625</v>
      </c>
      <c r="U129">
        <v>5.2447509765625</v>
      </c>
      <c r="V129">
        <v>5.2447509765625</v>
      </c>
      <c r="W129">
        <v>5.2447509765625</v>
      </c>
      <c r="X129">
        <v>5.2447509765625</v>
      </c>
      <c r="Y129" s="26">
        <v>5.2447509765625</v>
      </c>
      <c r="Z129" s="20">
        <f>(Y128+Y130)/2</f>
        <v>4.6041032075881958</v>
      </c>
      <c r="AA129">
        <v>4.6041032075881958</v>
      </c>
      <c r="AB129">
        <v>4.6041032075881958</v>
      </c>
      <c r="AC129">
        <v>4.6041032075881958</v>
      </c>
      <c r="AD129">
        <v>4.6041032075881958</v>
      </c>
      <c r="AE129" s="26">
        <v>4.6041032075881958</v>
      </c>
      <c r="AF129" s="20">
        <f>(AE128+AE130)/2</f>
        <v>4.2917545605450869</v>
      </c>
      <c r="AG129">
        <v>4.2917545605450869</v>
      </c>
      <c r="AH129">
        <v>4.2917545605450869</v>
      </c>
      <c r="AI129">
        <v>4.2917545605450869</v>
      </c>
      <c r="AJ129">
        <v>4.2917545605450869</v>
      </c>
      <c r="AK129" s="26">
        <v>4.2917545605450869</v>
      </c>
      <c r="AL129" s="20">
        <f>(AK128+AK130)/2</f>
        <v>4.0917910547286738</v>
      </c>
      <c r="AM129" s="26">
        <v>4.0917910547286738</v>
      </c>
      <c r="AN129" s="20">
        <f>(AM128+AM130)/2</f>
        <v>4.0418001782745705</v>
      </c>
      <c r="AO129">
        <v>4.0418001782745705</v>
      </c>
      <c r="AP129">
        <v>4.0418001782745705</v>
      </c>
      <c r="AQ129" s="26">
        <v>4.0418001782745705</v>
      </c>
      <c r="AR129" s="31">
        <f>(AQ128+AQ130)/2</f>
        <v>3.9832112242552284</v>
      </c>
    </row>
    <row r="130" spans="2:44" x14ac:dyDescent="0.25">
      <c r="B130" s="33" t="s">
        <v>15</v>
      </c>
      <c r="C130" s="18">
        <v>4</v>
      </c>
      <c r="D130">
        <v>4</v>
      </c>
      <c r="E130">
        <v>4</v>
      </c>
      <c r="F130">
        <v>4</v>
      </c>
      <c r="G130">
        <v>4</v>
      </c>
      <c r="H130">
        <v>4</v>
      </c>
      <c r="I130">
        <v>4</v>
      </c>
      <c r="J130">
        <v>4</v>
      </c>
      <c r="K130">
        <v>4</v>
      </c>
      <c r="L130">
        <v>4</v>
      </c>
      <c r="M130">
        <v>4</v>
      </c>
      <c r="N130">
        <v>4</v>
      </c>
      <c r="O130">
        <v>4</v>
      </c>
      <c r="P130">
        <v>4</v>
      </c>
      <c r="Q130">
        <v>4</v>
      </c>
      <c r="R130">
        <v>4</v>
      </c>
      <c r="S130">
        <v>4</v>
      </c>
      <c r="T130">
        <v>4</v>
      </c>
      <c r="U130">
        <v>4</v>
      </c>
      <c r="V130">
        <v>4</v>
      </c>
      <c r="W130">
        <v>4</v>
      </c>
      <c r="X130">
        <v>4</v>
      </c>
      <c r="Y130">
        <v>4</v>
      </c>
      <c r="Z130">
        <v>4</v>
      </c>
      <c r="AA130">
        <v>4</v>
      </c>
      <c r="AB130">
        <v>4</v>
      </c>
      <c r="AC130">
        <v>4</v>
      </c>
      <c r="AD130">
        <v>4</v>
      </c>
      <c r="AE130">
        <v>4</v>
      </c>
      <c r="AF130">
        <v>4</v>
      </c>
      <c r="AG130">
        <v>4</v>
      </c>
      <c r="AH130">
        <v>4</v>
      </c>
      <c r="AI130">
        <v>4</v>
      </c>
      <c r="AJ130">
        <v>4</v>
      </c>
      <c r="AK130">
        <v>4</v>
      </c>
      <c r="AL130">
        <v>4</v>
      </c>
      <c r="AM130">
        <v>4</v>
      </c>
      <c r="AN130">
        <v>4</v>
      </c>
      <c r="AO130">
        <v>4</v>
      </c>
      <c r="AP130">
        <v>4</v>
      </c>
      <c r="AQ130">
        <v>4</v>
      </c>
      <c r="AR130">
        <v>4</v>
      </c>
    </row>
    <row r="132" spans="2:44" x14ac:dyDescent="0.25">
      <c r="B132" t="s">
        <v>61</v>
      </c>
    </row>
    <row r="134" spans="2:44" ht="15.75" thickBot="1" x14ac:dyDescent="0.3">
      <c r="B134" s="21" t="s">
        <v>12</v>
      </c>
      <c r="C134" s="22" t="s">
        <v>59</v>
      </c>
      <c r="D134" s="21" t="s">
        <v>31</v>
      </c>
    </row>
    <row r="135" spans="2:44" ht="15.75" thickTop="1" x14ac:dyDescent="0.25">
      <c r="B135" s="33" t="s">
        <v>5</v>
      </c>
      <c r="C135" s="3">
        <v>1</v>
      </c>
      <c r="D135" s="10">
        <v>6</v>
      </c>
    </row>
    <row r="136" spans="2:44" x14ac:dyDescent="0.25">
      <c r="B136" s="33" t="s">
        <v>7</v>
      </c>
      <c r="C136" s="10">
        <v>2</v>
      </c>
      <c r="D136" s="10">
        <v>8</v>
      </c>
    </row>
    <row r="137" spans="2:44" x14ac:dyDescent="0.25">
      <c r="B137" s="30" t="s">
        <v>0</v>
      </c>
      <c r="C137" s="30">
        <v>2.9925785064697266</v>
      </c>
      <c r="D137" s="10">
        <v>1</v>
      </c>
    </row>
    <row r="138" spans="2:44" x14ac:dyDescent="0.25">
      <c r="B138" s="33" t="s">
        <v>8</v>
      </c>
      <c r="C138" s="10">
        <v>3</v>
      </c>
      <c r="D138" s="10">
        <v>9</v>
      </c>
    </row>
    <row r="139" spans="2:44" x14ac:dyDescent="0.25">
      <c r="B139" s="30" t="s">
        <v>1</v>
      </c>
      <c r="C139" s="30">
        <v>3.7234845191705972</v>
      </c>
      <c r="D139" s="10">
        <v>2</v>
      </c>
    </row>
    <row r="140" spans="2:44" x14ac:dyDescent="0.25">
      <c r="B140" s="30" t="s">
        <v>3</v>
      </c>
      <c r="C140" s="30">
        <v>3.8910447187463433</v>
      </c>
      <c r="D140" s="10">
        <v>3</v>
      </c>
    </row>
    <row r="141" spans="2:44" x14ac:dyDescent="0.25">
      <c r="B141" s="30" t="s">
        <v>9</v>
      </c>
      <c r="C141" s="30">
        <v>3.9664224485104569</v>
      </c>
      <c r="D141" s="10">
        <v>5</v>
      </c>
    </row>
    <row r="142" spans="2:44" x14ac:dyDescent="0.25">
      <c r="B142" s="30" t="s">
        <v>16</v>
      </c>
      <c r="C142" s="30">
        <v>3.9832112242552284</v>
      </c>
      <c r="D142" s="10">
        <v>7</v>
      </c>
    </row>
    <row r="143" spans="2:44" x14ac:dyDescent="0.25">
      <c r="B143" s="33" t="s">
        <v>15</v>
      </c>
      <c r="C143" s="10">
        <v>4</v>
      </c>
      <c r="D143" s="10">
        <v>10</v>
      </c>
    </row>
    <row r="144" spans="2:44" x14ac:dyDescent="0.25">
      <c r="B144" s="33" t="s">
        <v>2</v>
      </c>
      <c r="C144" s="10">
        <v>5</v>
      </c>
      <c r="D144" s="10">
        <v>12</v>
      </c>
    </row>
    <row r="145" spans="2:14" x14ac:dyDescent="0.25">
      <c r="B145" s="10" t="s">
        <v>11</v>
      </c>
      <c r="C145" s="10"/>
      <c r="D145" s="10">
        <v>4</v>
      </c>
    </row>
    <row r="146" spans="2:14" x14ac:dyDescent="0.25">
      <c r="B146" s="10" t="s">
        <v>17</v>
      </c>
      <c r="C146" s="10"/>
      <c r="D146" s="10">
        <v>11</v>
      </c>
    </row>
    <row r="148" spans="2:14" x14ac:dyDescent="0.25">
      <c r="B148" s="19" t="s">
        <v>62</v>
      </c>
      <c r="C148" s="19"/>
    </row>
    <row r="149" spans="2:14" x14ac:dyDescent="0.25">
      <c r="B149" s="3" t="s">
        <v>12</v>
      </c>
      <c r="C149" s="3" t="s">
        <v>52</v>
      </c>
      <c r="F149">
        <v>0</v>
      </c>
      <c r="J149">
        <v>0</v>
      </c>
    </row>
    <row r="150" spans="2:14" x14ac:dyDescent="0.25">
      <c r="B150" s="33" t="s">
        <v>1</v>
      </c>
      <c r="C150" s="10">
        <v>3.7234845191705972</v>
      </c>
      <c r="D150">
        <v>3.7234845191705972</v>
      </c>
      <c r="E150" s="26">
        <v>3.7234845191705972</v>
      </c>
      <c r="F150" s="20">
        <f>(E149+E151)/2</f>
        <v>1.5422517196359422</v>
      </c>
      <c r="G150">
        <v>1.5422517196359422</v>
      </c>
      <c r="H150">
        <v>1.5422517196359422</v>
      </c>
      <c r="I150" s="26">
        <v>1.5422517196359422</v>
      </c>
      <c r="J150" s="20">
        <f>(I149+I151)/2</f>
        <v>0.75979880984705517</v>
      </c>
      <c r="K150">
        <v>0.75979880984705517</v>
      </c>
      <c r="L150">
        <v>0.75979880984705517</v>
      </c>
      <c r="M150">
        <v>0.75979880984705517</v>
      </c>
      <c r="N150" s="31">
        <v>0.75979880984705517</v>
      </c>
    </row>
    <row r="151" spans="2:14" x14ac:dyDescent="0.25">
      <c r="B151" s="33" t="s">
        <v>3</v>
      </c>
      <c r="C151" s="10">
        <v>3.8910447187463433</v>
      </c>
      <c r="D151" s="26">
        <v>3.8910447187463433</v>
      </c>
      <c r="E151" s="20">
        <f>(D150+D152)/2</f>
        <v>3.0845034392718844</v>
      </c>
      <c r="F151" s="26">
        <v>3.0845034392718844</v>
      </c>
      <c r="G151" s="20">
        <f>(F150+F152)/2</f>
        <v>1.9938870395045569</v>
      </c>
      <c r="H151" s="26">
        <v>1.9938870395045569</v>
      </c>
      <c r="I151" s="20">
        <f>(H150+H152)/2</f>
        <v>1.5195976196941103</v>
      </c>
      <c r="J151" s="26">
        <v>1.5195976196941103</v>
      </c>
      <c r="K151" s="20">
        <f>(J150+J152)/2</f>
        <v>1.1283711647996668</v>
      </c>
      <c r="L151" s="26">
        <v>1.1283711647996668</v>
      </c>
      <c r="M151" s="20">
        <f>(L150+L152)/2</f>
        <v>0.91199219612344429</v>
      </c>
      <c r="N151" s="31">
        <v>0.91199219612344429</v>
      </c>
    </row>
    <row r="152" spans="2:14" x14ac:dyDescent="0.25">
      <c r="B152" s="33" t="s">
        <v>9</v>
      </c>
      <c r="C152" s="25">
        <v>3.9664224485104569</v>
      </c>
      <c r="D152" s="20">
        <f>(C151+C153)/2</f>
        <v>2.4455223593731716</v>
      </c>
      <c r="E152">
        <v>2.4455223593731716</v>
      </c>
      <c r="F152">
        <v>2.4455223593731716</v>
      </c>
      <c r="G152" s="26">
        <v>2.4455223593731716</v>
      </c>
      <c r="H152" s="20">
        <f>(G151+G153)/2</f>
        <v>1.4969435197522785</v>
      </c>
      <c r="I152">
        <v>1.4969435197522785</v>
      </c>
      <c r="J152">
        <v>1.4969435197522785</v>
      </c>
      <c r="K152" s="26">
        <v>1.4969435197522785</v>
      </c>
      <c r="L152" s="20">
        <f>(K151+K153)/2</f>
        <v>1.0641855823998334</v>
      </c>
      <c r="M152" s="26">
        <v>1.0641855823998334</v>
      </c>
      <c r="N152" s="31">
        <v>0.95599609806172214</v>
      </c>
    </row>
    <row r="153" spans="2:14" x14ac:dyDescent="0.25">
      <c r="B153" s="33" t="s">
        <v>5</v>
      </c>
      <c r="C153" s="10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</row>
    <row r="154" spans="2:14" x14ac:dyDescent="0.25">
      <c r="B154" s="10" t="s">
        <v>17</v>
      </c>
      <c r="C154" s="10">
        <f>(C153+C155)/2</f>
        <v>3</v>
      </c>
      <c r="D154">
        <v>3</v>
      </c>
      <c r="E154">
        <v>3</v>
      </c>
      <c r="F154">
        <v>3</v>
      </c>
      <c r="G154">
        <v>3</v>
      </c>
      <c r="H154">
        <v>3</v>
      </c>
      <c r="I154">
        <v>3</v>
      </c>
      <c r="J154">
        <v>3</v>
      </c>
      <c r="K154">
        <v>3</v>
      </c>
      <c r="L154">
        <v>3</v>
      </c>
      <c r="M154">
        <v>3</v>
      </c>
      <c r="N154" s="31">
        <v>3</v>
      </c>
    </row>
    <row r="155" spans="2:14" x14ac:dyDescent="0.25">
      <c r="B155" s="33" t="s">
        <v>2</v>
      </c>
      <c r="C155" s="10">
        <v>5</v>
      </c>
      <c r="D155">
        <v>5</v>
      </c>
      <c r="E155">
        <v>5</v>
      </c>
      <c r="F155">
        <v>5</v>
      </c>
      <c r="G155">
        <v>5</v>
      </c>
      <c r="H155">
        <v>5</v>
      </c>
      <c r="I155">
        <v>5</v>
      </c>
      <c r="J155">
        <v>5</v>
      </c>
      <c r="K155">
        <v>5</v>
      </c>
      <c r="L155">
        <v>5</v>
      </c>
      <c r="M155">
        <v>5</v>
      </c>
      <c r="N155">
        <v>5</v>
      </c>
    </row>
    <row r="157" spans="2:14" x14ac:dyDescent="0.25">
      <c r="B157" s="24" t="s">
        <v>64</v>
      </c>
    </row>
    <row r="159" spans="2:14" ht="15.75" thickBot="1" x14ac:dyDescent="0.3">
      <c r="B159" s="21" t="s">
        <v>12</v>
      </c>
      <c r="C159" s="22" t="s">
        <v>59</v>
      </c>
      <c r="D159" s="21" t="s">
        <v>31</v>
      </c>
    </row>
    <row r="160" spans="2:14" ht="15.75" thickTop="1" x14ac:dyDescent="0.25">
      <c r="B160" s="30" t="s">
        <v>1</v>
      </c>
      <c r="C160" s="30">
        <v>0.75979880984705517</v>
      </c>
      <c r="D160" s="10">
        <v>2</v>
      </c>
    </row>
    <row r="161" spans="2:5" x14ac:dyDescent="0.25">
      <c r="B161" s="30" t="s">
        <v>3</v>
      </c>
      <c r="C161" s="30">
        <v>0.91199219612344429</v>
      </c>
      <c r="D161" s="10">
        <v>3</v>
      </c>
    </row>
    <row r="162" spans="2:5" x14ac:dyDescent="0.25">
      <c r="B162" s="30" t="s">
        <v>9</v>
      </c>
      <c r="C162" s="30">
        <v>0.95599609806172214</v>
      </c>
      <c r="D162" s="10">
        <v>5</v>
      </c>
    </row>
    <row r="163" spans="2:5" x14ac:dyDescent="0.25">
      <c r="B163" s="33" t="s">
        <v>5</v>
      </c>
      <c r="C163" s="3">
        <v>1</v>
      </c>
      <c r="D163" s="10">
        <v>6</v>
      </c>
    </row>
    <row r="164" spans="2:5" x14ac:dyDescent="0.25">
      <c r="B164" s="33" t="s">
        <v>7</v>
      </c>
      <c r="C164" s="10">
        <v>2</v>
      </c>
      <c r="D164" s="10">
        <v>8</v>
      </c>
    </row>
    <row r="165" spans="2:5" x14ac:dyDescent="0.25">
      <c r="B165" s="33" t="s">
        <v>0</v>
      </c>
      <c r="C165" s="10">
        <v>2.9925785064697266</v>
      </c>
      <c r="D165" s="10">
        <v>1</v>
      </c>
    </row>
    <row r="166" spans="2:5" x14ac:dyDescent="0.25">
      <c r="B166" s="33" t="s">
        <v>8</v>
      </c>
      <c r="C166" s="10">
        <v>3</v>
      </c>
      <c r="D166" s="10">
        <v>9</v>
      </c>
    </row>
    <row r="167" spans="2:5" x14ac:dyDescent="0.25">
      <c r="B167" s="30" t="s">
        <v>17</v>
      </c>
      <c r="C167" s="30">
        <f>(C166+C168)/2</f>
        <v>3.4916056121276142</v>
      </c>
      <c r="D167" s="10">
        <v>11</v>
      </c>
      <c r="E167" s="36"/>
    </row>
    <row r="168" spans="2:5" x14ac:dyDescent="0.25">
      <c r="B168" s="33" t="s">
        <v>16</v>
      </c>
      <c r="C168" s="10">
        <v>3.9832112242552284</v>
      </c>
      <c r="D168" s="10">
        <v>7</v>
      </c>
    </row>
    <row r="169" spans="2:5" x14ac:dyDescent="0.25">
      <c r="B169" s="33" t="s">
        <v>15</v>
      </c>
      <c r="C169" s="10">
        <v>4</v>
      </c>
      <c r="D169" s="10">
        <v>10</v>
      </c>
    </row>
    <row r="170" spans="2:5" x14ac:dyDescent="0.25">
      <c r="B170" s="33" t="s">
        <v>2</v>
      </c>
      <c r="C170" s="10">
        <v>5</v>
      </c>
      <c r="D170" s="10">
        <v>12</v>
      </c>
    </row>
    <row r="171" spans="2:5" x14ac:dyDescent="0.25">
      <c r="B171" s="10" t="s">
        <v>11</v>
      </c>
      <c r="C171" s="10"/>
      <c r="D171" s="10">
        <v>4</v>
      </c>
    </row>
    <row r="173" spans="2:5" x14ac:dyDescent="0.25">
      <c r="B173" t="s">
        <v>65</v>
      </c>
    </row>
    <row r="175" spans="2:5" ht="15.75" thickBot="1" x14ac:dyDescent="0.3">
      <c r="B175" s="21" t="s">
        <v>12</v>
      </c>
      <c r="C175" s="21" t="s">
        <v>52</v>
      </c>
    </row>
    <row r="176" spans="2:5" ht="15.75" thickTop="1" x14ac:dyDescent="0.25">
      <c r="B176" s="3" t="s">
        <v>0</v>
      </c>
      <c r="C176" s="37">
        <v>1.5</v>
      </c>
    </row>
    <row r="177" spans="2:5" x14ac:dyDescent="0.25">
      <c r="B177" s="10" t="s">
        <v>1</v>
      </c>
      <c r="C177" s="38">
        <v>2</v>
      </c>
    </row>
    <row r="178" spans="2:5" x14ac:dyDescent="0.25">
      <c r="B178" s="10" t="s">
        <v>3</v>
      </c>
      <c r="C178" s="37">
        <v>2.5</v>
      </c>
    </row>
    <row r="179" spans="2:5" x14ac:dyDescent="0.25">
      <c r="B179" s="10" t="s">
        <v>9</v>
      </c>
      <c r="C179" s="38">
        <v>3</v>
      </c>
    </row>
    <row r="180" spans="2:5" x14ac:dyDescent="0.25">
      <c r="B180" s="10" t="s">
        <v>16</v>
      </c>
      <c r="C180" s="37">
        <v>3.5</v>
      </c>
    </row>
    <row r="181" spans="2:5" x14ac:dyDescent="0.25">
      <c r="B181" s="33" t="s">
        <v>15</v>
      </c>
      <c r="C181" s="18">
        <v>4</v>
      </c>
    </row>
    <row r="183" spans="2:5" x14ac:dyDescent="0.25">
      <c r="B183" t="s">
        <v>66</v>
      </c>
    </row>
    <row r="185" spans="2:5" ht="15.75" thickBot="1" x14ac:dyDescent="0.3">
      <c r="B185" s="21" t="s">
        <v>12</v>
      </c>
      <c r="C185" s="22" t="s">
        <v>59</v>
      </c>
      <c r="D185" s="21" t="s">
        <v>31</v>
      </c>
    </row>
    <row r="186" spans="2:5" ht="15.75" thickTop="1" x14ac:dyDescent="0.25">
      <c r="B186" s="33" t="s">
        <v>5</v>
      </c>
      <c r="C186" s="3">
        <v>1</v>
      </c>
      <c r="D186" s="10">
        <v>6</v>
      </c>
    </row>
    <row r="187" spans="2:5" x14ac:dyDescent="0.25">
      <c r="B187" s="34" t="s">
        <v>0</v>
      </c>
      <c r="C187" s="37">
        <v>1.5</v>
      </c>
      <c r="D187" s="3">
        <v>1</v>
      </c>
    </row>
    <row r="188" spans="2:5" x14ac:dyDescent="0.25">
      <c r="B188" s="33" t="s">
        <v>7</v>
      </c>
      <c r="C188" s="9">
        <v>2</v>
      </c>
      <c r="D188" s="10">
        <v>8</v>
      </c>
    </row>
    <row r="189" spans="2:5" x14ac:dyDescent="0.25">
      <c r="B189" s="30" t="s">
        <v>1</v>
      </c>
      <c r="C189" s="42">
        <v>2.25</v>
      </c>
      <c r="D189" s="10">
        <v>2</v>
      </c>
      <c r="E189" s="36" t="s">
        <v>42</v>
      </c>
    </row>
    <row r="190" spans="2:5" x14ac:dyDescent="0.25">
      <c r="B190" s="30" t="s">
        <v>3</v>
      </c>
      <c r="C190" s="37">
        <v>2.5</v>
      </c>
      <c r="D190" s="10">
        <v>3</v>
      </c>
    </row>
    <row r="191" spans="2:5" x14ac:dyDescent="0.25">
      <c r="B191" s="33" t="s">
        <v>8</v>
      </c>
      <c r="C191" s="10">
        <v>3</v>
      </c>
      <c r="D191" s="10">
        <v>9</v>
      </c>
    </row>
    <row r="192" spans="2:5" x14ac:dyDescent="0.25">
      <c r="B192" s="30" t="s">
        <v>9</v>
      </c>
      <c r="C192" s="42">
        <v>3.25</v>
      </c>
      <c r="D192" s="10">
        <v>5</v>
      </c>
      <c r="E192" s="36" t="s">
        <v>42</v>
      </c>
    </row>
    <row r="193" spans="2:19" x14ac:dyDescent="0.25">
      <c r="B193" s="30" t="s">
        <v>16</v>
      </c>
      <c r="C193" s="37">
        <v>3.5</v>
      </c>
      <c r="D193" s="10">
        <v>7</v>
      </c>
    </row>
    <row r="194" spans="2:19" x14ac:dyDescent="0.25">
      <c r="B194" s="33" t="s">
        <v>15</v>
      </c>
      <c r="C194" s="10">
        <v>4</v>
      </c>
      <c r="D194" s="10">
        <v>10</v>
      </c>
    </row>
    <row r="195" spans="2:19" x14ac:dyDescent="0.25">
      <c r="B195" s="33" t="s">
        <v>2</v>
      </c>
      <c r="C195" s="10">
        <v>5</v>
      </c>
      <c r="D195" s="10">
        <v>12</v>
      </c>
    </row>
    <row r="196" spans="2:19" x14ac:dyDescent="0.25">
      <c r="B196" s="10" t="s">
        <v>11</v>
      </c>
      <c r="C196" s="10"/>
      <c r="D196" s="10">
        <v>4</v>
      </c>
    </row>
    <row r="197" spans="2:19" x14ac:dyDescent="0.25">
      <c r="B197" s="10" t="s">
        <v>17</v>
      </c>
      <c r="C197" s="10"/>
      <c r="D197" s="10">
        <v>11</v>
      </c>
    </row>
    <row r="199" spans="2:19" x14ac:dyDescent="0.25">
      <c r="B199" t="s">
        <v>67</v>
      </c>
    </row>
    <row r="200" spans="2:19" ht="15.75" thickBot="1" x14ac:dyDescent="0.3">
      <c r="B200" s="21" t="s">
        <v>12</v>
      </c>
      <c r="C200" s="21" t="s">
        <v>52</v>
      </c>
    </row>
    <row r="201" spans="2:19" ht="15.75" thickTop="1" x14ac:dyDescent="0.25">
      <c r="B201" s="35" t="s">
        <v>1</v>
      </c>
      <c r="C201" s="3">
        <v>2.25</v>
      </c>
      <c r="D201">
        <v>2.25</v>
      </c>
      <c r="E201" s="26">
        <v>2.25</v>
      </c>
      <c r="F201" s="20">
        <f>(E200+E202)/2</f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 s="36" t="s">
        <v>39</v>
      </c>
    </row>
    <row r="202" spans="2:19" x14ac:dyDescent="0.25">
      <c r="B202" s="33" t="s">
        <v>3</v>
      </c>
      <c r="C202" s="10">
        <v>2.5</v>
      </c>
      <c r="D202" s="26">
        <v>2.5</v>
      </c>
      <c r="E202" s="20">
        <f>(D201+D203)/2</f>
        <v>2</v>
      </c>
      <c r="F202" s="26">
        <v>2</v>
      </c>
      <c r="G202" s="20">
        <f>(F201+F203)/2</f>
        <v>1.375</v>
      </c>
      <c r="H202" s="44">
        <v>1.375</v>
      </c>
      <c r="I202" s="45">
        <f>(H201+H203)/2</f>
        <v>1.09375</v>
      </c>
      <c r="J202" s="44">
        <v>1.09375</v>
      </c>
      <c r="K202" s="45">
        <f>(J201+J203)/2</f>
        <v>1.0234375</v>
      </c>
      <c r="L202" s="44">
        <v>1.0234375</v>
      </c>
      <c r="M202" s="45">
        <f>(L201+L203)/2</f>
        <v>1.005859375</v>
      </c>
      <c r="N202" s="44">
        <v>1.005859375</v>
      </c>
      <c r="O202" s="45">
        <f>(N201+N203)/2</f>
        <v>1.00146484375</v>
      </c>
      <c r="P202" s="44">
        <v>1.00146484375</v>
      </c>
      <c r="Q202" s="45">
        <f>(P201+P203)/2</f>
        <v>1.0003662109375</v>
      </c>
      <c r="R202" s="43">
        <v>1.0003662109375</v>
      </c>
    </row>
    <row r="203" spans="2:19" x14ac:dyDescent="0.25">
      <c r="B203" s="33" t="s">
        <v>9</v>
      </c>
      <c r="C203" s="25">
        <v>3.25</v>
      </c>
      <c r="D203" s="20">
        <f>(C202+C204)/2</f>
        <v>1.75</v>
      </c>
      <c r="E203">
        <f>(D202+D204)/2</f>
        <v>1.75</v>
      </c>
      <c r="F203">
        <v>1.75</v>
      </c>
      <c r="G203" s="26">
        <v>1.75</v>
      </c>
      <c r="H203" s="45">
        <f>(G202+G204)/2</f>
        <v>1.1875</v>
      </c>
      <c r="I203" s="44">
        <v>1.1875</v>
      </c>
      <c r="J203" s="45">
        <f>(I202+I204)/2</f>
        <v>1.046875</v>
      </c>
      <c r="K203" s="44">
        <v>1.046875</v>
      </c>
      <c r="L203" s="45">
        <f>(K202+K204)/2</f>
        <v>1.01171875</v>
      </c>
      <c r="M203" s="44">
        <v>1.01171875</v>
      </c>
      <c r="N203" s="45">
        <f>(M202+M204)/2</f>
        <v>1.0029296875</v>
      </c>
      <c r="O203" s="44">
        <v>1.0029296875</v>
      </c>
      <c r="P203" s="45">
        <f>(O202+O204)/2</f>
        <v>1.000732421875</v>
      </c>
      <c r="Q203" s="44">
        <v>1.000732421875</v>
      </c>
      <c r="R203" s="45">
        <f>(Q202+Q204)/2</f>
        <v>1.00018310546875</v>
      </c>
      <c r="S203" t="s">
        <v>40</v>
      </c>
    </row>
    <row r="204" spans="2:19" x14ac:dyDescent="0.25">
      <c r="B204" s="33" t="s">
        <v>5</v>
      </c>
      <c r="C204" s="10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 s="36" t="s">
        <v>39</v>
      </c>
    </row>
    <row r="205" spans="2:19" x14ac:dyDescent="0.25">
      <c r="B205" s="10" t="s">
        <v>17</v>
      </c>
      <c r="C205" s="10">
        <v>3</v>
      </c>
      <c r="D205">
        <v>3</v>
      </c>
      <c r="E205">
        <v>3</v>
      </c>
      <c r="F205">
        <v>3</v>
      </c>
      <c r="G205">
        <v>3</v>
      </c>
      <c r="H205">
        <v>3</v>
      </c>
      <c r="I205">
        <v>3</v>
      </c>
      <c r="J205">
        <v>3</v>
      </c>
      <c r="K205">
        <v>3</v>
      </c>
      <c r="L205">
        <v>3</v>
      </c>
      <c r="M205">
        <v>3</v>
      </c>
      <c r="N205">
        <v>3</v>
      </c>
      <c r="O205">
        <v>3</v>
      </c>
      <c r="P205">
        <v>3</v>
      </c>
      <c r="Q205">
        <v>3</v>
      </c>
      <c r="R205">
        <v>3</v>
      </c>
    </row>
    <row r="206" spans="2:19" x14ac:dyDescent="0.25">
      <c r="B206" s="33" t="s">
        <v>2</v>
      </c>
      <c r="C206" s="10">
        <v>5</v>
      </c>
      <c r="D206">
        <v>5</v>
      </c>
      <c r="E206">
        <v>5</v>
      </c>
      <c r="F206">
        <v>5</v>
      </c>
      <c r="G206">
        <v>5</v>
      </c>
      <c r="H206">
        <v>5</v>
      </c>
      <c r="I206">
        <v>5</v>
      </c>
      <c r="J206">
        <v>5</v>
      </c>
      <c r="K206">
        <v>5</v>
      </c>
      <c r="L206">
        <v>5</v>
      </c>
      <c r="M206">
        <v>5</v>
      </c>
      <c r="N206">
        <v>5</v>
      </c>
      <c r="O206">
        <v>5</v>
      </c>
      <c r="P206">
        <v>5</v>
      </c>
      <c r="Q206">
        <v>5</v>
      </c>
      <c r="R206">
        <v>5</v>
      </c>
    </row>
    <row r="208" spans="2:19" x14ac:dyDescent="0.25">
      <c r="B208" s="39" t="s">
        <v>43</v>
      </c>
    </row>
    <row r="210" spans="2:20" x14ac:dyDescent="0.25">
      <c r="B210" t="s">
        <v>68</v>
      </c>
    </row>
    <row r="211" spans="2:20" ht="15.75" thickBot="1" x14ac:dyDescent="0.3">
      <c r="B211" s="21" t="s">
        <v>12</v>
      </c>
      <c r="C211" s="21" t="s">
        <v>52</v>
      </c>
      <c r="L211" s="40">
        <v>0.95599609806172214</v>
      </c>
    </row>
    <row r="212" spans="2:20" ht="15.75" thickTop="1" x14ac:dyDescent="0.25">
      <c r="B212" s="35" t="s">
        <v>1</v>
      </c>
      <c r="C212" s="3">
        <v>2.25</v>
      </c>
      <c r="D212">
        <v>2.25</v>
      </c>
      <c r="E212" s="26">
        <v>2.25</v>
      </c>
      <c r="F212" t="s">
        <v>41</v>
      </c>
      <c r="L212" s="20">
        <f>(L215+L211)/2</f>
        <v>0.97799804903086107</v>
      </c>
      <c r="M212">
        <v>0.97799804903086107</v>
      </c>
      <c r="N212">
        <v>0.97799804903086107</v>
      </c>
      <c r="O212">
        <v>0.97799804903086107</v>
      </c>
      <c r="P212">
        <v>0.97799804903086107</v>
      </c>
      <c r="Q212">
        <v>0.97799804903086107</v>
      </c>
      <c r="R212">
        <v>0.97799804903086107</v>
      </c>
      <c r="S212">
        <v>0.97799804903086107</v>
      </c>
      <c r="T212" s="31">
        <v>0.97799804903086107</v>
      </c>
    </row>
    <row r="213" spans="2:20" x14ac:dyDescent="0.25">
      <c r="B213" s="33" t="s">
        <v>3</v>
      </c>
      <c r="C213" s="10">
        <v>2.5</v>
      </c>
      <c r="D213" s="26">
        <v>2.5</v>
      </c>
      <c r="E213" s="20">
        <f>(D212+D214)/2</f>
        <v>2</v>
      </c>
      <c r="L213" s="26">
        <v>2</v>
      </c>
      <c r="M213" s="20">
        <f>(L212+L214)/2</f>
        <v>1.3639990245154305</v>
      </c>
      <c r="N213" s="26">
        <v>1.3639990245154305</v>
      </c>
      <c r="O213" s="20">
        <f>(N212+N214)/2</f>
        <v>1.0799987806442881</v>
      </c>
      <c r="P213" s="26">
        <v>1.0799987806442881</v>
      </c>
      <c r="Q213" s="20">
        <f>(P212+P214)/2</f>
        <v>1.0089987196765025</v>
      </c>
      <c r="R213" s="26">
        <v>1.0089987196765025</v>
      </c>
      <c r="S213" s="20">
        <f>(R212+R214)/2</f>
        <v>0.99124870443455615</v>
      </c>
      <c r="T213" s="31">
        <v>0.99124870443455615</v>
      </c>
    </row>
    <row r="214" spans="2:20" x14ac:dyDescent="0.25">
      <c r="B214" s="33" t="s">
        <v>9</v>
      </c>
      <c r="C214" s="25">
        <v>3.25</v>
      </c>
      <c r="D214" s="20">
        <f>(C213+C215)/2</f>
        <v>1.75</v>
      </c>
      <c r="E214">
        <f>(D213+D215)/2</f>
        <v>1.75</v>
      </c>
      <c r="L214">
        <v>1.75</v>
      </c>
      <c r="M214" s="26">
        <v>1.75</v>
      </c>
      <c r="N214" s="20">
        <f>(M213+M215)/2</f>
        <v>1.1819995122577152</v>
      </c>
      <c r="O214" s="26">
        <v>1.1819995122577152</v>
      </c>
      <c r="P214" s="20">
        <f>(O213+O215)/2</f>
        <v>1.0399993903221441</v>
      </c>
      <c r="Q214" s="26">
        <v>1.0399993903221441</v>
      </c>
      <c r="R214" s="20">
        <f>(Q213+Q215)/2</f>
        <v>1.0044993598382512</v>
      </c>
      <c r="S214" s="26">
        <v>1.0044993598382512</v>
      </c>
      <c r="T214" s="31">
        <f>(S213+S215)/2</f>
        <v>0.99562435221727807</v>
      </c>
    </row>
    <row r="215" spans="2:20" x14ac:dyDescent="0.25">
      <c r="B215" s="33" t="s">
        <v>5</v>
      </c>
      <c r="C215" s="10">
        <v>1</v>
      </c>
      <c r="D215">
        <v>1</v>
      </c>
      <c r="E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</row>
    <row r="216" spans="2:20" x14ac:dyDescent="0.25">
      <c r="B216" s="10" t="s">
        <v>17</v>
      </c>
      <c r="C216" s="10">
        <v>3</v>
      </c>
      <c r="D216">
        <v>3</v>
      </c>
      <c r="E216">
        <v>3</v>
      </c>
      <c r="L216">
        <v>3</v>
      </c>
      <c r="M216">
        <v>3</v>
      </c>
      <c r="N216">
        <v>3</v>
      </c>
      <c r="O216">
        <v>3</v>
      </c>
      <c r="P216">
        <v>3</v>
      </c>
      <c r="Q216">
        <v>3</v>
      </c>
      <c r="R216">
        <v>3</v>
      </c>
      <c r="S216">
        <v>3</v>
      </c>
      <c r="T216" s="31">
        <v>3</v>
      </c>
    </row>
    <row r="217" spans="2:20" x14ac:dyDescent="0.25">
      <c r="B217" s="33" t="s">
        <v>2</v>
      </c>
      <c r="C217" s="10">
        <v>5</v>
      </c>
      <c r="D217">
        <v>5</v>
      </c>
      <c r="E217">
        <v>5</v>
      </c>
      <c r="L217">
        <v>5</v>
      </c>
      <c r="M217">
        <v>5</v>
      </c>
      <c r="N217">
        <v>5</v>
      </c>
      <c r="O217">
        <v>5</v>
      </c>
      <c r="P217">
        <v>5</v>
      </c>
      <c r="Q217">
        <v>5</v>
      </c>
      <c r="R217">
        <v>5</v>
      </c>
      <c r="S217">
        <v>5</v>
      </c>
      <c r="T217">
        <v>5</v>
      </c>
    </row>
    <row r="219" spans="2:20" x14ac:dyDescent="0.25">
      <c r="B219" s="24" t="s">
        <v>69</v>
      </c>
    </row>
    <row r="221" spans="2:20" ht="15.75" thickBot="1" x14ac:dyDescent="0.3">
      <c r="B221" s="21" t="s">
        <v>12</v>
      </c>
      <c r="C221" s="22" t="s">
        <v>59</v>
      </c>
      <c r="D221" s="21" t="s">
        <v>31</v>
      </c>
    </row>
    <row r="222" spans="2:20" ht="15.75" thickTop="1" x14ac:dyDescent="0.25">
      <c r="B222" s="30" t="s">
        <v>1</v>
      </c>
      <c r="C222" s="31">
        <v>0.97799804903086107</v>
      </c>
      <c r="D222" s="10">
        <v>2</v>
      </c>
    </row>
    <row r="223" spans="2:20" x14ac:dyDescent="0.25">
      <c r="B223" s="30" t="s">
        <v>3</v>
      </c>
      <c r="C223" s="31">
        <v>0.99124870443455615</v>
      </c>
      <c r="D223" s="10">
        <v>3</v>
      </c>
    </row>
    <row r="224" spans="2:20" x14ac:dyDescent="0.25">
      <c r="B224" s="30" t="s">
        <v>9</v>
      </c>
      <c r="C224" s="18">
        <v>0.99562435221727807</v>
      </c>
      <c r="D224" s="10">
        <v>5</v>
      </c>
    </row>
    <row r="225" spans="1:19" x14ac:dyDescent="0.25">
      <c r="B225" s="33" t="s">
        <v>5</v>
      </c>
      <c r="C225" s="3">
        <v>1</v>
      </c>
      <c r="D225" s="10">
        <v>6</v>
      </c>
    </row>
    <row r="226" spans="1:19" x14ac:dyDescent="0.25">
      <c r="B226" s="35" t="s">
        <v>0</v>
      </c>
      <c r="C226" s="7">
        <v>1.5</v>
      </c>
      <c r="D226" s="3">
        <v>1</v>
      </c>
    </row>
    <row r="227" spans="1:19" x14ac:dyDescent="0.25">
      <c r="B227" s="33" t="s">
        <v>7</v>
      </c>
      <c r="C227" s="9">
        <v>2</v>
      </c>
      <c r="D227" s="10">
        <v>8</v>
      </c>
    </row>
    <row r="228" spans="1:19" x14ac:dyDescent="0.25">
      <c r="B228" s="33" t="s">
        <v>8</v>
      </c>
      <c r="C228" s="10">
        <v>3</v>
      </c>
      <c r="D228" s="10">
        <v>9</v>
      </c>
    </row>
    <row r="229" spans="1:19" x14ac:dyDescent="0.25">
      <c r="B229" s="30" t="s">
        <v>17</v>
      </c>
      <c r="C229" s="41">
        <v>3.25</v>
      </c>
      <c r="D229" s="10">
        <v>11</v>
      </c>
      <c r="E229" s="36" t="s">
        <v>39</v>
      </c>
    </row>
    <row r="230" spans="1:19" x14ac:dyDescent="0.25">
      <c r="B230" s="33" t="s">
        <v>16</v>
      </c>
      <c r="C230" s="7">
        <v>3.5</v>
      </c>
      <c r="D230" s="10">
        <v>7</v>
      </c>
    </row>
    <row r="231" spans="1:19" x14ac:dyDescent="0.25">
      <c r="B231" s="33" t="s">
        <v>15</v>
      </c>
      <c r="C231" s="10">
        <v>4</v>
      </c>
      <c r="D231" s="10">
        <v>10</v>
      </c>
    </row>
    <row r="232" spans="1:19" x14ac:dyDescent="0.25">
      <c r="B232" s="33" t="s">
        <v>2</v>
      </c>
      <c r="C232" s="10">
        <v>5</v>
      </c>
      <c r="D232" s="10">
        <v>12</v>
      </c>
    </row>
    <row r="233" spans="1:19" x14ac:dyDescent="0.25">
      <c r="B233" s="10" t="s">
        <v>11</v>
      </c>
      <c r="C233" s="10"/>
      <c r="D233" s="10">
        <v>4</v>
      </c>
    </row>
    <row r="235" spans="1:19" ht="15.75" thickBot="1" x14ac:dyDescent="0.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</row>
    <row r="237" spans="1:19" x14ac:dyDescent="0.25">
      <c r="B237" s="24" t="s">
        <v>70</v>
      </c>
    </row>
    <row r="239" spans="1:19" x14ac:dyDescent="0.25">
      <c r="B239" t="s">
        <v>46</v>
      </c>
    </row>
    <row r="240" spans="1:19" ht="15.75" thickBot="1" x14ac:dyDescent="0.3">
      <c r="B240" s="21" t="s">
        <v>12</v>
      </c>
      <c r="C240" s="21" t="s">
        <v>52</v>
      </c>
      <c r="D240" s="22" t="s">
        <v>54</v>
      </c>
      <c r="E240" s="21" t="s">
        <v>31</v>
      </c>
    </row>
    <row r="241" spans="2:8" ht="15.75" thickTop="1" x14ac:dyDescent="0.25">
      <c r="B241" s="3" t="s">
        <v>0</v>
      </c>
      <c r="C241" s="3">
        <v>1</v>
      </c>
      <c r="D241" s="3">
        <f>(C241-1)/11</f>
        <v>0</v>
      </c>
      <c r="E241" s="3">
        <v>1</v>
      </c>
    </row>
    <row r="242" spans="2:8" x14ac:dyDescent="0.25">
      <c r="B242" s="10" t="s">
        <v>1</v>
      </c>
      <c r="C242" s="10">
        <v>2</v>
      </c>
      <c r="D242" s="10">
        <f t="shared" ref="D242:D252" si="17">(C242-1)/11</f>
        <v>9.0909090909090912E-2</v>
      </c>
      <c r="E242" s="10">
        <v>2</v>
      </c>
    </row>
    <row r="243" spans="2:8" x14ac:dyDescent="0.25">
      <c r="B243" s="10" t="s">
        <v>2</v>
      </c>
      <c r="C243" s="10">
        <v>3</v>
      </c>
      <c r="D243" s="10">
        <f t="shared" si="17"/>
        <v>0.18181818181818182</v>
      </c>
      <c r="E243" s="10">
        <v>12</v>
      </c>
    </row>
    <row r="244" spans="2:8" x14ac:dyDescent="0.25">
      <c r="B244" s="10" t="s">
        <v>3</v>
      </c>
      <c r="C244" s="10">
        <v>4</v>
      </c>
      <c r="D244" s="10">
        <f t="shared" si="17"/>
        <v>0.27272727272727271</v>
      </c>
      <c r="E244" s="10">
        <v>3</v>
      </c>
    </row>
    <row r="245" spans="2:8" x14ac:dyDescent="0.25">
      <c r="B245" s="10" t="s">
        <v>15</v>
      </c>
      <c r="C245" s="10">
        <v>5</v>
      </c>
      <c r="D245" s="10">
        <f t="shared" si="17"/>
        <v>0.36363636363636365</v>
      </c>
      <c r="E245" s="10">
        <v>10</v>
      </c>
    </row>
    <row r="246" spans="2:8" x14ac:dyDescent="0.25">
      <c r="B246" s="10" t="s">
        <v>16</v>
      </c>
      <c r="C246" s="10">
        <v>6</v>
      </c>
      <c r="D246" s="10">
        <f t="shared" si="17"/>
        <v>0.45454545454545453</v>
      </c>
      <c r="E246" s="10">
        <v>7</v>
      </c>
    </row>
    <row r="247" spans="2:8" x14ac:dyDescent="0.25">
      <c r="B247" s="10" t="s">
        <v>5</v>
      </c>
      <c r="C247" s="10">
        <v>7</v>
      </c>
      <c r="D247" s="10">
        <f t="shared" si="17"/>
        <v>0.54545454545454541</v>
      </c>
      <c r="E247" s="10">
        <v>6</v>
      </c>
    </row>
    <row r="248" spans="2:8" x14ac:dyDescent="0.25">
      <c r="B248" s="10" t="s">
        <v>17</v>
      </c>
      <c r="C248" s="10">
        <v>8</v>
      </c>
      <c r="D248" s="10">
        <f t="shared" si="17"/>
        <v>0.63636363636363635</v>
      </c>
      <c r="E248" s="10">
        <v>11</v>
      </c>
    </row>
    <row r="249" spans="2:8" x14ac:dyDescent="0.25">
      <c r="B249" s="10" t="s">
        <v>7</v>
      </c>
      <c r="C249" s="10">
        <v>9</v>
      </c>
      <c r="D249" s="10">
        <f t="shared" si="17"/>
        <v>0.72727272727272729</v>
      </c>
      <c r="E249" s="10">
        <v>8</v>
      </c>
    </row>
    <row r="250" spans="2:8" x14ac:dyDescent="0.25">
      <c r="B250" s="10" t="s">
        <v>8</v>
      </c>
      <c r="C250" s="10">
        <v>10</v>
      </c>
      <c r="D250" s="10">
        <f t="shared" si="17"/>
        <v>0.81818181818181823</v>
      </c>
      <c r="E250" s="10">
        <v>9</v>
      </c>
    </row>
    <row r="251" spans="2:8" x14ac:dyDescent="0.25">
      <c r="B251" s="10" t="s">
        <v>9</v>
      </c>
      <c r="C251" s="10">
        <v>11</v>
      </c>
      <c r="D251" s="10">
        <f t="shared" si="17"/>
        <v>0.90909090909090906</v>
      </c>
      <c r="E251" s="10">
        <v>5</v>
      </c>
    </row>
    <row r="252" spans="2:8" x14ac:dyDescent="0.25">
      <c r="B252" s="10" t="s">
        <v>11</v>
      </c>
      <c r="C252" s="10">
        <v>12</v>
      </c>
      <c r="D252" s="10">
        <f t="shared" si="17"/>
        <v>1</v>
      </c>
      <c r="E252" s="10">
        <v>4</v>
      </c>
    </row>
    <row r="254" spans="2:8" x14ac:dyDescent="0.25">
      <c r="G254" t="s">
        <v>48</v>
      </c>
    </row>
    <row r="255" spans="2:8" x14ac:dyDescent="0.25">
      <c r="B255" t="s">
        <v>28</v>
      </c>
    </row>
    <row r="256" spans="2:8" ht="15.75" thickBot="1" x14ac:dyDescent="0.3">
      <c r="B256" s="21" t="s">
        <v>12</v>
      </c>
      <c r="C256" s="21" t="s">
        <v>52</v>
      </c>
      <c r="D256" s="21" t="s">
        <v>47</v>
      </c>
      <c r="E256" s="21" t="s">
        <v>44</v>
      </c>
      <c r="F256" s="21" t="s">
        <v>27</v>
      </c>
      <c r="G256" s="21" t="s">
        <v>45</v>
      </c>
      <c r="H256" s="21" t="s">
        <v>55</v>
      </c>
    </row>
    <row r="257" spans="2:8" ht="15.75" thickTop="1" x14ac:dyDescent="0.25">
      <c r="B257" s="3" t="s">
        <v>5</v>
      </c>
      <c r="C257" s="3">
        <f>D247</f>
        <v>0.54545454545454541</v>
      </c>
      <c r="D257" s="3">
        <v>1</v>
      </c>
      <c r="E257" s="3">
        <f>(D257-1)/4</f>
        <v>0</v>
      </c>
      <c r="F257" s="3">
        <f>E257-C257</f>
        <v>-0.54545454545454541</v>
      </c>
      <c r="G257" s="3">
        <f>((ABS(F257))/(F257))*0.7*F257^(2)</f>
        <v>-0.20826446280991731</v>
      </c>
      <c r="H257" s="34">
        <f>C257+G257</f>
        <v>0.33719008264462813</v>
      </c>
    </row>
    <row r="258" spans="2:8" x14ac:dyDescent="0.25">
      <c r="B258" s="10" t="s">
        <v>7</v>
      </c>
      <c r="C258" s="10">
        <f>D249</f>
        <v>0.72727272727272729</v>
      </c>
      <c r="D258" s="10">
        <v>2</v>
      </c>
      <c r="E258" s="3">
        <f t="shared" ref="E258:E261" si="18">(D258-1)/4</f>
        <v>0.25</v>
      </c>
      <c r="F258" s="3">
        <f>E258-C258</f>
        <v>-0.47727272727272729</v>
      </c>
      <c r="G258" s="10">
        <f t="shared" ref="G258:G261" si="19">((ABS(F258))/(F258))*0.7*F258^(2)</f>
        <v>-0.15945247933884299</v>
      </c>
      <c r="H258" s="34">
        <f t="shared" ref="H258:H261" si="20">C258+G258</f>
        <v>0.5678202479338843</v>
      </c>
    </row>
    <row r="259" spans="2:8" x14ac:dyDescent="0.25">
      <c r="B259" s="10" t="s">
        <v>8</v>
      </c>
      <c r="C259" s="10">
        <f>D250</f>
        <v>0.81818181818181823</v>
      </c>
      <c r="D259" s="10">
        <v>3</v>
      </c>
      <c r="E259" s="3">
        <f t="shared" si="18"/>
        <v>0.5</v>
      </c>
      <c r="F259" s="3">
        <f>E259-C259</f>
        <v>-0.31818181818181823</v>
      </c>
      <c r="G259" s="10">
        <f t="shared" si="19"/>
        <v>-7.0867768595041347E-2</v>
      </c>
      <c r="H259" s="34">
        <f t="shared" si="20"/>
        <v>0.74731404958677694</v>
      </c>
    </row>
    <row r="260" spans="2:8" x14ac:dyDescent="0.25">
      <c r="B260" s="10" t="s">
        <v>15</v>
      </c>
      <c r="C260" s="10">
        <f>D245</f>
        <v>0.36363636363636365</v>
      </c>
      <c r="D260" s="10">
        <v>4</v>
      </c>
      <c r="E260" s="3">
        <f t="shared" si="18"/>
        <v>0.75</v>
      </c>
      <c r="F260" s="3">
        <f t="shared" ref="F260:F261" si="21">E260-C260</f>
        <v>0.38636363636363635</v>
      </c>
      <c r="G260" s="10">
        <f t="shared" si="19"/>
        <v>0.10449380165289254</v>
      </c>
      <c r="H260" s="34">
        <f t="shared" si="20"/>
        <v>0.46813016528925622</v>
      </c>
    </row>
    <row r="261" spans="2:8" x14ac:dyDescent="0.25">
      <c r="B261" s="10" t="s">
        <v>2</v>
      </c>
      <c r="C261" s="10">
        <f>D243</f>
        <v>0.18181818181818182</v>
      </c>
      <c r="D261" s="10">
        <v>5</v>
      </c>
      <c r="E261" s="3">
        <f t="shared" si="18"/>
        <v>1</v>
      </c>
      <c r="F261" s="3">
        <f t="shared" si="21"/>
        <v>0.81818181818181812</v>
      </c>
      <c r="G261" s="10">
        <f t="shared" si="19"/>
        <v>0.46859504132231394</v>
      </c>
      <c r="H261" s="34">
        <f t="shared" si="20"/>
        <v>0.65041322314049577</v>
      </c>
    </row>
    <row r="263" spans="2:8" x14ac:dyDescent="0.25">
      <c r="B263" t="s">
        <v>49</v>
      </c>
    </row>
    <row r="264" spans="2:8" ht="15.75" thickBot="1" x14ac:dyDescent="0.3">
      <c r="B264" s="21" t="s">
        <v>12</v>
      </c>
      <c r="C264" s="22" t="s">
        <v>54</v>
      </c>
      <c r="D264" s="21" t="s">
        <v>56</v>
      </c>
      <c r="E264" s="21" t="s">
        <v>31</v>
      </c>
    </row>
    <row r="265" spans="2:8" ht="15.75" thickTop="1" x14ac:dyDescent="0.25">
      <c r="B265" s="3" t="s">
        <v>0</v>
      </c>
      <c r="C265" s="3">
        <f>(D265-1)/11</f>
        <v>0</v>
      </c>
      <c r="D265" s="3">
        <v>1</v>
      </c>
      <c r="E265" s="3">
        <v>1</v>
      </c>
    </row>
    <row r="266" spans="2:8" x14ac:dyDescent="0.25">
      <c r="B266" s="10" t="s">
        <v>1</v>
      </c>
      <c r="C266" s="10">
        <f>(D266-1)/11</f>
        <v>9.0909090909090912E-2</v>
      </c>
      <c r="D266" s="10">
        <v>2</v>
      </c>
      <c r="E266" s="10">
        <v>2</v>
      </c>
    </row>
    <row r="267" spans="2:8" x14ac:dyDescent="0.25">
      <c r="B267" s="10" t="s">
        <v>3</v>
      </c>
      <c r="C267" s="10">
        <f>(D267-1)/11</f>
        <v>0.27272727272727271</v>
      </c>
      <c r="D267" s="10">
        <v>4</v>
      </c>
      <c r="E267" s="10">
        <v>3</v>
      </c>
    </row>
    <row r="268" spans="2:8" x14ac:dyDescent="0.25">
      <c r="B268" s="30" t="s">
        <v>5</v>
      </c>
      <c r="C268" s="30">
        <v>0.33719008264462813</v>
      </c>
      <c r="D268" s="10">
        <v>7</v>
      </c>
      <c r="E268" s="10">
        <v>6</v>
      </c>
    </row>
    <row r="269" spans="2:8" x14ac:dyDescent="0.25">
      <c r="B269" s="10" t="s">
        <v>16</v>
      </c>
      <c r="C269" s="10">
        <f>(D269-1)/11</f>
        <v>0.45454545454545453</v>
      </c>
      <c r="D269" s="10">
        <v>6</v>
      </c>
      <c r="E269" s="10">
        <v>7</v>
      </c>
    </row>
    <row r="270" spans="2:8" x14ac:dyDescent="0.25">
      <c r="B270" s="30" t="s">
        <v>15</v>
      </c>
      <c r="C270" s="30">
        <v>0.46813016528925622</v>
      </c>
      <c r="D270" s="10">
        <v>5</v>
      </c>
      <c r="E270" s="10">
        <v>10</v>
      </c>
    </row>
    <row r="271" spans="2:8" x14ac:dyDescent="0.25">
      <c r="B271" s="30" t="s">
        <v>7</v>
      </c>
      <c r="C271" s="30">
        <v>0.5678202479338843</v>
      </c>
      <c r="D271" s="10">
        <v>9</v>
      </c>
      <c r="E271" s="10">
        <v>8</v>
      </c>
    </row>
    <row r="272" spans="2:8" x14ac:dyDescent="0.25">
      <c r="B272" s="10" t="s">
        <v>17</v>
      </c>
      <c r="C272" s="10">
        <f>(D272-1)/11</f>
        <v>0.63636363636363635</v>
      </c>
      <c r="D272" s="10">
        <v>8</v>
      </c>
      <c r="E272" s="10">
        <v>11</v>
      </c>
    </row>
    <row r="273" spans="2:9" x14ac:dyDescent="0.25">
      <c r="B273" s="30" t="s">
        <v>2</v>
      </c>
      <c r="C273" s="30">
        <v>0.65041322314049577</v>
      </c>
      <c r="D273" s="10">
        <v>3</v>
      </c>
      <c r="E273" s="10">
        <v>12</v>
      </c>
    </row>
    <row r="274" spans="2:9" x14ac:dyDescent="0.25">
      <c r="B274" s="30" t="s">
        <v>8</v>
      </c>
      <c r="C274" s="30">
        <v>0.74731404958677694</v>
      </c>
      <c r="D274" s="10">
        <v>10</v>
      </c>
      <c r="E274" s="10">
        <v>9</v>
      </c>
    </row>
    <row r="275" spans="2:9" x14ac:dyDescent="0.25">
      <c r="B275" s="10" t="s">
        <v>9</v>
      </c>
      <c r="C275" s="10">
        <f>(D275-1)/11</f>
        <v>0.90909090909090906</v>
      </c>
      <c r="D275" s="10">
        <v>11</v>
      </c>
      <c r="E275" s="10">
        <v>5</v>
      </c>
    </row>
    <row r="276" spans="2:9" x14ac:dyDescent="0.25">
      <c r="B276" s="10" t="s">
        <v>11</v>
      </c>
      <c r="C276" s="10">
        <f>(D276-1)/11</f>
        <v>1</v>
      </c>
      <c r="D276" s="10">
        <v>12</v>
      </c>
      <c r="E276" s="10">
        <v>4</v>
      </c>
    </row>
    <row r="278" spans="2:9" x14ac:dyDescent="0.25">
      <c r="B278" t="s">
        <v>29</v>
      </c>
    </row>
    <row r="279" spans="2:9" ht="15.75" thickBot="1" x14ac:dyDescent="0.3">
      <c r="B279" s="21" t="s">
        <v>12</v>
      </c>
      <c r="C279" s="21" t="s">
        <v>52</v>
      </c>
      <c r="D279" s="21" t="s">
        <v>47</v>
      </c>
      <c r="E279" s="21" t="s">
        <v>44</v>
      </c>
      <c r="F279" s="21" t="s">
        <v>27</v>
      </c>
      <c r="G279" s="21" t="s">
        <v>45</v>
      </c>
      <c r="H279" s="21" t="s">
        <v>55</v>
      </c>
    </row>
    <row r="280" spans="2:9" ht="15.75" thickTop="1" x14ac:dyDescent="0.25">
      <c r="B280" s="3" t="s">
        <v>0</v>
      </c>
      <c r="C280" s="3">
        <f>C265</f>
        <v>0</v>
      </c>
      <c r="D280" s="3">
        <v>1</v>
      </c>
      <c r="E280" s="3">
        <f>(D280-1)/5</f>
        <v>0</v>
      </c>
      <c r="F280" s="3">
        <f>E280-C280</f>
        <v>0</v>
      </c>
      <c r="G280" s="3" t="e">
        <f>((ABS(F280))/(F280))*0.7*F280^(2)</f>
        <v>#DIV/0!</v>
      </c>
      <c r="H280" s="34" t="e">
        <f>C280+G280</f>
        <v>#DIV/0!</v>
      </c>
      <c r="I280" s="36"/>
    </row>
    <row r="281" spans="2:9" x14ac:dyDescent="0.25">
      <c r="B281" s="10" t="s">
        <v>1</v>
      </c>
      <c r="C281" s="10">
        <f>C266</f>
        <v>9.0909090909090912E-2</v>
      </c>
      <c r="D281" s="10">
        <v>2</v>
      </c>
      <c r="E281" s="3">
        <f t="shared" ref="E281:E284" si="22">(D281-1)/5</f>
        <v>0.2</v>
      </c>
      <c r="F281" s="3">
        <f t="shared" ref="F281:F284" si="23">E281-C281</f>
        <v>0.1090909090909091</v>
      </c>
      <c r="G281" s="10">
        <f t="shared" ref="G281:G284" si="24">((ABS(F281))/(F281))*0.7*F281^(2)</f>
        <v>8.3305785123966945E-3</v>
      </c>
      <c r="H281" s="34">
        <f t="shared" ref="H281:H284" si="25">C281+G281</f>
        <v>9.9239669421487611E-2</v>
      </c>
    </row>
    <row r="282" spans="2:9" x14ac:dyDescent="0.25">
      <c r="B282" s="10" t="s">
        <v>3</v>
      </c>
      <c r="C282" s="10">
        <f>C267</f>
        <v>0.27272727272727271</v>
      </c>
      <c r="D282" s="10">
        <v>3</v>
      </c>
      <c r="E282" s="3">
        <f t="shared" si="22"/>
        <v>0.4</v>
      </c>
      <c r="F282" s="3">
        <f t="shared" si="23"/>
        <v>0.12727272727272732</v>
      </c>
      <c r="G282" s="10">
        <f t="shared" si="24"/>
        <v>1.133884297520662E-2</v>
      </c>
      <c r="H282" s="34">
        <f t="shared" si="25"/>
        <v>0.2840661157024793</v>
      </c>
    </row>
    <row r="283" spans="2:9" x14ac:dyDescent="0.25">
      <c r="B283" s="10" t="s">
        <v>9</v>
      </c>
      <c r="C283" s="10">
        <f>C275</f>
        <v>0.90909090909090906</v>
      </c>
      <c r="D283" s="10">
        <v>4</v>
      </c>
      <c r="E283" s="3">
        <f t="shared" si="22"/>
        <v>0.6</v>
      </c>
      <c r="F283" s="3">
        <f t="shared" si="23"/>
        <v>-0.30909090909090908</v>
      </c>
      <c r="G283" s="10">
        <f t="shared" si="24"/>
        <v>-6.6876033057851225E-2</v>
      </c>
      <c r="H283" s="34">
        <f t="shared" si="25"/>
        <v>0.84221487603305789</v>
      </c>
    </row>
    <row r="284" spans="2:9" x14ac:dyDescent="0.25">
      <c r="B284" s="10" t="s">
        <v>16</v>
      </c>
      <c r="C284" s="10">
        <f>C269</f>
        <v>0.45454545454545453</v>
      </c>
      <c r="D284" s="10">
        <v>5</v>
      </c>
      <c r="E284" s="3">
        <f t="shared" si="22"/>
        <v>0.8</v>
      </c>
      <c r="F284" s="3">
        <f t="shared" si="23"/>
        <v>0.34545454545454551</v>
      </c>
      <c r="G284" s="10">
        <f t="shared" si="24"/>
        <v>8.3537190082644652E-2</v>
      </c>
      <c r="H284" s="34">
        <f t="shared" si="25"/>
        <v>0.53808264462809918</v>
      </c>
    </row>
    <row r="285" spans="2:9" x14ac:dyDescent="0.25">
      <c r="B285" s="33" t="s">
        <v>15</v>
      </c>
      <c r="C285" s="10">
        <f>C270</f>
        <v>0.46813016528925622</v>
      </c>
      <c r="D285" s="10">
        <v>6</v>
      </c>
      <c r="E285" s="3">
        <f>(D285-1)/5</f>
        <v>1</v>
      </c>
      <c r="F285" s="3">
        <f>E285-C285</f>
        <v>0.53186983471074378</v>
      </c>
      <c r="G285" s="3">
        <f>((ABS(F285))/(F285))*0.7*F285^(2)</f>
        <v>0.19801986475266373</v>
      </c>
      <c r="H285" s="34">
        <f>C285+G285</f>
        <v>0.66615003004191997</v>
      </c>
    </row>
    <row r="287" spans="2:9" x14ac:dyDescent="0.25">
      <c r="B287" t="s">
        <v>50</v>
      </c>
    </row>
    <row r="288" spans="2:9" ht="15.75" thickBot="1" x14ac:dyDescent="0.3">
      <c r="B288" s="21" t="s">
        <v>12</v>
      </c>
      <c r="C288" s="22" t="s">
        <v>54</v>
      </c>
      <c r="D288" s="21" t="s">
        <v>56</v>
      </c>
      <c r="E288" s="21" t="s">
        <v>31</v>
      </c>
    </row>
    <row r="289" spans="2:8" ht="15.75" thickTop="1" x14ac:dyDescent="0.25">
      <c r="B289" s="34" t="s">
        <v>0</v>
      </c>
      <c r="C289" s="34">
        <v>0</v>
      </c>
      <c r="D289" s="3">
        <v>1</v>
      </c>
      <c r="E289" s="3">
        <v>1</v>
      </c>
    </row>
    <row r="290" spans="2:8" x14ac:dyDescent="0.25">
      <c r="B290" s="30" t="s">
        <v>1</v>
      </c>
      <c r="C290" s="30">
        <v>9.9239669421487611E-2</v>
      </c>
      <c r="D290" s="10">
        <v>2</v>
      </c>
      <c r="E290" s="10">
        <v>2</v>
      </c>
    </row>
    <row r="291" spans="2:8" x14ac:dyDescent="0.25">
      <c r="B291" s="30" t="s">
        <v>3</v>
      </c>
      <c r="C291" s="30">
        <v>0.2840661157024793</v>
      </c>
      <c r="D291" s="10">
        <v>4</v>
      </c>
      <c r="E291" s="10">
        <v>3</v>
      </c>
    </row>
    <row r="292" spans="2:8" x14ac:dyDescent="0.25">
      <c r="B292" s="33" t="s">
        <v>5</v>
      </c>
      <c r="C292" s="10">
        <v>0.33719008264462813</v>
      </c>
      <c r="D292" s="10">
        <v>7</v>
      </c>
      <c r="E292" s="10">
        <v>6</v>
      </c>
    </row>
    <row r="293" spans="2:8" x14ac:dyDescent="0.25">
      <c r="B293" s="30" t="s">
        <v>16</v>
      </c>
      <c r="C293" s="30">
        <v>0.53808264462809918</v>
      </c>
      <c r="D293" s="10">
        <v>6</v>
      </c>
      <c r="E293" s="10">
        <v>7</v>
      </c>
    </row>
    <row r="294" spans="2:8" x14ac:dyDescent="0.25">
      <c r="B294" s="33" t="s">
        <v>7</v>
      </c>
      <c r="C294" s="10">
        <v>0.5678202479338843</v>
      </c>
      <c r="D294" s="10">
        <v>9</v>
      </c>
      <c r="E294" s="10">
        <v>8</v>
      </c>
    </row>
    <row r="295" spans="2:8" x14ac:dyDescent="0.25">
      <c r="B295" s="10" t="s">
        <v>17</v>
      </c>
      <c r="C295" s="10">
        <f>(D295-1)/11</f>
        <v>0.63636363636363635</v>
      </c>
      <c r="D295" s="10">
        <v>8</v>
      </c>
      <c r="E295" s="10">
        <v>11</v>
      </c>
    </row>
    <row r="296" spans="2:8" x14ac:dyDescent="0.25">
      <c r="B296" s="33" t="s">
        <v>2</v>
      </c>
      <c r="C296" s="10">
        <v>0.65041322314049577</v>
      </c>
      <c r="D296" s="10">
        <v>3</v>
      </c>
      <c r="E296" s="10">
        <v>12</v>
      </c>
    </row>
    <row r="297" spans="2:8" x14ac:dyDescent="0.25">
      <c r="B297" s="30" t="s">
        <v>15</v>
      </c>
      <c r="C297" s="30">
        <v>0.66615003004191997</v>
      </c>
      <c r="D297" s="10">
        <v>5</v>
      </c>
      <c r="E297" s="10">
        <v>10</v>
      </c>
    </row>
    <row r="298" spans="2:8" x14ac:dyDescent="0.25">
      <c r="B298" s="33" t="s">
        <v>8</v>
      </c>
      <c r="C298" s="10">
        <v>0.74731404958677694</v>
      </c>
      <c r="D298" s="10">
        <v>10</v>
      </c>
      <c r="E298" s="10">
        <v>9</v>
      </c>
    </row>
    <row r="299" spans="2:8" x14ac:dyDescent="0.25">
      <c r="B299" s="30" t="s">
        <v>9</v>
      </c>
      <c r="C299" s="30">
        <v>0.84221487603305789</v>
      </c>
      <c r="D299" s="10">
        <v>11</v>
      </c>
      <c r="E299" s="10">
        <v>5</v>
      </c>
    </row>
    <row r="300" spans="2:8" x14ac:dyDescent="0.25">
      <c r="B300" s="10" t="s">
        <v>11</v>
      </c>
      <c r="C300" s="10">
        <f>(D300-1)/11</f>
        <v>1</v>
      </c>
      <c r="D300" s="10">
        <v>12</v>
      </c>
      <c r="E300" s="10">
        <v>4</v>
      </c>
    </row>
    <row r="302" spans="2:8" x14ac:dyDescent="0.25">
      <c r="B302" t="s">
        <v>30</v>
      </c>
    </row>
    <row r="303" spans="2:8" ht="15.75" thickBot="1" x14ac:dyDescent="0.3">
      <c r="B303" s="21" t="s">
        <v>12</v>
      </c>
      <c r="C303" s="21" t="s">
        <v>52</v>
      </c>
      <c r="D303" s="21" t="s">
        <v>47</v>
      </c>
      <c r="E303" s="21" t="s">
        <v>44</v>
      </c>
      <c r="F303" s="21" t="s">
        <v>27</v>
      </c>
      <c r="G303" s="21" t="s">
        <v>45</v>
      </c>
      <c r="H303" s="21" t="s">
        <v>55</v>
      </c>
    </row>
    <row r="304" spans="2:8" ht="15.75" thickTop="1" x14ac:dyDescent="0.25">
      <c r="B304" s="35" t="str">
        <f>B290</f>
        <v>Apfel</v>
      </c>
      <c r="C304" s="3">
        <v>9.9239669421487611E-2</v>
      </c>
      <c r="D304" s="3">
        <v>1</v>
      </c>
      <c r="E304" s="3">
        <f>(D304-1)/5</f>
        <v>0</v>
      </c>
      <c r="F304" s="3">
        <f>E304-C304</f>
        <v>-9.9239669421487611E-2</v>
      </c>
      <c r="G304" s="3">
        <f>((ABS(F304))/(F304))*0.7*F304^(2)</f>
        <v>-6.8939583908202992E-3</v>
      </c>
      <c r="H304" s="34">
        <f>C304+G304</f>
        <v>9.2345711030667313E-2</v>
      </c>
    </row>
    <row r="305" spans="2:8" x14ac:dyDescent="0.25">
      <c r="B305" s="33" t="str">
        <f>B291</f>
        <v>Semmel</v>
      </c>
      <c r="C305" s="10">
        <v>0.2840661157024793</v>
      </c>
      <c r="D305" s="10">
        <v>2</v>
      </c>
      <c r="E305" s="3">
        <f t="shared" ref="E305:E308" si="26">(D305-1)/5</f>
        <v>0.2</v>
      </c>
      <c r="F305" s="3">
        <f t="shared" ref="F305:F308" si="27">E305-C305</f>
        <v>-8.4066115702479294E-2</v>
      </c>
      <c r="G305" s="10">
        <f t="shared" ref="G305:G308" si="28">((ABS(F305))/(F305))*0.7*F305^(2)</f>
        <v>-4.9469782665118442E-3</v>
      </c>
      <c r="H305" s="34">
        <f t="shared" ref="H305:H308" si="29">C305+G305</f>
        <v>0.27911913743596745</v>
      </c>
    </row>
    <row r="306" spans="2:8" x14ac:dyDescent="0.25">
      <c r="B306" s="33" t="str">
        <f>B299</f>
        <v>Müllbeutel</v>
      </c>
      <c r="C306" s="10">
        <v>0.84221487603305789</v>
      </c>
      <c r="D306" s="10">
        <v>3</v>
      </c>
      <c r="E306" s="3">
        <f t="shared" si="26"/>
        <v>0.4</v>
      </c>
      <c r="F306" s="3">
        <f t="shared" si="27"/>
        <v>-0.44221487603305787</v>
      </c>
      <c r="G306" s="10">
        <f t="shared" si="28"/>
        <v>-0.13688779760945291</v>
      </c>
      <c r="H306" s="34">
        <f t="shared" si="29"/>
        <v>0.70532707842360498</v>
      </c>
    </row>
    <row r="307" spans="2:8" x14ac:dyDescent="0.25">
      <c r="B307" s="33" t="str">
        <f>B292</f>
        <v>Milch</v>
      </c>
      <c r="C307" s="10">
        <v>0.33719008264462813</v>
      </c>
      <c r="D307" s="10">
        <v>4</v>
      </c>
      <c r="E307" s="3">
        <f t="shared" si="26"/>
        <v>0.6</v>
      </c>
      <c r="F307" s="3">
        <f t="shared" si="27"/>
        <v>0.26280991735537185</v>
      </c>
      <c r="G307" s="10">
        <f t="shared" si="28"/>
        <v>4.8348336862236156E-2</v>
      </c>
      <c r="H307" s="34">
        <f t="shared" si="29"/>
        <v>0.38553841950686429</v>
      </c>
    </row>
    <row r="308" spans="2:8" x14ac:dyDescent="0.25">
      <c r="B308" s="10" t="str">
        <f>B295</f>
        <v>Makkaroni</v>
      </c>
      <c r="C308" s="10">
        <v>0.63636363636363635</v>
      </c>
      <c r="D308" s="10">
        <v>5</v>
      </c>
      <c r="E308" s="3">
        <f t="shared" si="26"/>
        <v>0.8</v>
      </c>
      <c r="F308" s="3">
        <f t="shared" si="27"/>
        <v>0.16363636363636369</v>
      </c>
      <c r="G308" s="10">
        <f t="shared" si="28"/>
        <v>1.8743801652892574E-2</v>
      </c>
      <c r="H308" s="34">
        <f t="shared" si="29"/>
        <v>0.65510743801652893</v>
      </c>
    </row>
    <row r="309" spans="2:8" x14ac:dyDescent="0.25">
      <c r="B309" s="33" t="str">
        <f>B296</f>
        <v>Instant-Kaffee</v>
      </c>
      <c r="C309" s="10">
        <v>0.65041322314049577</v>
      </c>
      <c r="D309" s="10">
        <v>6</v>
      </c>
      <c r="E309" s="3">
        <f>(D309-1)/5</f>
        <v>1</v>
      </c>
      <c r="F309" s="3">
        <f>E309-C309</f>
        <v>0.34958677685950423</v>
      </c>
      <c r="G309" s="3">
        <f>((ABS(F309))/(F309))*0.7*F309^(2)</f>
        <v>8.5547640188511756E-2</v>
      </c>
      <c r="H309" s="34">
        <f>C309+G309</f>
        <v>0.73596086332900756</v>
      </c>
    </row>
    <row r="311" spans="2:8" x14ac:dyDescent="0.25">
      <c r="B311" t="s">
        <v>51</v>
      </c>
    </row>
    <row r="312" spans="2:8" ht="15.75" thickBot="1" x14ac:dyDescent="0.3">
      <c r="B312" s="21" t="s">
        <v>12</v>
      </c>
      <c r="C312" s="22" t="s">
        <v>54</v>
      </c>
      <c r="D312" s="21" t="s">
        <v>56</v>
      </c>
      <c r="E312" s="21" t="s">
        <v>31</v>
      </c>
    </row>
    <row r="313" spans="2:8" ht="15.75" thickTop="1" x14ac:dyDescent="0.25">
      <c r="B313" s="35" t="s">
        <v>0</v>
      </c>
      <c r="C313" s="3">
        <v>0</v>
      </c>
      <c r="D313" s="3">
        <v>1</v>
      </c>
      <c r="E313" s="3">
        <v>1</v>
      </c>
    </row>
    <row r="314" spans="2:8" x14ac:dyDescent="0.25">
      <c r="B314" s="30" t="s">
        <v>1</v>
      </c>
      <c r="C314" s="30">
        <f>$H$304</f>
        <v>9.2345711030667313E-2</v>
      </c>
      <c r="D314" s="10">
        <v>2</v>
      </c>
      <c r="E314" s="10">
        <v>2</v>
      </c>
    </row>
    <row r="315" spans="2:8" x14ac:dyDescent="0.25">
      <c r="B315" s="30" t="s">
        <v>3</v>
      </c>
      <c r="C315" s="30">
        <f>$H$305</f>
        <v>0.27911913743596745</v>
      </c>
      <c r="D315" s="10">
        <v>4</v>
      </c>
      <c r="E315" s="10">
        <v>3</v>
      </c>
    </row>
    <row r="316" spans="2:8" x14ac:dyDescent="0.25">
      <c r="B316" s="30" t="s">
        <v>5</v>
      </c>
      <c r="C316" s="30">
        <f>$H$307</f>
        <v>0.38553841950686429</v>
      </c>
      <c r="D316" s="10">
        <v>7</v>
      </c>
      <c r="E316" s="10">
        <v>6</v>
      </c>
    </row>
    <row r="317" spans="2:8" x14ac:dyDescent="0.25">
      <c r="B317" s="33" t="s">
        <v>16</v>
      </c>
      <c r="C317" s="10">
        <v>0.53808264462809918</v>
      </c>
      <c r="D317" s="10">
        <v>6</v>
      </c>
      <c r="E317" s="10">
        <v>7</v>
      </c>
    </row>
    <row r="318" spans="2:8" x14ac:dyDescent="0.25">
      <c r="B318" s="33" t="s">
        <v>7</v>
      </c>
      <c r="C318" s="10">
        <v>0.5678202479338843</v>
      </c>
      <c r="D318" s="10">
        <v>9</v>
      </c>
      <c r="E318" s="10">
        <v>8</v>
      </c>
    </row>
    <row r="319" spans="2:8" x14ac:dyDescent="0.25">
      <c r="B319" s="33" t="s">
        <v>15</v>
      </c>
      <c r="C319" s="10">
        <v>0.66615003004191997</v>
      </c>
      <c r="D319" s="10">
        <v>5</v>
      </c>
      <c r="E319" s="10">
        <v>10</v>
      </c>
    </row>
    <row r="320" spans="2:8" x14ac:dyDescent="0.25">
      <c r="B320" s="30" t="s">
        <v>17</v>
      </c>
      <c r="C320" s="30">
        <f>$H$308</f>
        <v>0.65510743801652893</v>
      </c>
      <c r="D320" s="10">
        <v>8</v>
      </c>
      <c r="E320" s="10">
        <v>11</v>
      </c>
    </row>
    <row r="321" spans="2:5" x14ac:dyDescent="0.25">
      <c r="B321" s="30" t="s">
        <v>2</v>
      </c>
      <c r="C321" s="30">
        <f>$H$309</f>
        <v>0.73596086332900756</v>
      </c>
      <c r="D321" s="10">
        <v>3</v>
      </c>
      <c r="E321" s="10">
        <v>12</v>
      </c>
    </row>
    <row r="322" spans="2:5" x14ac:dyDescent="0.25">
      <c r="B322" s="30" t="s">
        <v>9</v>
      </c>
      <c r="C322" s="30">
        <f>$H$306</f>
        <v>0.70532707842360498</v>
      </c>
      <c r="D322" s="10">
        <v>11</v>
      </c>
      <c r="E322" s="10">
        <v>5</v>
      </c>
    </row>
    <row r="323" spans="2:5" x14ac:dyDescent="0.25">
      <c r="B323" s="33" t="s">
        <v>8</v>
      </c>
      <c r="C323" s="10">
        <v>0.74731404958677694</v>
      </c>
      <c r="D323" s="10">
        <v>10</v>
      </c>
      <c r="E323" s="10">
        <v>9</v>
      </c>
    </row>
    <row r="324" spans="2:5" x14ac:dyDescent="0.25">
      <c r="B324" s="10" t="s">
        <v>11</v>
      </c>
      <c r="C324" s="10">
        <f>(D324-1)/11</f>
        <v>1</v>
      </c>
      <c r="D324" s="10">
        <v>12</v>
      </c>
      <c r="E324" s="10">
        <v>4</v>
      </c>
    </row>
  </sheetData>
  <pageMargins left="0.7" right="0.7" top="0.78740157499999996" bottom="0.78740157499999996" header="0.3" footer="0.3"/>
  <pageSetup paperSize="9" scale="16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K.</dc:creator>
  <cp:lastModifiedBy>Aida K.</cp:lastModifiedBy>
  <cp:lastPrinted>2023-06-08T13:34:47Z</cp:lastPrinted>
  <dcterms:created xsi:type="dcterms:W3CDTF">2023-06-06T15:04:06Z</dcterms:created>
  <dcterms:modified xsi:type="dcterms:W3CDTF">2023-11-15T17:54:41Z</dcterms:modified>
</cp:coreProperties>
</file>