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my\JS健身\训练计划\复合训练计划\"/>
    </mc:Choice>
  </mc:AlternateContent>
  <xr:revisionPtr revIDLastSave="0" documentId="13_ncr:1_{D2EB6627-8C7E-4895-BEEE-16B518026197}" xr6:coauthVersionLast="46" xr6:coauthVersionMax="46" xr10:uidLastSave="{00000000-0000-0000-0000-000000000000}"/>
  <bookViews>
    <workbookView xWindow="1035" yWindow="-120" windowWidth="27885" windowHeight="16440" tabRatio="936" firstSheet="2" activeTab="17" xr2:uid="{00000000-000D-0000-FFFF-FFFF00000000}"/>
  </bookViews>
  <sheets>
    <sheet name="说明页" sheetId="30" r:id="rId1"/>
    <sheet name="基础数据" sheetId="6" r:id="rId2"/>
    <sheet name="腿肩(减重60%)" sheetId="1" r:id="rId3"/>
    <sheet name="腿肩(75%)" sheetId="8" r:id="rId4"/>
    <sheet name="腿肩(80%)" sheetId="9" r:id="rId5"/>
    <sheet name="腿肩(85%)" sheetId="10" r:id="rId6"/>
    <sheet name="腿肩(95%)" sheetId="11" r:id="rId7"/>
    <sheet name="胸背(减重70%)" sheetId="15" r:id="rId8"/>
    <sheet name="胸背(77.5%)" sheetId="18" r:id="rId9"/>
    <sheet name="胸背(82.5%)" sheetId="19" r:id="rId10"/>
    <sheet name="胸背(87.5%)" sheetId="20" r:id="rId11"/>
    <sheet name="胸背(95%)" sheetId="21" r:id="rId12"/>
    <sheet name="拉胸(减重60%)" sheetId="16" r:id="rId13"/>
    <sheet name="拉胸(75%)" sheetId="22" r:id="rId14"/>
    <sheet name="拉胸(80%)" sheetId="23" r:id="rId15"/>
    <sheet name="拉胸(85%)" sheetId="24" r:id="rId16"/>
    <sheet name="拉胸(95%)" sheetId="25" r:id="rId17"/>
    <sheet name="肩背(减重70%)" sheetId="17" r:id="rId18"/>
    <sheet name="肩背(77.5%)" sheetId="26" r:id="rId19"/>
    <sheet name="肩背(82.5%)" sheetId="27" r:id="rId20"/>
    <sheet name="肩背(87.5%)" sheetId="28" r:id="rId21"/>
    <sheet name="肩背(95%)" sheetId="29" r:id="rId22"/>
  </sheets>
  <calcPr calcId="181029"/>
</workbook>
</file>

<file path=xl/calcChain.xml><?xml version="1.0" encoding="utf-8"?>
<calcChain xmlns="http://schemas.openxmlformats.org/spreadsheetml/2006/main">
  <c r="N85" i="29" l="1"/>
  <c r="N84" i="29"/>
  <c r="G85" i="29"/>
  <c r="G84" i="29"/>
  <c r="N85" i="28"/>
  <c r="N84" i="28"/>
  <c r="G85" i="28"/>
  <c r="G84" i="28"/>
  <c r="N85" i="27"/>
  <c r="N84" i="27"/>
  <c r="G85" i="27"/>
  <c r="G84" i="27"/>
  <c r="N85" i="26"/>
  <c r="N84" i="26"/>
  <c r="G85" i="26"/>
  <c r="G84" i="26"/>
  <c r="N85" i="17"/>
  <c r="N84" i="17"/>
  <c r="G85" i="17"/>
  <c r="G84" i="17"/>
  <c r="N85" i="20"/>
  <c r="N84" i="20"/>
  <c r="G85" i="20"/>
  <c r="G84" i="20"/>
  <c r="N85" i="19"/>
  <c r="N84" i="19"/>
  <c r="G85" i="19"/>
  <c r="G84" i="19"/>
  <c r="N85" i="18"/>
  <c r="N84" i="18"/>
  <c r="G85" i="18"/>
  <c r="G84" i="18"/>
  <c r="N85" i="15"/>
  <c r="N84" i="15"/>
  <c r="G85" i="15"/>
  <c r="G84" i="15"/>
  <c r="N85" i="11"/>
  <c r="N84" i="11"/>
  <c r="G85" i="11"/>
  <c r="G84" i="11"/>
  <c r="N78" i="11"/>
  <c r="N77" i="11"/>
  <c r="G78" i="11"/>
  <c r="G77" i="11"/>
  <c r="N85" i="10"/>
  <c r="N84" i="10"/>
  <c r="N78" i="10"/>
  <c r="N77" i="10"/>
  <c r="G78" i="10"/>
  <c r="G77" i="10"/>
  <c r="N85" i="9"/>
  <c r="N84" i="9"/>
  <c r="N78" i="9"/>
  <c r="N77" i="9"/>
  <c r="G78" i="9"/>
  <c r="G77" i="9"/>
  <c r="N85" i="1"/>
  <c r="N84" i="1"/>
  <c r="N84" i="8"/>
  <c r="N85" i="8"/>
  <c r="N78" i="1"/>
  <c r="N77" i="1"/>
  <c r="G78" i="1"/>
  <c r="G77" i="1"/>
  <c r="N78" i="8"/>
  <c r="N77" i="8"/>
  <c r="G78" i="8"/>
  <c r="G77" i="8"/>
  <c r="N85" i="21"/>
  <c r="N84" i="21"/>
  <c r="G85" i="21"/>
  <c r="G84" i="21"/>
  <c r="G104" i="17"/>
  <c r="G103" i="17"/>
  <c r="G97" i="17"/>
  <c r="G111" i="17" s="1"/>
  <c r="G96" i="17"/>
  <c r="G90" i="17"/>
  <c r="G89" i="17"/>
  <c r="G110" i="17" s="1"/>
  <c r="G78" i="17"/>
  <c r="G77" i="17"/>
  <c r="G71" i="17"/>
  <c r="G70" i="17"/>
  <c r="G64" i="17"/>
  <c r="G63" i="17"/>
  <c r="G57" i="17"/>
  <c r="G52" i="17"/>
  <c r="G45" i="17"/>
  <c r="G44" i="17"/>
  <c r="G38" i="17"/>
  <c r="G37" i="17"/>
  <c r="G31" i="17"/>
  <c r="G30" i="17"/>
  <c r="G24" i="17"/>
  <c r="G23" i="17"/>
  <c r="G12" i="17"/>
  <c r="G11" i="17"/>
  <c r="G5" i="17"/>
  <c r="G19" i="17" s="1"/>
  <c r="N89" i="24"/>
  <c r="N78" i="24"/>
  <c r="N77" i="24"/>
  <c r="N71" i="24"/>
  <c r="N70" i="24"/>
  <c r="N84" i="24" s="1"/>
  <c r="N113" i="24" s="1"/>
  <c r="N64" i="24"/>
  <c r="N85" i="24" s="1"/>
  <c r="N63" i="24"/>
  <c r="N57" i="24"/>
  <c r="N56" i="24"/>
  <c r="N52" i="24"/>
  <c r="N51" i="24"/>
  <c r="N45" i="24"/>
  <c r="N44" i="24"/>
  <c r="N38" i="24"/>
  <c r="N37" i="24"/>
  <c r="N31" i="24"/>
  <c r="N30" i="24"/>
  <c r="N24" i="24"/>
  <c r="N23" i="24"/>
  <c r="N19" i="24"/>
  <c r="N18" i="24"/>
  <c r="N12" i="24"/>
  <c r="N11" i="24"/>
  <c r="N5" i="24"/>
  <c r="N4" i="24"/>
  <c r="N110" i="24"/>
  <c r="G111" i="24"/>
  <c r="G78" i="24"/>
  <c r="G77" i="24"/>
  <c r="G71" i="24"/>
  <c r="G85" i="24" s="1"/>
  <c r="G114" i="24" s="1"/>
  <c r="G70" i="24"/>
  <c r="G84" i="24" s="1"/>
  <c r="G64" i="24"/>
  <c r="G63" i="24"/>
  <c r="G57" i="24"/>
  <c r="G56" i="24"/>
  <c r="G52" i="24"/>
  <c r="G51" i="24"/>
  <c r="G45" i="24"/>
  <c r="G44" i="24"/>
  <c r="G38" i="24"/>
  <c r="G37" i="24"/>
  <c r="G31" i="24"/>
  <c r="G30" i="24"/>
  <c r="G24" i="24"/>
  <c r="G23" i="24"/>
  <c r="G19" i="24"/>
  <c r="G18" i="24"/>
  <c r="G12" i="24"/>
  <c r="G11" i="24"/>
  <c r="G5" i="24"/>
  <c r="G4" i="24"/>
  <c r="N110" i="23"/>
  <c r="N103" i="23"/>
  <c r="N97" i="23"/>
  <c r="N96" i="23"/>
  <c r="N90" i="23"/>
  <c r="N111" i="23" s="1"/>
  <c r="N89" i="23"/>
  <c r="N84" i="23"/>
  <c r="N78" i="23"/>
  <c r="N77" i="23"/>
  <c r="N71" i="23"/>
  <c r="N85" i="23" s="1"/>
  <c r="N70" i="23"/>
  <c r="N64" i="23"/>
  <c r="N63" i="23"/>
  <c r="N57" i="23"/>
  <c r="N56" i="23"/>
  <c r="N52" i="23"/>
  <c r="N51" i="23"/>
  <c r="N45" i="23"/>
  <c r="N44" i="23"/>
  <c r="N38" i="23"/>
  <c r="N37" i="23"/>
  <c r="N31" i="23"/>
  <c r="N30" i="23"/>
  <c r="N24" i="23"/>
  <c r="N23" i="23"/>
  <c r="N19" i="23"/>
  <c r="N18" i="23"/>
  <c r="N12" i="23"/>
  <c r="N11" i="23"/>
  <c r="N5" i="23"/>
  <c r="N4" i="23"/>
  <c r="G111" i="23"/>
  <c r="G90" i="23"/>
  <c r="G78" i="23"/>
  <c r="G77" i="23"/>
  <c r="G71" i="23"/>
  <c r="G85" i="23" s="1"/>
  <c r="G114" i="23" s="1"/>
  <c r="G70" i="23"/>
  <c r="G84" i="23" s="1"/>
  <c r="G64" i="23"/>
  <c r="G63" i="23"/>
  <c r="G57" i="23"/>
  <c r="G56" i="23"/>
  <c r="G52" i="23"/>
  <c r="G51" i="23"/>
  <c r="G45" i="23"/>
  <c r="G44" i="23"/>
  <c r="G38" i="23"/>
  <c r="G37" i="23"/>
  <c r="G31" i="23"/>
  <c r="G30" i="23"/>
  <c r="G24" i="23"/>
  <c r="G23" i="23"/>
  <c r="G19" i="23"/>
  <c r="G18" i="23"/>
  <c r="G12" i="23"/>
  <c r="G11" i="23"/>
  <c r="G5" i="23"/>
  <c r="G4" i="23"/>
  <c r="N111" i="22"/>
  <c r="N104" i="22"/>
  <c r="N103" i="22"/>
  <c r="N97" i="22"/>
  <c r="N96" i="22"/>
  <c r="N90" i="22"/>
  <c r="N89" i="22"/>
  <c r="N110" i="22" s="1"/>
  <c r="N113" i="22" s="1"/>
  <c r="N84" i="22"/>
  <c r="N78" i="22"/>
  <c r="N77" i="22"/>
  <c r="N71" i="22"/>
  <c r="N85" i="22" s="1"/>
  <c r="N70" i="22"/>
  <c r="N64" i="22"/>
  <c r="N63" i="22"/>
  <c r="N57" i="22"/>
  <c r="N56" i="22"/>
  <c r="N52" i="22"/>
  <c r="N51" i="22"/>
  <c r="N45" i="22"/>
  <c r="N44" i="22"/>
  <c r="N38" i="22"/>
  <c r="N37" i="22"/>
  <c r="N31" i="22"/>
  <c r="N30" i="22"/>
  <c r="N24" i="22"/>
  <c r="N23" i="22"/>
  <c r="N19" i="22"/>
  <c r="N18" i="22"/>
  <c r="N12" i="22"/>
  <c r="N11" i="22"/>
  <c r="N5" i="22"/>
  <c r="N4" i="22"/>
  <c r="G114" i="22"/>
  <c r="G111" i="22"/>
  <c r="G110" i="22"/>
  <c r="G104" i="22"/>
  <c r="G103" i="22"/>
  <c r="G97" i="22"/>
  <c r="G96" i="22"/>
  <c r="G90" i="22"/>
  <c r="G89" i="22"/>
  <c r="G85" i="22"/>
  <c r="G78" i="22"/>
  <c r="G77" i="22"/>
  <c r="G71" i="22"/>
  <c r="G70" i="22"/>
  <c r="G84" i="22" s="1"/>
  <c r="G64" i="22"/>
  <c r="G63" i="22"/>
  <c r="G57" i="22"/>
  <c r="G56" i="22"/>
  <c r="G52" i="22"/>
  <c r="G51" i="22"/>
  <c r="G45" i="22"/>
  <c r="G44" i="22"/>
  <c r="G38" i="22"/>
  <c r="G37" i="22"/>
  <c r="G31" i="22"/>
  <c r="G30" i="22"/>
  <c r="G24" i="22"/>
  <c r="G23" i="22"/>
  <c r="G19" i="22"/>
  <c r="G18" i="22"/>
  <c r="G12" i="22"/>
  <c r="G11" i="22"/>
  <c r="G5" i="22"/>
  <c r="G4" i="22"/>
  <c r="N111" i="16"/>
  <c r="N114" i="16" s="1"/>
  <c r="N110" i="16"/>
  <c r="N104" i="16"/>
  <c r="N103" i="16"/>
  <c r="N97" i="16"/>
  <c r="N96" i="16"/>
  <c r="N90" i="16"/>
  <c r="N89" i="16"/>
  <c r="N85" i="16"/>
  <c r="G85" i="16"/>
  <c r="G114" i="16" s="1"/>
  <c r="N78" i="16"/>
  <c r="N77" i="16"/>
  <c r="N71" i="16"/>
  <c r="N70" i="16"/>
  <c r="N84" i="16" s="1"/>
  <c r="N64" i="16"/>
  <c r="N63" i="16"/>
  <c r="N57" i="16"/>
  <c r="N56" i="16"/>
  <c r="N52" i="16"/>
  <c r="N51" i="16"/>
  <c r="N45" i="16"/>
  <c r="N44" i="16"/>
  <c r="N38" i="16"/>
  <c r="N37" i="16"/>
  <c r="N31" i="16"/>
  <c r="N30" i="16"/>
  <c r="N24" i="16"/>
  <c r="N23" i="16"/>
  <c r="N19" i="16"/>
  <c r="N18" i="16"/>
  <c r="N12" i="16"/>
  <c r="N11" i="16"/>
  <c r="N5" i="16"/>
  <c r="N4" i="16"/>
  <c r="G111" i="16"/>
  <c r="G104" i="16"/>
  <c r="G103" i="16"/>
  <c r="G97" i="16"/>
  <c r="G96" i="16"/>
  <c r="G90" i="16"/>
  <c r="G89" i="16"/>
  <c r="G110" i="16" s="1"/>
  <c r="G78" i="16"/>
  <c r="G77" i="16"/>
  <c r="G71" i="16"/>
  <c r="G70" i="16"/>
  <c r="G84" i="16" s="1"/>
  <c r="G64" i="16"/>
  <c r="G63" i="16"/>
  <c r="G57" i="16"/>
  <c r="G56" i="16"/>
  <c r="G52" i="16"/>
  <c r="G51" i="16"/>
  <c r="G45" i="16"/>
  <c r="G44" i="16"/>
  <c r="G38" i="16"/>
  <c r="G31" i="16"/>
  <c r="G30" i="16"/>
  <c r="G24" i="16"/>
  <c r="G23" i="16"/>
  <c r="G19" i="16"/>
  <c r="G18" i="16"/>
  <c r="N111" i="21"/>
  <c r="N104" i="21"/>
  <c r="N103" i="21"/>
  <c r="N97" i="21"/>
  <c r="N96" i="21"/>
  <c r="N90" i="21"/>
  <c r="N89" i="21"/>
  <c r="N78" i="21"/>
  <c r="N77" i="21"/>
  <c r="N71" i="21"/>
  <c r="N70" i="21"/>
  <c r="N64" i="21"/>
  <c r="N63" i="21"/>
  <c r="N57" i="21"/>
  <c r="N45" i="21"/>
  <c r="N44" i="21"/>
  <c r="N38" i="21"/>
  <c r="N37" i="21"/>
  <c r="N31" i="21"/>
  <c r="N30" i="21"/>
  <c r="N24" i="21"/>
  <c r="N52" i="21" s="1"/>
  <c r="N23" i="21"/>
  <c r="N19" i="21"/>
  <c r="N12" i="21"/>
  <c r="N11" i="21"/>
  <c r="N5" i="21"/>
  <c r="G104" i="21"/>
  <c r="G111" i="21" s="1"/>
  <c r="G103" i="21"/>
  <c r="G97" i="21"/>
  <c r="G96" i="21"/>
  <c r="G90" i="21"/>
  <c r="G89" i="21"/>
  <c r="G110" i="21" s="1"/>
  <c r="G78" i="21"/>
  <c r="G77" i="21"/>
  <c r="G71" i="21"/>
  <c r="G70" i="21"/>
  <c r="G64" i="21"/>
  <c r="G63" i="21"/>
  <c r="G57" i="21"/>
  <c r="G45" i="21"/>
  <c r="G44" i="21"/>
  <c r="G38" i="21"/>
  <c r="G37" i="21"/>
  <c r="G31" i="21"/>
  <c r="G30" i="21"/>
  <c r="G24" i="21"/>
  <c r="G52" i="21" s="1"/>
  <c r="G23" i="21"/>
  <c r="G12" i="21"/>
  <c r="G19" i="21" s="1"/>
  <c r="G11" i="21"/>
  <c r="G5" i="21"/>
  <c r="N110" i="20"/>
  <c r="N104" i="20"/>
  <c r="N103" i="20"/>
  <c r="N97" i="20"/>
  <c r="N96" i="20"/>
  <c r="N90" i="20"/>
  <c r="N111" i="20" s="1"/>
  <c r="N89" i="20"/>
  <c r="N78" i="20"/>
  <c r="N77" i="20"/>
  <c r="N71" i="20"/>
  <c r="N70" i="20"/>
  <c r="N64" i="20"/>
  <c r="N63" i="20"/>
  <c r="N57" i="20"/>
  <c r="N45" i="20"/>
  <c r="N44" i="20"/>
  <c r="N12" i="20"/>
  <c r="N11" i="20"/>
  <c r="G104" i="20"/>
  <c r="G103" i="20"/>
  <c r="G97" i="20"/>
  <c r="G111" i="20" s="1"/>
  <c r="G96" i="20"/>
  <c r="G90" i="20"/>
  <c r="G89" i="20"/>
  <c r="G78" i="20"/>
  <c r="G77" i="20"/>
  <c r="G71" i="20"/>
  <c r="G70" i="20"/>
  <c r="G64" i="20"/>
  <c r="G63" i="20"/>
  <c r="G57" i="20"/>
  <c r="G45" i="20"/>
  <c r="G44" i="20"/>
  <c r="G38" i="20"/>
  <c r="G37" i="20"/>
  <c r="G31" i="20"/>
  <c r="G30" i="20"/>
  <c r="G24" i="20"/>
  <c r="G23" i="20"/>
  <c r="G12" i="20"/>
  <c r="G11" i="20"/>
  <c r="G5" i="20"/>
  <c r="G19" i="20" s="1"/>
  <c r="N110" i="19"/>
  <c r="N104" i="19"/>
  <c r="N103" i="19"/>
  <c r="N97" i="19"/>
  <c r="N96" i="19"/>
  <c r="N90" i="19"/>
  <c r="N111" i="19" s="1"/>
  <c r="N89" i="19"/>
  <c r="N78" i="19"/>
  <c r="N77" i="19"/>
  <c r="N71" i="19"/>
  <c r="N70" i="19"/>
  <c r="N64" i="19"/>
  <c r="N63" i="19"/>
  <c r="N57" i="19"/>
  <c r="N45" i="19"/>
  <c r="N44" i="19"/>
  <c r="N38" i="19"/>
  <c r="N37" i="19"/>
  <c r="N31" i="19"/>
  <c r="N30" i="19"/>
  <c r="N24" i="19"/>
  <c r="N52" i="19" s="1"/>
  <c r="N23" i="19"/>
  <c r="N12" i="19"/>
  <c r="N11" i="19"/>
  <c r="N5" i="19"/>
  <c r="N19" i="19" s="1"/>
  <c r="G111" i="19"/>
  <c r="G104" i="19"/>
  <c r="G103" i="19"/>
  <c r="G97" i="19"/>
  <c r="G96" i="19"/>
  <c r="G90" i="19"/>
  <c r="G89" i="19"/>
  <c r="G110" i="19" s="1"/>
  <c r="G78" i="19"/>
  <c r="G77" i="19"/>
  <c r="G71" i="19"/>
  <c r="G70" i="19"/>
  <c r="G64" i="19"/>
  <c r="G63" i="19"/>
  <c r="G57" i="19"/>
  <c r="G45" i="19"/>
  <c r="G44" i="19"/>
  <c r="G38" i="19"/>
  <c r="G37" i="19"/>
  <c r="G31" i="19"/>
  <c r="G30" i="19"/>
  <c r="G24" i="19"/>
  <c r="G23" i="19"/>
  <c r="G51" i="19" s="1"/>
  <c r="G19" i="19"/>
  <c r="G12" i="19"/>
  <c r="G11" i="19"/>
  <c r="G5" i="19"/>
  <c r="N104" i="18"/>
  <c r="N103" i="18"/>
  <c r="N97" i="18"/>
  <c r="N96" i="18"/>
  <c r="N90" i="18"/>
  <c r="N89" i="18"/>
  <c r="N110" i="18" s="1"/>
  <c r="N78" i="18"/>
  <c r="N77" i="18"/>
  <c r="N71" i="18"/>
  <c r="N70" i="18"/>
  <c r="N64" i="18"/>
  <c r="N63" i="18"/>
  <c r="N57" i="18"/>
  <c r="N45" i="18"/>
  <c r="N44" i="18"/>
  <c r="N38" i="18"/>
  <c r="N37" i="18"/>
  <c r="N31" i="18"/>
  <c r="N30" i="18"/>
  <c r="N24" i="18"/>
  <c r="N23" i="18"/>
  <c r="N19" i="18"/>
  <c r="N12" i="18"/>
  <c r="N11" i="18"/>
  <c r="N5" i="18"/>
  <c r="G104" i="18"/>
  <c r="G103" i="18"/>
  <c r="G97" i="18"/>
  <c r="G96" i="18"/>
  <c r="G90" i="18"/>
  <c r="G111" i="18" s="1"/>
  <c r="G89" i="18"/>
  <c r="G110" i="18" s="1"/>
  <c r="G78" i="18"/>
  <c r="G77" i="18"/>
  <c r="G71" i="18"/>
  <c r="G70" i="18"/>
  <c r="G64" i="18"/>
  <c r="G63" i="18"/>
  <c r="G57" i="18"/>
  <c r="G45" i="18"/>
  <c r="G44" i="18"/>
  <c r="G38" i="18"/>
  <c r="G37" i="18"/>
  <c r="G31" i="18"/>
  <c r="G30" i="18"/>
  <c r="G24" i="18"/>
  <c r="G52" i="18" s="1"/>
  <c r="G114" i="18" s="1"/>
  <c r="G23" i="18"/>
  <c r="G19" i="18"/>
  <c r="G12" i="18"/>
  <c r="G11" i="18"/>
  <c r="G5" i="18"/>
  <c r="G111" i="15"/>
  <c r="G104" i="15"/>
  <c r="G103" i="15"/>
  <c r="G110" i="15" s="1"/>
  <c r="G97" i="15"/>
  <c r="G96" i="15"/>
  <c r="G90" i="15"/>
  <c r="G89" i="15"/>
  <c r="N111" i="15"/>
  <c r="N104" i="15"/>
  <c r="N103" i="15"/>
  <c r="N110" i="15" s="1"/>
  <c r="N97" i="15"/>
  <c r="N96" i="15"/>
  <c r="N90" i="15"/>
  <c r="N89" i="15"/>
  <c r="N78" i="15"/>
  <c r="N77" i="15"/>
  <c r="N71" i="15"/>
  <c r="N70" i="15"/>
  <c r="N64" i="15"/>
  <c r="N63" i="15"/>
  <c r="N57" i="15"/>
  <c r="N45" i="15"/>
  <c r="N44" i="15"/>
  <c r="N38" i="15"/>
  <c r="N37" i="15"/>
  <c r="N31" i="15"/>
  <c r="N30" i="15"/>
  <c r="N24" i="15"/>
  <c r="N52" i="15" s="1"/>
  <c r="N23" i="15"/>
  <c r="N19" i="15"/>
  <c r="N12" i="15"/>
  <c r="N11" i="15"/>
  <c r="N5" i="15"/>
  <c r="G78" i="15"/>
  <c r="G77" i="15"/>
  <c r="G71" i="15"/>
  <c r="G70" i="15"/>
  <c r="G64" i="15"/>
  <c r="G63" i="15"/>
  <c r="G57" i="15"/>
  <c r="G45" i="15"/>
  <c r="G44" i="15"/>
  <c r="G38" i="15"/>
  <c r="G52" i="15" s="1"/>
  <c r="G37" i="15"/>
  <c r="G31" i="15"/>
  <c r="G30" i="15"/>
  <c r="G24" i="15"/>
  <c r="G23" i="15"/>
  <c r="G12" i="15"/>
  <c r="G11" i="15"/>
  <c r="G5" i="15"/>
  <c r="G19" i="15" s="1"/>
  <c r="N11" i="11"/>
  <c r="G63" i="11"/>
  <c r="G57" i="11"/>
  <c r="G45" i="11"/>
  <c r="G44" i="11"/>
  <c r="G38" i="11"/>
  <c r="G37" i="11"/>
  <c r="G31" i="11"/>
  <c r="G30" i="11"/>
  <c r="G24" i="11"/>
  <c r="G23" i="11"/>
  <c r="G12" i="11"/>
  <c r="G11" i="11"/>
  <c r="G5" i="11"/>
  <c r="G19" i="11" s="1"/>
  <c r="N104" i="10"/>
  <c r="N103" i="10"/>
  <c r="N97" i="10"/>
  <c r="N96" i="10"/>
  <c r="N90" i="10"/>
  <c r="N71" i="10"/>
  <c r="N70" i="10"/>
  <c r="N64" i="10"/>
  <c r="N63" i="10"/>
  <c r="N57" i="10"/>
  <c r="N45" i="10"/>
  <c r="N44" i="10"/>
  <c r="N38" i="10"/>
  <c r="N37" i="10"/>
  <c r="N31" i="10"/>
  <c r="N30" i="10"/>
  <c r="N24" i="10"/>
  <c r="N23" i="10"/>
  <c r="N51" i="10" s="1"/>
  <c r="N12" i="10"/>
  <c r="N11" i="10"/>
  <c r="N5" i="10"/>
  <c r="G104" i="10"/>
  <c r="G103" i="10"/>
  <c r="G97" i="10"/>
  <c r="G96" i="10"/>
  <c r="G90" i="10"/>
  <c r="G111" i="10" s="1"/>
  <c r="G89" i="10"/>
  <c r="G110" i="10" s="1"/>
  <c r="G71" i="10"/>
  <c r="G70" i="10"/>
  <c r="G64" i="10"/>
  <c r="G63" i="10"/>
  <c r="G57" i="10"/>
  <c r="G85" i="10" s="1"/>
  <c r="G45" i="10"/>
  <c r="G44" i="10"/>
  <c r="G38" i="10"/>
  <c r="G37" i="10"/>
  <c r="G31" i="10"/>
  <c r="G30" i="10"/>
  <c r="G24" i="10"/>
  <c r="G23" i="10"/>
  <c r="G12" i="10"/>
  <c r="G19" i="10" s="1"/>
  <c r="G11" i="10"/>
  <c r="G5" i="10"/>
  <c r="N104" i="9"/>
  <c r="N103" i="9"/>
  <c r="N97" i="9"/>
  <c r="N96" i="9"/>
  <c r="N90" i="9"/>
  <c r="N89" i="9"/>
  <c r="N71" i="9"/>
  <c r="N70" i="9"/>
  <c r="N64" i="9"/>
  <c r="N63" i="9"/>
  <c r="N57" i="9"/>
  <c r="N45" i="9"/>
  <c r="N44" i="9"/>
  <c r="N38" i="9"/>
  <c r="N37" i="9"/>
  <c r="N31" i="9"/>
  <c r="N30" i="9"/>
  <c r="N24" i="9"/>
  <c r="N52" i="9" s="1"/>
  <c r="N23" i="9"/>
  <c r="N12" i="9"/>
  <c r="N11" i="9"/>
  <c r="N5" i="9"/>
  <c r="N19" i="9" s="1"/>
  <c r="G104" i="9"/>
  <c r="G103" i="9"/>
  <c r="G97" i="9"/>
  <c r="G96" i="9"/>
  <c r="G90" i="9"/>
  <c r="G89" i="9"/>
  <c r="G71" i="9"/>
  <c r="G70" i="9"/>
  <c r="G64" i="9"/>
  <c r="G63" i="9"/>
  <c r="G57" i="9"/>
  <c r="G85" i="9" s="1"/>
  <c r="G56" i="9"/>
  <c r="G84" i="9" s="1"/>
  <c r="G45" i="9"/>
  <c r="G44" i="9"/>
  <c r="G38" i="9"/>
  <c r="G37" i="9"/>
  <c r="G31" i="9"/>
  <c r="G30" i="9"/>
  <c r="G24" i="9"/>
  <c r="G52" i="9" s="1"/>
  <c r="G23" i="9"/>
  <c r="G51" i="9" s="1"/>
  <c r="G12" i="9"/>
  <c r="G11" i="9"/>
  <c r="G5" i="9"/>
  <c r="N104" i="8"/>
  <c r="N103" i="8"/>
  <c r="N97" i="8"/>
  <c r="N96" i="8"/>
  <c r="N90" i="8"/>
  <c r="N89" i="8"/>
  <c r="N71" i="8"/>
  <c r="N70" i="8"/>
  <c r="N64" i="8"/>
  <c r="N63" i="8"/>
  <c r="N57" i="8"/>
  <c r="N45" i="8"/>
  <c r="N44" i="8"/>
  <c r="N38" i="8"/>
  <c r="N37" i="8"/>
  <c r="N31" i="8"/>
  <c r="N30" i="8"/>
  <c r="N24" i="8"/>
  <c r="N23" i="8"/>
  <c r="N12" i="8"/>
  <c r="N11" i="8"/>
  <c r="N5" i="8"/>
  <c r="N19" i="8" s="1"/>
  <c r="G104" i="8"/>
  <c r="G103" i="8"/>
  <c r="G97" i="8"/>
  <c r="G96" i="8"/>
  <c r="G90" i="8"/>
  <c r="G89" i="8"/>
  <c r="G71" i="8"/>
  <c r="G70" i="8"/>
  <c r="G64" i="8"/>
  <c r="G63" i="8"/>
  <c r="G57" i="8"/>
  <c r="G85" i="8" s="1"/>
  <c r="G45" i="8"/>
  <c r="G44" i="8"/>
  <c r="G38" i="8"/>
  <c r="G37" i="8"/>
  <c r="G31" i="8"/>
  <c r="G30" i="8"/>
  <c r="G24" i="8"/>
  <c r="G23" i="8"/>
  <c r="G12" i="8"/>
  <c r="G11" i="8"/>
  <c r="G5" i="8"/>
  <c r="N104" i="1"/>
  <c r="N111" i="1" s="1"/>
  <c r="N103" i="1"/>
  <c r="N97" i="1"/>
  <c r="N96" i="1"/>
  <c r="N90" i="1"/>
  <c r="N89" i="1"/>
  <c r="N71" i="1"/>
  <c r="N70" i="1"/>
  <c r="N64" i="1"/>
  <c r="N63" i="1"/>
  <c r="N57" i="1"/>
  <c r="N45" i="1"/>
  <c r="N44" i="1"/>
  <c r="N38" i="1"/>
  <c r="N37" i="1"/>
  <c r="N31" i="1"/>
  <c r="N30" i="1"/>
  <c r="N24" i="1"/>
  <c r="N23" i="1"/>
  <c r="N12" i="1"/>
  <c r="N11" i="1"/>
  <c r="N5" i="1"/>
  <c r="G104" i="1"/>
  <c r="G103" i="1"/>
  <c r="G97" i="1"/>
  <c r="G96" i="1"/>
  <c r="G90" i="1"/>
  <c r="G89" i="1"/>
  <c r="G71" i="1"/>
  <c r="G70" i="1"/>
  <c r="G64" i="1"/>
  <c r="G63" i="1"/>
  <c r="G57" i="1"/>
  <c r="G85" i="1" s="1"/>
  <c r="G45" i="1"/>
  <c r="G44" i="1"/>
  <c r="G38" i="1"/>
  <c r="G37" i="1"/>
  <c r="G31" i="1"/>
  <c r="G52" i="1" s="1"/>
  <c r="G30" i="1"/>
  <c r="G24" i="1"/>
  <c r="G23" i="1"/>
  <c r="G51" i="1" s="1"/>
  <c r="G12" i="1"/>
  <c r="G19" i="1" s="1"/>
  <c r="G11" i="1"/>
  <c r="G5" i="1"/>
  <c r="N78" i="29"/>
  <c r="N77" i="29"/>
  <c r="N78" i="28"/>
  <c r="N77" i="28"/>
  <c r="N78" i="27"/>
  <c r="N77" i="27"/>
  <c r="N78" i="26"/>
  <c r="N77" i="26"/>
  <c r="N78" i="17"/>
  <c r="N77" i="17"/>
  <c r="N78" i="25"/>
  <c r="N77" i="25"/>
  <c r="M56" i="29"/>
  <c r="L56" i="29" s="1"/>
  <c r="K56" i="29"/>
  <c r="J56" i="29"/>
  <c r="F56" i="29"/>
  <c r="E56" i="29" s="1"/>
  <c r="D56" i="29"/>
  <c r="C56" i="29"/>
  <c r="M56" i="28"/>
  <c r="K56" i="28"/>
  <c r="J56" i="28"/>
  <c r="L56" i="28"/>
  <c r="F56" i="28"/>
  <c r="E56" i="28" s="1"/>
  <c r="D56" i="28"/>
  <c r="C56" i="28"/>
  <c r="M56" i="27"/>
  <c r="L56" i="27" s="1"/>
  <c r="K56" i="27"/>
  <c r="J56" i="27"/>
  <c r="F56" i="27"/>
  <c r="E56" i="27" s="1"/>
  <c r="D56" i="27"/>
  <c r="C56" i="27"/>
  <c r="M56" i="26"/>
  <c r="L56" i="26" s="1"/>
  <c r="K56" i="26"/>
  <c r="J56" i="26"/>
  <c r="F56" i="26"/>
  <c r="E56" i="26" s="1"/>
  <c r="D56" i="26"/>
  <c r="C56" i="26"/>
  <c r="M56" i="17"/>
  <c r="L56" i="17" s="1"/>
  <c r="F56" i="17"/>
  <c r="E56" i="17"/>
  <c r="K56" i="17"/>
  <c r="J56" i="17"/>
  <c r="D56" i="17"/>
  <c r="C56" i="17"/>
  <c r="G56" i="17" s="1"/>
  <c r="K56" i="25"/>
  <c r="J56" i="25"/>
  <c r="D56" i="25"/>
  <c r="C56" i="25"/>
  <c r="K56" i="24"/>
  <c r="J56" i="24"/>
  <c r="D56" i="24"/>
  <c r="C56" i="24"/>
  <c r="K56" i="23"/>
  <c r="J56" i="23"/>
  <c r="D56" i="23"/>
  <c r="C56" i="23"/>
  <c r="K56" i="22"/>
  <c r="J56" i="22"/>
  <c r="D56" i="22"/>
  <c r="C56" i="22"/>
  <c r="K56" i="16"/>
  <c r="J56" i="16"/>
  <c r="D56" i="16"/>
  <c r="C56" i="16"/>
  <c r="K56" i="21"/>
  <c r="J56" i="21"/>
  <c r="N56" i="21" s="1"/>
  <c r="D56" i="21"/>
  <c r="C56" i="21"/>
  <c r="G56" i="21" s="1"/>
  <c r="K56" i="20"/>
  <c r="J56" i="20"/>
  <c r="N56" i="20" s="1"/>
  <c r="D56" i="20"/>
  <c r="C56" i="20"/>
  <c r="G56" i="20" s="1"/>
  <c r="K56" i="19"/>
  <c r="J56" i="19"/>
  <c r="N56" i="19" s="1"/>
  <c r="D56" i="19"/>
  <c r="C56" i="19"/>
  <c r="G56" i="19" s="1"/>
  <c r="K56" i="18"/>
  <c r="N56" i="18" s="1"/>
  <c r="J56" i="18"/>
  <c r="D56" i="18"/>
  <c r="C56" i="18"/>
  <c r="G56" i="18" s="1"/>
  <c r="K56" i="15"/>
  <c r="J56" i="15"/>
  <c r="N56" i="15" s="1"/>
  <c r="C56" i="15"/>
  <c r="K56" i="11"/>
  <c r="J56" i="11"/>
  <c r="D56" i="11"/>
  <c r="C56" i="11"/>
  <c r="K56" i="10"/>
  <c r="J56" i="10"/>
  <c r="D56" i="10"/>
  <c r="C56" i="10"/>
  <c r="G56" i="10" s="1"/>
  <c r="G84" i="10" s="1"/>
  <c r="K56" i="9"/>
  <c r="J56" i="9"/>
  <c r="D56" i="9"/>
  <c r="C56" i="9"/>
  <c r="K56" i="8"/>
  <c r="J56" i="8"/>
  <c r="D56" i="8"/>
  <c r="C56" i="8"/>
  <c r="K56" i="1"/>
  <c r="J56" i="1"/>
  <c r="D56" i="1"/>
  <c r="C56" i="1"/>
  <c r="G56" i="1" s="1"/>
  <c r="G84" i="1" s="1"/>
  <c r="M56" i="25"/>
  <c r="L56" i="25" s="1"/>
  <c r="F56" i="25"/>
  <c r="E56" i="25" s="1"/>
  <c r="M56" i="24"/>
  <c r="L56" i="24"/>
  <c r="F56" i="24"/>
  <c r="E56" i="24" s="1"/>
  <c r="M56" i="23"/>
  <c r="L56" i="23" s="1"/>
  <c r="F56" i="23"/>
  <c r="E56" i="23"/>
  <c r="M56" i="22"/>
  <c r="L56" i="22" s="1"/>
  <c r="F56" i="22"/>
  <c r="E56" i="22" s="1"/>
  <c r="M56" i="16"/>
  <c r="L56" i="16" s="1"/>
  <c r="F56" i="16"/>
  <c r="E56" i="16" s="1"/>
  <c r="M56" i="11"/>
  <c r="F56" i="11"/>
  <c r="E56" i="11" s="1"/>
  <c r="M56" i="10"/>
  <c r="F56" i="10"/>
  <c r="E56" i="10" s="1"/>
  <c r="M56" i="9"/>
  <c r="F56" i="9"/>
  <c r="E56" i="9" s="1"/>
  <c r="M56" i="8"/>
  <c r="F56" i="8"/>
  <c r="E56" i="8" s="1"/>
  <c r="M56" i="1"/>
  <c r="F56" i="1"/>
  <c r="E56" i="1" s="1"/>
  <c r="I13" i="6"/>
  <c r="F13" i="6"/>
  <c r="C13" i="6"/>
  <c r="M56" i="21"/>
  <c r="L56" i="21" s="1"/>
  <c r="F56" i="21"/>
  <c r="E56" i="21" s="1"/>
  <c r="M56" i="20"/>
  <c r="L56" i="20" s="1"/>
  <c r="F56" i="20"/>
  <c r="E56" i="20" s="1"/>
  <c r="M56" i="19"/>
  <c r="L56" i="19" s="1"/>
  <c r="F56" i="19"/>
  <c r="E56" i="19" s="1"/>
  <c r="M56" i="18"/>
  <c r="L56" i="18" s="1"/>
  <c r="F56" i="18"/>
  <c r="E56" i="18" s="1"/>
  <c r="M56" i="15"/>
  <c r="L56" i="15" s="1"/>
  <c r="D56" i="15"/>
  <c r="F56" i="15"/>
  <c r="E56" i="15" s="1"/>
  <c r="H37" i="6"/>
  <c r="K37" i="6"/>
  <c r="K38" i="6"/>
  <c r="K39" i="6"/>
  <c r="K40" i="6"/>
  <c r="K36" i="6"/>
  <c r="J37" i="6"/>
  <c r="J38" i="6"/>
  <c r="J39" i="6"/>
  <c r="J40" i="6"/>
  <c r="J36" i="6"/>
  <c r="I37" i="6"/>
  <c r="I38" i="6"/>
  <c r="I39" i="6"/>
  <c r="I40" i="6"/>
  <c r="I36" i="6"/>
  <c r="H38" i="6"/>
  <c r="H39" i="6"/>
  <c r="H40" i="6"/>
  <c r="H36" i="6"/>
  <c r="G37" i="6"/>
  <c r="G38" i="6"/>
  <c r="G39" i="6"/>
  <c r="G40" i="6"/>
  <c r="G36" i="6"/>
  <c r="F37" i="6"/>
  <c r="F38" i="6"/>
  <c r="F39" i="6"/>
  <c r="F40" i="6"/>
  <c r="F36" i="6"/>
  <c r="E37" i="6"/>
  <c r="E40" i="6"/>
  <c r="E38" i="6"/>
  <c r="E39" i="6"/>
  <c r="E36" i="6"/>
  <c r="D38" i="6"/>
  <c r="D37" i="6"/>
  <c r="D40" i="6"/>
  <c r="F29" i="6"/>
  <c r="F30" i="6"/>
  <c r="F31" i="6"/>
  <c r="F32" i="6"/>
  <c r="E29" i="6"/>
  <c r="E30" i="6"/>
  <c r="E31" i="6"/>
  <c r="E32" i="6"/>
  <c r="E28" i="6"/>
  <c r="F28" i="6"/>
  <c r="D29" i="6"/>
  <c r="D30" i="6"/>
  <c r="D31" i="6"/>
  <c r="D32" i="6"/>
  <c r="C29" i="6"/>
  <c r="C30" i="6"/>
  <c r="C31" i="6"/>
  <c r="C32" i="6"/>
  <c r="D39" i="6"/>
  <c r="D36" i="6"/>
  <c r="K11" i="6"/>
  <c r="L11" i="6" s="1"/>
  <c r="K10" i="6"/>
  <c r="L10" i="6" s="1"/>
  <c r="L13" i="6" s="1"/>
  <c r="E10" i="6"/>
  <c r="F10" i="6" s="1"/>
  <c r="K9" i="6"/>
  <c r="L9" i="6" s="1"/>
  <c r="E9" i="6"/>
  <c r="F9" i="6" s="1"/>
  <c r="N113" i="23" l="1"/>
  <c r="N114" i="23"/>
  <c r="N114" i="22"/>
  <c r="G113" i="22"/>
  <c r="N113" i="16"/>
  <c r="G113" i="16"/>
  <c r="N110" i="21"/>
  <c r="G110" i="20"/>
  <c r="N111" i="18"/>
  <c r="N111" i="10"/>
  <c r="G51" i="17"/>
  <c r="G114" i="17"/>
  <c r="G51" i="20"/>
  <c r="G52" i="20"/>
  <c r="G52" i="19"/>
  <c r="N51" i="19"/>
  <c r="N51" i="18"/>
  <c r="G51" i="18"/>
  <c r="N52" i="18"/>
  <c r="G56" i="15"/>
  <c r="G114" i="15"/>
  <c r="N51" i="15"/>
  <c r="N114" i="15"/>
  <c r="G56" i="11"/>
  <c r="G51" i="11"/>
  <c r="G52" i="11"/>
  <c r="G51" i="10"/>
  <c r="N52" i="10"/>
  <c r="G52" i="10"/>
  <c r="N19" i="10"/>
  <c r="L56" i="10"/>
  <c r="N56" i="10" s="1"/>
  <c r="G114" i="10"/>
  <c r="G111" i="9"/>
  <c r="N51" i="9"/>
  <c r="N110" i="9"/>
  <c r="G19" i="9"/>
  <c r="N111" i="9"/>
  <c r="N114" i="9" s="1"/>
  <c r="G110" i="9"/>
  <c r="G114" i="9"/>
  <c r="N52" i="1"/>
  <c r="N114" i="1"/>
  <c r="N110" i="1"/>
  <c r="N19" i="1"/>
  <c r="G110" i="1"/>
  <c r="G111" i="1"/>
  <c r="N51" i="1"/>
  <c r="G111" i="8"/>
  <c r="N111" i="8"/>
  <c r="N51" i="8"/>
  <c r="G51" i="8"/>
  <c r="N52" i="8"/>
  <c r="N110" i="8"/>
  <c r="G56" i="8"/>
  <c r="G84" i="8" s="1"/>
  <c r="G52" i="8"/>
  <c r="G19" i="8"/>
  <c r="G110" i="8"/>
  <c r="N51" i="21"/>
  <c r="G51" i="21"/>
  <c r="N114" i="18"/>
  <c r="N114" i="19"/>
  <c r="N114" i="21"/>
  <c r="G114" i="21"/>
  <c r="G51" i="15"/>
  <c r="N56" i="17"/>
  <c r="N56" i="29"/>
  <c r="G56" i="29"/>
  <c r="N56" i="28"/>
  <c r="G56" i="28"/>
  <c r="N56" i="27"/>
  <c r="G56" i="27"/>
  <c r="N56" i="26"/>
  <c r="G56" i="26"/>
  <c r="N56" i="25"/>
  <c r="G56" i="25"/>
  <c r="L56" i="11"/>
  <c r="N56" i="11" s="1"/>
  <c r="L56" i="9"/>
  <c r="N56" i="9" s="1"/>
  <c r="L56" i="8"/>
  <c r="N56" i="8" s="1"/>
  <c r="L56" i="1"/>
  <c r="N56" i="1" s="1"/>
  <c r="G78" i="27"/>
  <c r="G77" i="27"/>
  <c r="G78" i="28"/>
  <c r="G77" i="28"/>
  <c r="G78" i="29"/>
  <c r="G77" i="29"/>
  <c r="G78" i="26"/>
  <c r="G77" i="26"/>
  <c r="G78" i="25"/>
  <c r="G77" i="25"/>
  <c r="G114" i="20" l="1"/>
  <c r="G114" i="19"/>
  <c r="N114" i="10"/>
  <c r="N114" i="8"/>
  <c r="G114" i="8"/>
  <c r="G96" i="11"/>
  <c r="G96" i="23"/>
  <c r="G96" i="25"/>
  <c r="G96" i="26"/>
  <c r="G96" i="27"/>
  <c r="G96" i="28"/>
  <c r="G96" i="29"/>
  <c r="G96" i="24"/>
  <c r="G104" i="11"/>
  <c r="G103" i="11"/>
  <c r="G104" i="23"/>
  <c r="G103" i="23"/>
  <c r="G104" i="24"/>
  <c r="G103" i="24"/>
  <c r="G104" i="25"/>
  <c r="G103" i="25"/>
  <c r="G104" i="26"/>
  <c r="G103" i="26"/>
  <c r="G104" i="27"/>
  <c r="G103" i="27"/>
  <c r="G104" i="28"/>
  <c r="G103" i="28"/>
  <c r="G104" i="29"/>
  <c r="G103" i="29"/>
  <c r="N104" i="11"/>
  <c r="N103" i="11"/>
  <c r="N104" i="23"/>
  <c r="N104" i="24"/>
  <c r="N103" i="24"/>
  <c r="N104" i="25"/>
  <c r="N103" i="25"/>
  <c r="N104" i="17"/>
  <c r="N103" i="17"/>
  <c r="N104" i="26"/>
  <c r="N103" i="26"/>
  <c r="N104" i="27"/>
  <c r="N103" i="27"/>
  <c r="N104" i="28"/>
  <c r="N103" i="28"/>
  <c r="N104" i="29"/>
  <c r="N103" i="29"/>
  <c r="N97" i="11"/>
  <c r="N96" i="11"/>
  <c r="N97" i="24"/>
  <c r="N96" i="24"/>
  <c r="N97" i="25"/>
  <c r="N96" i="25"/>
  <c r="N97" i="17"/>
  <c r="N96" i="17"/>
  <c r="N97" i="26"/>
  <c r="N96" i="26"/>
  <c r="N97" i="27"/>
  <c r="N96" i="27"/>
  <c r="N97" i="28"/>
  <c r="N96" i="28"/>
  <c r="N97" i="29"/>
  <c r="N96" i="29"/>
  <c r="G97" i="11"/>
  <c r="G97" i="23"/>
  <c r="G97" i="24"/>
  <c r="G97" i="25"/>
  <c r="G97" i="26"/>
  <c r="G97" i="27"/>
  <c r="G97" i="28"/>
  <c r="G97" i="29"/>
  <c r="G90" i="11"/>
  <c r="G89" i="11"/>
  <c r="G89" i="23"/>
  <c r="G110" i="23" s="1"/>
  <c r="G113" i="23" s="1"/>
  <c r="G90" i="24"/>
  <c r="G89" i="24"/>
  <c r="G110" i="24" s="1"/>
  <c r="G113" i="24" s="1"/>
  <c r="G90" i="25"/>
  <c r="G111" i="25" s="1"/>
  <c r="G89" i="25"/>
  <c r="G90" i="26"/>
  <c r="G89" i="26"/>
  <c r="G90" i="27"/>
  <c r="G89" i="27"/>
  <c r="G90" i="28"/>
  <c r="G111" i="28" s="1"/>
  <c r="G89" i="28"/>
  <c r="G90" i="29"/>
  <c r="G111" i="29" s="1"/>
  <c r="G89" i="29"/>
  <c r="N89" i="10"/>
  <c r="N110" i="10" s="1"/>
  <c r="N90" i="11"/>
  <c r="N89" i="11"/>
  <c r="N110" i="11" s="1"/>
  <c r="N90" i="24"/>
  <c r="N111" i="24" s="1"/>
  <c r="N114" i="24" s="1"/>
  <c r="N90" i="25"/>
  <c r="N89" i="25"/>
  <c r="N90" i="17"/>
  <c r="N89" i="17"/>
  <c r="N90" i="26"/>
  <c r="N89" i="26"/>
  <c r="N90" i="27"/>
  <c r="N89" i="27"/>
  <c r="N90" i="28"/>
  <c r="N89" i="28"/>
  <c r="N90" i="29"/>
  <c r="N89" i="29"/>
  <c r="N57" i="11"/>
  <c r="N57" i="25"/>
  <c r="N57" i="17"/>
  <c r="N57" i="26"/>
  <c r="N57" i="27"/>
  <c r="N57" i="28"/>
  <c r="N57" i="29"/>
  <c r="N64" i="11"/>
  <c r="N63" i="11"/>
  <c r="N64" i="25"/>
  <c r="N85" i="25" s="1"/>
  <c r="N63" i="25"/>
  <c r="N64" i="17"/>
  <c r="N63" i="17"/>
  <c r="N64" i="26"/>
  <c r="N63" i="26"/>
  <c r="N64" i="27"/>
  <c r="N63" i="27"/>
  <c r="N64" i="28"/>
  <c r="N63" i="28"/>
  <c r="N64" i="29"/>
  <c r="N63" i="29"/>
  <c r="N71" i="11"/>
  <c r="N70" i="11"/>
  <c r="N71" i="25"/>
  <c r="N70" i="25"/>
  <c r="N71" i="17"/>
  <c r="N70" i="17"/>
  <c r="N71" i="26"/>
  <c r="N70" i="26"/>
  <c r="N71" i="27"/>
  <c r="N70" i="27"/>
  <c r="N71" i="28"/>
  <c r="N70" i="28"/>
  <c r="N71" i="29"/>
  <c r="N70" i="29"/>
  <c r="G71" i="11"/>
  <c r="G70" i="11"/>
  <c r="G71" i="25"/>
  <c r="G70" i="25"/>
  <c r="G71" i="26"/>
  <c r="G70" i="26"/>
  <c r="G71" i="27"/>
  <c r="G70" i="27"/>
  <c r="G71" i="28"/>
  <c r="G70" i="28"/>
  <c r="G71" i="29"/>
  <c r="G70" i="29"/>
  <c r="G64" i="11"/>
  <c r="G64" i="25"/>
  <c r="G85" i="25" s="1"/>
  <c r="G114" i="25" s="1"/>
  <c r="G63" i="25"/>
  <c r="G84" i="25" s="1"/>
  <c r="G64" i="26"/>
  <c r="G63" i="26"/>
  <c r="G64" i="27"/>
  <c r="G63" i="27"/>
  <c r="G64" i="28"/>
  <c r="G63" i="28"/>
  <c r="G64" i="29"/>
  <c r="G63" i="29"/>
  <c r="G57" i="25"/>
  <c r="G57" i="26"/>
  <c r="G57" i="27"/>
  <c r="G57" i="28"/>
  <c r="G57" i="29"/>
  <c r="N37" i="11"/>
  <c r="N37" i="20"/>
  <c r="N37" i="25"/>
  <c r="N37" i="17"/>
  <c r="N37" i="26"/>
  <c r="N37" i="27"/>
  <c r="N37" i="28"/>
  <c r="N37" i="29"/>
  <c r="N38" i="11"/>
  <c r="N38" i="20"/>
  <c r="N38" i="25"/>
  <c r="N38" i="17"/>
  <c r="N38" i="26"/>
  <c r="N38" i="27"/>
  <c r="N38" i="28"/>
  <c r="N38" i="29"/>
  <c r="N45" i="11"/>
  <c r="N44" i="11"/>
  <c r="N45" i="25"/>
  <c r="N44" i="25"/>
  <c r="N45" i="17"/>
  <c r="N44" i="17"/>
  <c r="N45" i="26"/>
  <c r="N44" i="26"/>
  <c r="N45" i="27"/>
  <c r="N44" i="27"/>
  <c r="N45" i="28"/>
  <c r="N44" i="28"/>
  <c r="N45" i="29"/>
  <c r="N44" i="29"/>
  <c r="N31" i="11"/>
  <c r="N30" i="11"/>
  <c r="N31" i="20"/>
  <c r="N30" i="20"/>
  <c r="N31" i="25"/>
  <c r="N30" i="25"/>
  <c r="N31" i="17"/>
  <c r="N30" i="17"/>
  <c r="N31" i="26"/>
  <c r="N30" i="26"/>
  <c r="N31" i="27"/>
  <c r="N30" i="27"/>
  <c r="N31" i="28"/>
  <c r="N30" i="28"/>
  <c r="N31" i="29"/>
  <c r="N30" i="29"/>
  <c r="N24" i="11"/>
  <c r="N23" i="11"/>
  <c r="N24" i="20"/>
  <c r="N52" i="20" s="1"/>
  <c r="N114" i="20" s="1"/>
  <c r="N23" i="20"/>
  <c r="N51" i="20" s="1"/>
  <c r="N24" i="25"/>
  <c r="N23" i="25"/>
  <c r="N24" i="17"/>
  <c r="N23" i="17"/>
  <c r="N24" i="26"/>
  <c r="N23" i="26"/>
  <c r="N24" i="27"/>
  <c r="N23" i="27"/>
  <c r="N24" i="28"/>
  <c r="N23" i="28"/>
  <c r="N24" i="29"/>
  <c r="N23" i="29"/>
  <c r="G45" i="25"/>
  <c r="G44" i="25"/>
  <c r="G45" i="26"/>
  <c r="G44" i="26"/>
  <c r="G45" i="27"/>
  <c r="G44" i="27"/>
  <c r="G45" i="28"/>
  <c r="G44" i="28"/>
  <c r="G45" i="29"/>
  <c r="G44" i="29"/>
  <c r="G37" i="16"/>
  <c r="G38" i="25"/>
  <c r="G37" i="25"/>
  <c r="G38" i="26"/>
  <c r="G37" i="26"/>
  <c r="G38" i="27"/>
  <c r="G37" i="27"/>
  <c r="G38" i="28"/>
  <c r="G37" i="28"/>
  <c r="G38" i="29"/>
  <c r="G37" i="29"/>
  <c r="G31" i="25"/>
  <c r="G30" i="25"/>
  <c r="G31" i="26"/>
  <c r="G30" i="26"/>
  <c r="G31" i="27"/>
  <c r="G30" i="27"/>
  <c r="G31" i="28"/>
  <c r="G30" i="28"/>
  <c r="G31" i="29"/>
  <c r="G30" i="29"/>
  <c r="G24" i="25"/>
  <c r="G23" i="25"/>
  <c r="G24" i="26"/>
  <c r="G23" i="26"/>
  <c r="G24" i="27"/>
  <c r="G23" i="27"/>
  <c r="G24" i="28"/>
  <c r="G23" i="28"/>
  <c r="G24" i="29"/>
  <c r="G23" i="29"/>
  <c r="N12" i="11"/>
  <c r="N12" i="25"/>
  <c r="N11" i="25"/>
  <c r="N12" i="17"/>
  <c r="N11" i="17"/>
  <c r="N12" i="26"/>
  <c r="N11" i="26"/>
  <c r="N12" i="27"/>
  <c r="N11" i="27"/>
  <c r="N12" i="28"/>
  <c r="N11" i="28"/>
  <c r="N12" i="29"/>
  <c r="N11" i="29"/>
  <c r="N5" i="11"/>
  <c r="N19" i="11" s="1"/>
  <c r="N5" i="20"/>
  <c r="N19" i="20" s="1"/>
  <c r="N5" i="25"/>
  <c r="N5" i="17"/>
  <c r="N5" i="26"/>
  <c r="N5" i="27"/>
  <c r="N5" i="28"/>
  <c r="N5" i="29"/>
  <c r="G11" i="16"/>
  <c r="G11" i="25"/>
  <c r="G11" i="26"/>
  <c r="G11" i="27"/>
  <c r="G11" i="28"/>
  <c r="G11" i="29"/>
  <c r="G12" i="16"/>
  <c r="G12" i="25"/>
  <c r="G12" i="26"/>
  <c r="G12" i="27"/>
  <c r="G12" i="28"/>
  <c r="G12" i="29"/>
  <c r="G5" i="16"/>
  <c r="G5" i="25"/>
  <c r="G5" i="26"/>
  <c r="G5" i="27"/>
  <c r="G5" i="28"/>
  <c r="G5" i="29"/>
  <c r="G110" i="27" l="1"/>
  <c r="G110" i="28"/>
  <c r="G19" i="29"/>
  <c r="N110" i="26"/>
  <c r="G111" i="26"/>
  <c r="G110" i="11"/>
  <c r="N111" i="11"/>
  <c r="G111" i="11"/>
  <c r="N51" i="11"/>
  <c r="N52" i="11"/>
  <c r="N84" i="25"/>
  <c r="N113" i="25" s="1"/>
  <c r="G19" i="27"/>
  <c r="G19" i="25"/>
  <c r="G110" i="25"/>
  <c r="G113" i="25" s="1"/>
  <c r="G111" i="27"/>
  <c r="G19" i="28"/>
  <c r="G110" i="26"/>
  <c r="G19" i="26"/>
  <c r="G110" i="29"/>
  <c r="N110" i="25"/>
  <c r="N110" i="17"/>
  <c r="N111" i="17"/>
  <c r="N111" i="26"/>
  <c r="N111" i="27"/>
  <c r="N110" i="27"/>
  <c r="N110" i="28"/>
  <c r="N110" i="29"/>
  <c r="N111" i="29"/>
  <c r="G114" i="11" l="1"/>
  <c r="N114" i="11"/>
  <c r="G52" i="25"/>
  <c r="N111" i="28"/>
  <c r="N111" i="25"/>
  <c r="N114" i="25" s="1"/>
  <c r="G51" i="26"/>
  <c r="G52" i="28"/>
  <c r="G51" i="29"/>
  <c r="G51" i="27"/>
  <c r="N51" i="27"/>
  <c r="K4" i="29"/>
  <c r="J4" i="29"/>
  <c r="D4" i="29"/>
  <c r="C4" i="29"/>
  <c r="K4" i="28"/>
  <c r="J4" i="28"/>
  <c r="D4" i="28"/>
  <c r="C4" i="28"/>
  <c r="K4" i="27"/>
  <c r="J4" i="27"/>
  <c r="D4" i="27"/>
  <c r="C4" i="27"/>
  <c r="K4" i="26"/>
  <c r="J4" i="26"/>
  <c r="D4" i="26"/>
  <c r="C4" i="26"/>
  <c r="K4" i="17"/>
  <c r="J4" i="17"/>
  <c r="D4" i="17"/>
  <c r="C4" i="17"/>
  <c r="K4" i="25"/>
  <c r="J4" i="25"/>
  <c r="D4" i="25"/>
  <c r="C4" i="25"/>
  <c r="K4" i="24"/>
  <c r="J4" i="24"/>
  <c r="D4" i="24"/>
  <c r="C4" i="24"/>
  <c r="K4" i="23"/>
  <c r="J4" i="23"/>
  <c r="D4" i="23"/>
  <c r="C4" i="23"/>
  <c r="K4" i="22"/>
  <c r="J4" i="22"/>
  <c r="D4" i="22"/>
  <c r="C4" i="22"/>
  <c r="K4" i="16"/>
  <c r="J4" i="16"/>
  <c r="D4" i="16"/>
  <c r="C4" i="16"/>
  <c r="K4" i="21"/>
  <c r="J4" i="21"/>
  <c r="D4" i="21"/>
  <c r="C4" i="21"/>
  <c r="K4" i="20"/>
  <c r="J4" i="20"/>
  <c r="D4" i="20"/>
  <c r="C4" i="20"/>
  <c r="K4" i="19"/>
  <c r="J4" i="19"/>
  <c r="D4" i="19"/>
  <c r="C4" i="19"/>
  <c r="K4" i="18"/>
  <c r="J4" i="18"/>
  <c r="D4" i="18"/>
  <c r="C4" i="18"/>
  <c r="K4" i="15"/>
  <c r="J4" i="15"/>
  <c r="D4" i="15"/>
  <c r="C4" i="15"/>
  <c r="K4" i="11"/>
  <c r="J4" i="11"/>
  <c r="D4" i="11"/>
  <c r="C4" i="11"/>
  <c r="K4" i="10"/>
  <c r="J4" i="10"/>
  <c r="D4" i="10"/>
  <c r="C4" i="10"/>
  <c r="K4" i="9"/>
  <c r="J4" i="9"/>
  <c r="D4" i="9"/>
  <c r="C4" i="9"/>
  <c r="K4" i="8"/>
  <c r="J4" i="8"/>
  <c r="D4" i="8"/>
  <c r="C4" i="8"/>
  <c r="K4" i="1"/>
  <c r="J4" i="1"/>
  <c r="D4" i="1"/>
  <c r="C4" i="1"/>
  <c r="M4" i="29"/>
  <c r="F4" i="29"/>
  <c r="M4" i="28"/>
  <c r="F4" i="28"/>
  <c r="M4" i="27"/>
  <c r="F4" i="27"/>
  <c r="M4" i="26"/>
  <c r="F4" i="26"/>
  <c r="M4" i="17"/>
  <c r="F4" i="17"/>
  <c r="M4" i="25"/>
  <c r="F4" i="25"/>
  <c r="M4" i="24"/>
  <c r="F4" i="24"/>
  <c r="M4" i="23"/>
  <c r="F4" i="23"/>
  <c r="M4" i="22"/>
  <c r="F4" i="22"/>
  <c r="M4" i="16"/>
  <c r="F4" i="16"/>
  <c r="M4" i="21"/>
  <c r="F4" i="21"/>
  <c r="M4" i="20"/>
  <c r="F4" i="20"/>
  <c r="M4" i="19"/>
  <c r="F4" i="19"/>
  <c r="M4" i="18"/>
  <c r="F4" i="18"/>
  <c r="M4" i="15"/>
  <c r="F4" i="15"/>
  <c r="M4" i="11"/>
  <c r="F4" i="11"/>
  <c r="M4" i="10"/>
  <c r="F4" i="10"/>
  <c r="M4" i="9"/>
  <c r="F4" i="9"/>
  <c r="M4" i="8"/>
  <c r="F4" i="8"/>
  <c r="M4" i="1"/>
  <c r="F4" i="1"/>
  <c r="D28" i="6"/>
  <c r="C28" i="6"/>
  <c r="N52" i="29"/>
  <c r="G52" i="29"/>
  <c r="N51" i="29"/>
  <c r="N19" i="29"/>
  <c r="N52" i="28"/>
  <c r="N51" i="28"/>
  <c r="G51" i="28"/>
  <c r="N19" i="28"/>
  <c r="N52" i="27"/>
  <c r="G52" i="27"/>
  <c r="G114" i="27" s="1"/>
  <c r="N19" i="27"/>
  <c r="N52" i="26"/>
  <c r="N114" i="26" s="1"/>
  <c r="G52" i="26"/>
  <c r="G114" i="26" s="1"/>
  <c r="N51" i="26"/>
  <c r="N19" i="26"/>
  <c r="N52" i="25"/>
  <c r="N51" i="25"/>
  <c r="G51" i="25"/>
  <c r="N19" i="25"/>
  <c r="N52" i="17"/>
  <c r="N114" i="17" s="1"/>
  <c r="N51" i="17"/>
  <c r="N19" i="17"/>
  <c r="K13" i="6"/>
  <c r="E13" i="6"/>
  <c r="K12" i="6"/>
  <c r="I12" i="6"/>
  <c r="E12" i="6"/>
  <c r="C12" i="6"/>
  <c r="E11" i="6"/>
  <c r="F11" i="6" s="1"/>
  <c r="K8" i="6"/>
  <c r="L8" i="6" s="1"/>
  <c r="E8" i="6"/>
  <c r="F8" i="6" s="1"/>
  <c r="K7" i="6"/>
  <c r="L7" i="6" s="1"/>
  <c r="E7" i="6"/>
  <c r="F7" i="6" s="1"/>
  <c r="K6" i="6"/>
  <c r="L6" i="6" s="1"/>
  <c r="E6" i="6"/>
  <c r="F6" i="6" s="1"/>
  <c r="K5" i="6"/>
  <c r="L5" i="6" s="1"/>
  <c r="E5" i="6"/>
  <c r="F5" i="6" s="1"/>
  <c r="K4" i="6"/>
  <c r="L4" i="6" s="1"/>
  <c r="E4" i="6"/>
  <c r="F4" i="6" s="1"/>
  <c r="G4" i="19" l="1"/>
  <c r="G18" i="19" s="1"/>
  <c r="G113" i="19" s="1"/>
  <c r="N4" i="19"/>
  <c r="N18" i="19" s="1"/>
  <c r="N113" i="19" s="1"/>
  <c r="G4" i="18"/>
  <c r="G18" i="18" s="1"/>
  <c r="G113" i="18" s="1"/>
  <c r="N4" i="21"/>
  <c r="N18" i="21" s="1"/>
  <c r="N113" i="21" s="1"/>
  <c r="E4" i="18"/>
  <c r="L4" i="1"/>
  <c r="N4" i="1" s="1"/>
  <c r="N18" i="1" s="1"/>
  <c r="N113" i="1" s="1"/>
  <c r="L4" i="15"/>
  <c r="N4" i="15" s="1"/>
  <c r="N18" i="15" s="1"/>
  <c r="N113" i="15" s="1"/>
  <c r="E4" i="29"/>
  <c r="G4" i="29" s="1"/>
  <c r="G18" i="29" s="1"/>
  <c r="G113" i="29" s="1"/>
  <c r="L4" i="17"/>
  <c r="N4" i="17" s="1"/>
  <c r="N18" i="17" s="1"/>
  <c r="N113" i="17" s="1"/>
  <c r="E4" i="16"/>
  <c r="G4" i="16" s="1"/>
  <c r="N114" i="28"/>
  <c r="G114" i="28"/>
  <c r="G114" i="29"/>
  <c r="N114" i="29"/>
  <c r="N114" i="27"/>
  <c r="G114" i="1"/>
  <c r="L4" i="20"/>
  <c r="N4" i="20" s="1"/>
  <c r="N18" i="20" s="1"/>
  <c r="N113" i="20" s="1"/>
  <c r="L4" i="23"/>
  <c r="E4" i="8"/>
  <c r="G4" i="8" s="1"/>
  <c r="G18" i="8" s="1"/>
  <c r="G113" i="8" s="1"/>
  <c r="E4" i="11"/>
  <c r="G4" i="11" s="1"/>
  <c r="G18" i="11" s="1"/>
  <c r="G113" i="11" s="1"/>
  <c r="L4" i="8"/>
  <c r="N4" i="8" s="1"/>
  <c r="N18" i="8" s="1"/>
  <c r="N113" i="8" s="1"/>
  <c r="E4" i="1"/>
  <c r="G4" i="1" s="1"/>
  <c r="G18" i="1" s="1"/>
  <c r="G113" i="1" s="1"/>
  <c r="L4" i="9"/>
  <c r="N4" i="9" s="1"/>
  <c r="N18" i="9" s="1"/>
  <c r="N113" i="9" s="1"/>
  <c r="L4" i="21"/>
  <c r="L4" i="22"/>
  <c r="E4" i="27"/>
  <c r="G4" i="27" s="1"/>
  <c r="G18" i="27" s="1"/>
  <c r="E4" i="26"/>
  <c r="G4" i="26" s="1"/>
  <c r="G18" i="26" s="1"/>
  <c r="E4" i="25"/>
  <c r="E4" i="10"/>
  <c r="G4" i="10" s="1"/>
  <c r="G18" i="10" s="1"/>
  <c r="G113" i="10" s="1"/>
  <c r="E4" i="15"/>
  <c r="G4" i="15" s="1"/>
  <c r="G18" i="15" s="1"/>
  <c r="G113" i="15" s="1"/>
  <c r="L4" i="19"/>
  <c r="E4" i="24"/>
  <c r="E4" i="17"/>
  <c r="G4" i="17" s="1"/>
  <c r="G18" i="17" s="1"/>
  <c r="G113" i="17" s="1"/>
  <c r="E4" i="9"/>
  <c r="G4" i="9" s="1"/>
  <c r="G18" i="9" s="1"/>
  <c r="G113" i="9" s="1"/>
  <c r="E4" i="21"/>
  <c r="G4" i="21" s="1"/>
  <c r="G18" i="21" s="1"/>
  <c r="G113" i="21" s="1"/>
  <c r="L4" i="18"/>
  <c r="N4" i="18" s="1"/>
  <c r="N18" i="18" s="1"/>
  <c r="N113" i="18" s="1"/>
  <c r="E4" i="23"/>
  <c r="L4" i="28"/>
  <c r="N4" i="28" s="1"/>
  <c r="E4" i="20"/>
  <c r="G4" i="20" s="1"/>
  <c r="G18" i="20" s="1"/>
  <c r="G113" i="20" s="1"/>
  <c r="L4" i="16"/>
  <c r="E4" i="22"/>
  <c r="L4" i="29"/>
  <c r="N4" i="29" s="1"/>
  <c r="E4" i="19"/>
  <c r="L4" i="25"/>
  <c r="N4" i="25" s="1"/>
  <c r="L4" i="27"/>
  <c r="L4" i="11"/>
  <c r="N4" i="11" s="1"/>
  <c r="N18" i="11" s="1"/>
  <c r="N113" i="11" s="1"/>
  <c r="L4" i="24"/>
  <c r="E4" i="28"/>
  <c r="G4" i="28" s="1"/>
  <c r="G18" i="28" s="1"/>
  <c r="L4" i="26"/>
  <c r="L4" i="10"/>
  <c r="N4" i="10" s="1"/>
  <c r="N18" i="10" s="1"/>
  <c r="N113" i="10" s="1"/>
  <c r="F12" i="6"/>
  <c r="L12" i="6"/>
  <c r="G113" i="26" l="1"/>
  <c r="N18" i="29"/>
  <c r="N113" i="29" s="1"/>
  <c r="G113" i="27"/>
  <c r="N18" i="28"/>
  <c r="N113" i="28" s="1"/>
  <c r="N4" i="26"/>
  <c r="N18" i="26" s="1"/>
  <c r="N113" i="26" s="1"/>
  <c r="G113" i="28"/>
  <c r="N4" i="27"/>
  <c r="N18" i="27" s="1"/>
  <c r="N113" i="27" s="1"/>
  <c r="N18" i="25"/>
  <c r="G4" i="25"/>
  <c r="G18" i="25" s="1"/>
</calcChain>
</file>

<file path=xl/sharedStrings.xml><?xml version="1.0" encoding="utf-8"?>
<sst xmlns="http://schemas.openxmlformats.org/spreadsheetml/2006/main" count="2542" uniqueCount="210">
  <si>
    <r>
      <rPr>
        <b/>
        <sz val="12"/>
        <color theme="0"/>
        <rFont val="宋体"/>
        <family val="3"/>
        <charset val="134"/>
      </rPr>
      <t>周期</t>
    </r>
    <r>
      <rPr>
        <b/>
        <sz val="12"/>
        <color theme="0"/>
        <rFont val="Times New Roman"/>
        <family val="1"/>
      </rPr>
      <t>1:</t>
    </r>
    <r>
      <rPr>
        <b/>
        <sz val="12"/>
        <color theme="0"/>
        <rFont val="Times New Roman"/>
        <family val="1"/>
      </rPr>
      <t xml:space="preserve">   </t>
    </r>
    <r>
      <rPr>
        <b/>
        <sz val="12"/>
        <color theme="0"/>
        <rFont val="宋体"/>
        <family val="3"/>
        <charset val="134"/>
      </rPr>
      <t>年</t>
    </r>
    <r>
      <rPr>
        <b/>
        <sz val="12"/>
        <color theme="0"/>
        <rFont val="Times New Roman"/>
        <family val="1"/>
      </rPr>
      <t xml:space="preserve">    </t>
    </r>
    <r>
      <rPr>
        <b/>
        <sz val="12"/>
        <color theme="0"/>
        <rFont val="宋体"/>
        <family val="3"/>
        <charset val="134"/>
      </rPr>
      <t>月</t>
    </r>
    <r>
      <rPr>
        <b/>
        <sz val="12"/>
        <color theme="0"/>
        <rFont val="Times New Roman"/>
        <family val="1"/>
      </rPr>
      <t xml:space="preserve">    </t>
    </r>
    <r>
      <rPr>
        <b/>
        <sz val="12"/>
        <color theme="0"/>
        <rFont val="宋体"/>
        <family val="3"/>
        <charset val="134"/>
      </rPr>
      <t>日</t>
    </r>
  </si>
  <si>
    <t>周期2:   年    月    日</t>
  </si>
  <si>
    <r>
      <rPr>
        <b/>
        <sz val="12"/>
        <color theme="3" tint="0.39994506668294322"/>
        <rFont val="宋体"/>
        <family val="3"/>
        <charset val="134"/>
      </rPr>
      <t>理论值</t>
    </r>
  </si>
  <si>
    <r>
      <rPr>
        <b/>
        <sz val="12"/>
        <color theme="3" tint="0.39994506668294322"/>
        <rFont val="Times New Roman"/>
        <family val="1"/>
      </rPr>
      <t>1-</t>
    </r>
    <r>
      <rPr>
        <b/>
        <sz val="12"/>
        <color theme="3" tint="0.39994506668294322"/>
        <rFont val="宋体"/>
        <family val="3"/>
        <charset val="134"/>
      </rPr>
      <t>风险系数</t>
    </r>
  </si>
  <si>
    <r>
      <rPr>
        <b/>
        <sz val="12"/>
        <color theme="3" tint="0.39994506668294322"/>
        <rFont val="宋体"/>
        <family val="3"/>
        <charset val="134"/>
      </rPr>
      <t>保守值</t>
    </r>
  </si>
  <si>
    <r>
      <rPr>
        <b/>
        <sz val="12"/>
        <color theme="8" tint="0.39994506668294322"/>
        <rFont val="宋体"/>
        <family val="3"/>
        <charset val="134"/>
      </rPr>
      <t>深蹲</t>
    </r>
  </si>
  <si>
    <r>
      <rPr>
        <b/>
        <sz val="12"/>
        <color theme="8" tint="0.39994506668294322"/>
        <rFont val="宋体"/>
        <family val="3"/>
        <charset val="134"/>
      </rPr>
      <t>卧推</t>
    </r>
  </si>
  <si>
    <r>
      <rPr>
        <b/>
        <sz val="12"/>
        <color theme="8" tint="0.39994506668294322"/>
        <rFont val="宋体"/>
        <family val="3"/>
        <charset val="134"/>
      </rPr>
      <t>硬拉</t>
    </r>
  </si>
  <si>
    <r>
      <rPr>
        <b/>
        <sz val="12"/>
        <color theme="8" tint="0.39994506668294322"/>
        <rFont val="宋体"/>
        <family val="3"/>
        <charset val="134"/>
      </rPr>
      <t>实力举</t>
    </r>
  </si>
  <si>
    <r>
      <rPr>
        <b/>
        <sz val="12"/>
        <color theme="8" tint="0.39994506668294322"/>
        <rFont val="宋体"/>
        <family val="3"/>
        <charset val="134"/>
      </rPr>
      <t>俯身划船</t>
    </r>
  </si>
  <si>
    <r>
      <rPr>
        <b/>
        <sz val="12"/>
        <color theme="8" tint="0.39994506668294322"/>
        <rFont val="宋体"/>
        <family val="3"/>
        <charset val="134"/>
      </rPr>
      <t>负重引体</t>
    </r>
  </si>
  <si>
    <r>
      <rPr>
        <b/>
        <sz val="12"/>
        <rFont val="宋体"/>
        <family val="3"/>
        <charset val="134"/>
      </rPr>
      <t>四大项合计</t>
    </r>
  </si>
  <si>
    <r>
      <rPr>
        <b/>
        <sz val="12"/>
        <color theme="0"/>
        <rFont val="宋体"/>
        <family val="3"/>
        <charset val="134"/>
      </rPr>
      <t>总合计</t>
    </r>
  </si>
  <si>
    <r>
      <rPr>
        <b/>
        <sz val="12"/>
        <color theme="3" tint="0.39994506668294322"/>
        <rFont val="宋体"/>
        <family val="3"/>
        <charset val="134"/>
      </rPr>
      <t>训练日期：</t>
    </r>
    <r>
      <rPr>
        <b/>
        <sz val="12"/>
        <color theme="3" tint="0.39994506668294322"/>
        <rFont val="Times New Roman"/>
        <family val="1"/>
      </rPr>
      <t xml:space="preserve">   </t>
    </r>
    <r>
      <rPr>
        <b/>
        <sz val="12"/>
        <color theme="3" tint="0.39994506668294322"/>
        <rFont val="宋体"/>
        <family val="3"/>
        <charset val="134"/>
      </rPr>
      <t>年</t>
    </r>
    <r>
      <rPr>
        <b/>
        <sz val="12"/>
        <color theme="3" tint="0.39994506668294322"/>
        <rFont val="Times New Roman"/>
        <family val="1"/>
      </rPr>
      <t xml:space="preserve">    </t>
    </r>
    <r>
      <rPr>
        <b/>
        <sz val="12"/>
        <color theme="3" tint="0.39994506668294322"/>
        <rFont val="宋体"/>
        <family val="3"/>
        <charset val="134"/>
      </rPr>
      <t>月</t>
    </r>
    <r>
      <rPr>
        <b/>
        <sz val="12"/>
        <color theme="3" tint="0.39994506668294322"/>
        <rFont val="Times New Roman"/>
        <family val="1"/>
      </rPr>
      <t xml:space="preserve">    </t>
    </r>
    <r>
      <rPr>
        <b/>
        <sz val="12"/>
        <color theme="3" tint="0.39994506668294322"/>
        <rFont val="宋体"/>
        <family val="3"/>
        <charset val="134"/>
      </rPr>
      <t>日</t>
    </r>
  </si>
  <si>
    <r>
      <rPr>
        <b/>
        <sz val="12"/>
        <color theme="0"/>
        <rFont val="宋体"/>
        <family val="3"/>
        <charset val="134"/>
      </rPr>
      <t>训练动作</t>
    </r>
  </si>
  <si>
    <r>
      <rPr>
        <b/>
        <sz val="12"/>
        <color theme="0"/>
        <rFont val="宋体"/>
        <family val="3"/>
        <charset val="134"/>
      </rPr>
      <t>组数</t>
    </r>
  </si>
  <si>
    <r>
      <rPr>
        <b/>
        <sz val="12"/>
        <color theme="0"/>
        <rFont val="宋体"/>
        <family val="3"/>
        <charset val="134"/>
      </rPr>
      <t>次数</t>
    </r>
  </si>
  <si>
    <t>重量</t>
  </si>
  <si>
    <t>负荷</t>
  </si>
  <si>
    <r>
      <rPr>
        <b/>
        <sz val="12"/>
        <color theme="0"/>
        <rFont val="宋体"/>
        <family val="3"/>
        <charset val="134"/>
      </rPr>
      <t>动作分容量</t>
    </r>
  </si>
  <si>
    <t>暂停深蹲</t>
  </si>
  <si>
    <t>设计总容量</t>
  </si>
  <si>
    <t>实际总容量</t>
  </si>
  <si>
    <t>提杠上拉</t>
  </si>
  <si>
    <r>
      <rPr>
        <b/>
        <sz val="12"/>
        <color theme="0"/>
        <rFont val="宋体"/>
        <family val="3"/>
        <charset val="134"/>
      </rPr>
      <t>总循环</t>
    </r>
  </si>
  <si>
    <r>
      <rPr>
        <b/>
        <sz val="12"/>
        <color theme="3" tint="0.39997558519241921"/>
        <rFont val="宋体"/>
        <family val="3"/>
        <charset val="134"/>
      </rPr>
      <t>腿肩</t>
    </r>
    <phoneticPr fontId="15" type="noConversion"/>
  </si>
  <si>
    <r>
      <rPr>
        <b/>
        <sz val="12"/>
        <color theme="3" tint="0.39997558519241921"/>
        <rFont val="宋体"/>
        <family val="3"/>
        <charset val="134"/>
      </rPr>
      <t>胸背</t>
    </r>
    <phoneticPr fontId="15" type="noConversion"/>
  </si>
  <si>
    <r>
      <rPr>
        <b/>
        <sz val="12"/>
        <color theme="3" tint="0.39997558519241921"/>
        <rFont val="宋体"/>
        <family val="3"/>
        <charset val="134"/>
      </rPr>
      <t>拉胸</t>
    </r>
    <phoneticPr fontId="15" type="noConversion"/>
  </si>
  <si>
    <r>
      <rPr>
        <b/>
        <sz val="12"/>
        <color theme="3" tint="0.39997558519241921"/>
        <rFont val="宋体"/>
        <family val="3"/>
        <charset val="134"/>
      </rPr>
      <t>肩背</t>
    </r>
    <phoneticPr fontId="15" type="noConversion"/>
  </si>
  <si>
    <r>
      <rPr>
        <b/>
        <sz val="12"/>
        <color theme="8" tint="0.39997558519241921"/>
        <rFont val="宋体"/>
        <family val="3"/>
        <charset val="134"/>
      </rPr>
      <t>第一周</t>
    </r>
    <r>
      <rPr>
        <b/>
        <sz val="12"/>
        <color theme="8" tint="0.39997558519241921"/>
        <rFont val="Times New Roman"/>
        <family val="1"/>
      </rPr>
      <t>(</t>
    </r>
    <r>
      <rPr>
        <b/>
        <sz val="12"/>
        <color theme="8" tint="0.39997558519241921"/>
        <rFont val="宋体"/>
        <family val="3"/>
        <charset val="134"/>
      </rPr>
      <t>适应</t>
    </r>
    <r>
      <rPr>
        <b/>
        <sz val="12"/>
        <color theme="8" tint="0.39997558519241921"/>
        <rFont val="Times New Roman"/>
        <family val="1"/>
      </rPr>
      <t>)</t>
    </r>
    <phoneticPr fontId="15" type="noConversion"/>
  </si>
  <si>
    <r>
      <rPr>
        <b/>
        <sz val="12"/>
        <color theme="8" tint="0.39997558519241921"/>
        <rFont val="宋体"/>
        <family val="3"/>
        <charset val="134"/>
      </rPr>
      <t>第二周</t>
    </r>
  </si>
  <si>
    <r>
      <rPr>
        <b/>
        <sz val="12"/>
        <color theme="8" tint="0.39997558519241921"/>
        <rFont val="宋体"/>
        <family val="3"/>
        <charset val="134"/>
      </rPr>
      <t>第三周</t>
    </r>
  </si>
  <si>
    <r>
      <rPr>
        <b/>
        <sz val="12"/>
        <color theme="8" tint="0.39997558519241921"/>
        <rFont val="宋体"/>
        <family val="3"/>
        <charset val="134"/>
      </rPr>
      <t>第四周</t>
    </r>
  </si>
  <si>
    <r>
      <rPr>
        <b/>
        <sz val="12"/>
        <color theme="8" tint="0.39997558519241921"/>
        <rFont val="宋体"/>
        <family val="3"/>
        <charset val="134"/>
      </rPr>
      <t>第五周</t>
    </r>
    <r>
      <rPr>
        <b/>
        <sz val="12"/>
        <color theme="8" tint="0.39997558519241921"/>
        <rFont val="Times New Roman"/>
        <family val="1"/>
      </rPr>
      <t>(</t>
    </r>
    <r>
      <rPr>
        <b/>
        <sz val="12"/>
        <color theme="8" tint="0.39997558519241921"/>
        <rFont val="宋体"/>
        <family val="3"/>
        <charset val="134"/>
      </rPr>
      <t>极限</t>
    </r>
    <r>
      <rPr>
        <b/>
        <sz val="12"/>
        <color theme="8" tint="0.39997558519241921"/>
        <rFont val="Times New Roman"/>
        <family val="1"/>
      </rPr>
      <t>)</t>
    </r>
    <phoneticPr fontId="15" type="noConversion"/>
  </si>
  <si>
    <t>项目</t>
    <phoneticPr fontId="15" type="noConversion"/>
  </si>
  <si>
    <t>深蹲</t>
    <phoneticPr fontId="15" type="noConversion"/>
  </si>
  <si>
    <t>硬拉</t>
    <phoneticPr fontId="15" type="noConversion"/>
  </si>
  <si>
    <t>卧推</t>
    <phoneticPr fontId="15" type="noConversion"/>
  </si>
  <si>
    <t>实力举</t>
    <phoneticPr fontId="15" type="noConversion"/>
  </si>
  <si>
    <t>负荷</t>
    <phoneticPr fontId="15" type="noConversion"/>
  </si>
  <si>
    <t>组次</t>
    <phoneticPr fontId="15" type="noConversion"/>
  </si>
  <si>
    <t>项目</t>
    <phoneticPr fontId="15" type="noConversion"/>
  </si>
  <si>
    <t>RPE</t>
    <phoneticPr fontId="15" type="noConversion"/>
  </si>
  <si>
    <r>
      <rPr>
        <b/>
        <sz val="14"/>
        <color rgb="FFFD7C1B"/>
        <rFont val="Times New Roman"/>
        <family val="1"/>
      </rPr>
      <t xml:space="preserve">
10</t>
    </r>
    <r>
      <rPr>
        <b/>
        <sz val="14"/>
        <color rgb="FFFD7C1B"/>
        <rFont val="宋体"/>
        <family val="3"/>
        <charset val="134"/>
      </rPr>
      <t xml:space="preserve">：完全力竭
</t>
    </r>
    <r>
      <rPr>
        <b/>
        <sz val="14"/>
        <color rgb="FFFD7C1B"/>
        <rFont val="Times New Roman"/>
        <family val="1"/>
      </rPr>
      <t>9</t>
    </r>
    <r>
      <rPr>
        <b/>
        <sz val="14"/>
        <color rgb="FFFD7C1B"/>
        <rFont val="宋体"/>
        <family val="3"/>
        <charset val="134"/>
      </rPr>
      <t xml:space="preserve">：仍可多做一次
</t>
    </r>
    <r>
      <rPr>
        <b/>
        <sz val="14"/>
        <color rgb="FFFD7C1B"/>
        <rFont val="Times New Roman"/>
        <family val="1"/>
      </rPr>
      <t>8</t>
    </r>
    <r>
      <rPr>
        <b/>
        <sz val="14"/>
        <color rgb="FFFD7C1B"/>
        <rFont val="宋体"/>
        <family val="3"/>
        <charset val="134"/>
      </rPr>
      <t xml:space="preserve">：很难完全控制，但可多做两次
</t>
    </r>
    <r>
      <rPr>
        <b/>
        <sz val="14"/>
        <color rgb="FFFD7C1B"/>
        <rFont val="Times New Roman"/>
        <family val="1"/>
      </rPr>
      <t>7</t>
    </r>
    <r>
      <rPr>
        <b/>
        <sz val="14"/>
        <color rgb="FFFD7C1B"/>
        <rFont val="宋体"/>
        <family val="3"/>
        <charset val="134"/>
      </rPr>
      <t xml:space="preserve">：用比较快的速度继续完成动作
</t>
    </r>
    <r>
      <rPr>
        <b/>
        <sz val="14"/>
        <color rgb="FFFD7C1B"/>
        <rFont val="Times New Roman"/>
        <family val="1"/>
      </rPr>
      <t>6</t>
    </r>
    <r>
      <rPr>
        <b/>
        <sz val="14"/>
        <color rgb="FFFD7C1B"/>
        <rFont val="宋体"/>
        <family val="3"/>
        <charset val="134"/>
      </rPr>
      <t xml:space="preserve">：完全控制动作的节奏、速度
</t>
    </r>
    <r>
      <rPr>
        <b/>
        <sz val="14"/>
        <color rgb="FFFD7C1B"/>
        <rFont val="Times New Roman"/>
        <family val="1"/>
      </rPr>
      <t>5</t>
    </r>
    <r>
      <rPr>
        <b/>
        <sz val="14"/>
        <color rgb="FFFD7C1B"/>
        <rFont val="宋体"/>
        <family val="3"/>
        <charset val="134"/>
      </rPr>
      <t xml:space="preserve">：热身
</t>
    </r>
    <r>
      <rPr>
        <sz val="14"/>
        <color theme="1"/>
        <rFont val="宋体"/>
        <family val="3"/>
        <charset val="134"/>
      </rPr>
      <t xml:space="preserve">
</t>
    </r>
    <r>
      <rPr>
        <b/>
        <sz val="14"/>
        <color theme="1"/>
        <rFont val="宋体"/>
        <family val="3"/>
        <charset val="134"/>
      </rPr>
      <t>利用</t>
    </r>
    <r>
      <rPr>
        <b/>
        <sz val="14"/>
        <color theme="1"/>
        <rFont val="Times New Roman"/>
        <family val="1"/>
      </rPr>
      <t>RPE</t>
    </r>
    <r>
      <rPr>
        <b/>
        <sz val="14"/>
        <color theme="1"/>
        <rFont val="宋体"/>
        <family val="3"/>
        <charset val="134"/>
      </rPr>
      <t>来控制训练的强度，避免过度训练，同时也可以控制自己增加重量的时机。</t>
    </r>
    <r>
      <rPr>
        <sz val="14"/>
        <color theme="1"/>
        <rFont val="宋体"/>
        <family val="3"/>
        <charset val="134"/>
      </rPr>
      <t xml:space="preserve">
例：如果你选择</t>
    </r>
    <r>
      <rPr>
        <sz val="14"/>
        <color theme="1"/>
        <rFont val="Times New Roman"/>
        <family val="1"/>
      </rPr>
      <t>80</t>
    </r>
    <r>
      <rPr>
        <sz val="14"/>
        <color theme="1"/>
        <rFont val="宋体"/>
        <family val="3"/>
        <charset val="134"/>
      </rPr>
      <t>公斤做卧推。按照计划，你需要做</t>
    </r>
    <r>
      <rPr>
        <sz val="14"/>
        <color theme="1"/>
        <rFont val="Times New Roman"/>
        <family val="1"/>
      </rPr>
      <t>4</t>
    </r>
    <r>
      <rPr>
        <sz val="14"/>
        <color theme="1"/>
        <rFont val="宋体"/>
        <family val="3"/>
        <charset val="134"/>
      </rPr>
      <t>组</t>
    </r>
    <r>
      <rPr>
        <sz val="14"/>
        <color theme="1"/>
        <rFont val="Times New Roman"/>
        <family val="1"/>
      </rPr>
      <t>×5</t>
    </r>
    <r>
      <rPr>
        <sz val="14"/>
        <color theme="1"/>
        <rFont val="宋体"/>
        <family val="3"/>
        <charset val="134"/>
      </rPr>
      <t>个，并且最后一组的</t>
    </r>
    <r>
      <rPr>
        <sz val="14"/>
        <color theme="1"/>
        <rFont val="Times New Roman"/>
        <family val="1"/>
      </rPr>
      <t>RPE</t>
    </r>
    <r>
      <rPr>
        <sz val="14"/>
        <color theme="1"/>
        <rFont val="宋体"/>
        <family val="3"/>
        <charset val="134"/>
      </rPr>
      <t>应该是</t>
    </r>
    <r>
      <rPr>
        <sz val="14"/>
        <color theme="1"/>
        <rFont val="Times New Roman"/>
        <family val="1"/>
      </rPr>
      <t>8</t>
    </r>
    <r>
      <rPr>
        <sz val="14"/>
        <color theme="1"/>
        <rFont val="宋体"/>
        <family val="3"/>
        <charset val="134"/>
      </rPr>
      <t>。也就是说当你完成</t>
    </r>
    <r>
      <rPr>
        <sz val="14"/>
        <color theme="1"/>
        <rFont val="Times New Roman"/>
        <family val="1"/>
      </rPr>
      <t>80</t>
    </r>
    <r>
      <rPr>
        <sz val="14"/>
        <color theme="1"/>
        <rFont val="宋体"/>
        <family val="3"/>
        <charset val="134"/>
      </rPr>
      <t>公斤</t>
    </r>
    <r>
      <rPr>
        <sz val="14"/>
        <color theme="1"/>
        <rFont val="Times New Roman"/>
        <family val="1"/>
      </rPr>
      <t>3</t>
    </r>
    <r>
      <rPr>
        <sz val="14"/>
        <color theme="1"/>
        <rFont val="宋体"/>
        <family val="3"/>
        <charset val="134"/>
      </rPr>
      <t>组</t>
    </r>
    <r>
      <rPr>
        <sz val="14"/>
        <color theme="1"/>
        <rFont val="Times New Roman"/>
        <family val="1"/>
      </rPr>
      <t>×5</t>
    </r>
    <r>
      <rPr>
        <sz val="14"/>
        <color theme="1"/>
        <rFont val="宋体"/>
        <family val="3"/>
        <charset val="134"/>
      </rPr>
      <t>个的卧推之后，在最后一组你仍然可以做</t>
    </r>
    <r>
      <rPr>
        <sz val="14"/>
        <color theme="1"/>
        <rFont val="Times New Roman"/>
        <family val="1"/>
      </rPr>
      <t>7~9</t>
    </r>
    <r>
      <rPr>
        <sz val="14"/>
        <color theme="1"/>
        <rFont val="宋体"/>
        <family val="3"/>
        <charset val="134"/>
      </rPr>
      <t>个才达到力竭。
如果</t>
    </r>
    <r>
      <rPr>
        <sz val="14"/>
        <color theme="1"/>
        <rFont val="Times New Roman"/>
        <family val="1"/>
      </rPr>
      <t>80</t>
    </r>
    <r>
      <rPr>
        <sz val="14"/>
        <color theme="1"/>
        <rFont val="宋体"/>
        <family val="3"/>
        <charset val="134"/>
      </rPr>
      <t>公斤的重量，你连一组都无法完成，说明重量太重了，下次可以换小重量。
如果</t>
    </r>
    <r>
      <rPr>
        <sz val="14"/>
        <color theme="1"/>
        <rFont val="Times New Roman"/>
        <family val="1"/>
      </rPr>
      <t>80</t>
    </r>
    <r>
      <rPr>
        <sz val="14"/>
        <color theme="1"/>
        <rFont val="宋体"/>
        <family val="3"/>
        <charset val="134"/>
      </rPr>
      <t>公斤的重量，你完成了前边</t>
    </r>
    <r>
      <rPr>
        <sz val="14"/>
        <color theme="1"/>
        <rFont val="Times New Roman"/>
        <family val="1"/>
      </rPr>
      <t>2</t>
    </r>
    <r>
      <rPr>
        <sz val="14"/>
        <color theme="1"/>
        <rFont val="宋体"/>
        <family val="3"/>
        <charset val="134"/>
      </rPr>
      <t>组或者</t>
    </r>
    <r>
      <rPr>
        <sz val="14"/>
        <color theme="1"/>
        <rFont val="Times New Roman"/>
        <family val="1"/>
      </rPr>
      <t>3</t>
    </r>
    <r>
      <rPr>
        <sz val="14"/>
        <color theme="1"/>
        <rFont val="宋体"/>
        <family val="3"/>
        <charset val="134"/>
      </rPr>
      <t>组，最后一组只能做一两个就力竭了，说明这个重量还是有点重，那下次你可以采取用同样的重量训练，降低每组的个数，比如先从</t>
    </r>
    <r>
      <rPr>
        <sz val="14"/>
        <color theme="1"/>
        <rFont val="Times New Roman"/>
        <family val="1"/>
      </rPr>
      <t>80</t>
    </r>
    <r>
      <rPr>
        <sz val="14"/>
        <color theme="1"/>
        <rFont val="宋体"/>
        <family val="3"/>
        <charset val="134"/>
      </rPr>
      <t>公斤</t>
    </r>
    <r>
      <rPr>
        <sz val="14"/>
        <color theme="1"/>
        <rFont val="Times New Roman"/>
        <family val="1"/>
      </rPr>
      <t>4×3</t>
    </r>
    <r>
      <rPr>
        <sz val="14"/>
        <color theme="1"/>
        <rFont val="宋体"/>
        <family val="3"/>
        <charset val="134"/>
      </rPr>
      <t>开始。在接下来的训练周期里慢慢增加每组个数，直到能够完成</t>
    </r>
    <r>
      <rPr>
        <sz val="14"/>
        <color theme="1"/>
        <rFont val="Times New Roman"/>
        <family val="1"/>
      </rPr>
      <t>80</t>
    </r>
    <r>
      <rPr>
        <sz val="14"/>
        <color theme="1"/>
        <rFont val="宋体"/>
        <family val="3"/>
        <charset val="134"/>
      </rPr>
      <t>公斤</t>
    </r>
    <r>
      <rPr>
        <sz val="14"/>
        <color theme="1"/>
        <rFont val="Times New Roman"/>
        <family val="1"/>
      </rPr>
      <t>4×5</t>
    </r>
    <r>
      <rPr>
        <sz val="14"/>
        <color theme="1"/>
        <rFont val="宋体"/>
        <family val="3"/>
        <charset val="134"/>
      </rPr>
      <t>。
如果你能够完成</t>
    </r>
    <r>
      <rPr>
        <sz val="14"/>
        <color theme="1"/>
        <rFont val="Times New Roman"/>
        <family val="1"/>
      </rPr>
      <t>80</t>
    </r>
    <r>
      <rPr>
        <sz val="14"/>
        <color theme="1"/>
        <rFont val="宋体"/>
        <family val="3"/>
        <charset val="134"/>
      </rPr>
      <t>公斤</t>
    </r>
    <r>
      <rPr>
        <sz val="14"/>
        <color theme="1"/>
        <rFont val="Times New Roman"/>
        <family val="1"/>
      </rPr>
      <t>4*5</t>
    </r>
    <r>
      <rPr>
        <sz val="14"/>
        <color theme="1"/>
        <rFont val="宋体"/>
        <family val="3"/>
        <charset val="134"/>
      </rPr>
      <t>。但是最后一组是</t>
    </r>
    <r>
      <rPr>
        <sz val="14"/>
        <color theme="1"/>
        <rFont val="Times New Roman"/>
        <family val="1"/>
      </rPr>
      <t>RPE10</t>
    </r>
    <r>
      <rPr>
        <sz val="14"/>
        <color theme="1"/>
        <rFont val="宋体"/>
        <family val="3"/>
        <charset val="134"/>
      </rPr>
      <t>或者</t>
    </r>
    <r>
      <rPr>
        <sz val="14"/>
        <color theme="1"/>
        <rFont val="Times New Roman"/>
        <family val="1"/>
      </rPr>
      <t>9.5</t>
    </r>
    <r>
      <rPr>
        <sz val="14"/>
        <color theme="1"/>
        <rFont val="宋体"/>
        <family val="3"/>
        <charset val="134"/>
      </rPr>
      <t>。那这个重量对你来说是合适的。你可以在接下来的训练周期中，慢慢增加最后一组的次数。直到最后一组达到</t>
    </r>
    <r>
      <rPr>
        <sz val="14"/>
        <color theme="1"/>
        <rFont val="Times New Roman"/>
        <family val="1"/>
      </rPr>
      <t>RPE8</t>
    </r>
    <r>
      <rPr>
        <sz val="14"/>
        <color theme="1"/>
        <rFont val="宋体"/>
        <family val="3"/>
        <charset val="134"/>
      </rPr>
      <t>以下，也就是说最后一组可以多做</t>
    </r>
    <r>
      <rPr>
        <sz val="14"/>
        <color theme="1"/>
        <rFont val="Times New Roman"/>
        <family val="1"/>
      </rPr>
      <t>3~5</t>
    </r>
    <r>
      <rPr>
        <sz val="14"/>
        <color theme="1"/>
        <rFont val="宋体"/>
        <family val="3"/>
        <charset val="134"/>
      </rPr>
      <t xml:space="preserve">个，那就可以在下次训练增加重量了。
</t>
    </r>
    <phoneticPr fontId="15" type="noConversion"/>
  </si>
  <si>
    <t>循环</t>
    <phoneticPr fontId="15" type="noConversion"/>
  </si>
  <si>
    <t>主项目</t>
    <phoneticPr fontId="15" type="noConversion"/>
  </si>
  <si>
    <t>辅项目</t>
    <phoneticPr fontId="15" type="noConversion"/>
  </si>
  <si>
    <t>次项目</t>
    <phoneticPr fontId="15" type="noConversion"/>
  </si>
  <si>
    <t>平板卧推</t>
    <phoneticPr fontId="15" type="noConversion"/>
  </si>
  <si>
    <t>肩部训练</t>
    <phoneticPr fontId="15" type="noConversion"/>
  </si>
  <si>
    <t>背宽度训练</t>
    <phoneticPr fontId="15" type="noConversion"/>
  </si>
  <si>
    <t>胸部训练</t>
    <phoneticPr fontId="15" type="noConversion"/>
  </si>
  <si>
    <t>背厚度训练</t>
    <phoneticPr fontId="15" type="noConversion"/>
  </si>
  <si>
    <t>二头训练</t>
    <phoneticPr fontId="15" type="noConversion"/>
  </si>
  <si>
    <t>小腿训练</t>
    <phoneticPr fontId="15" type="noConversion"/>
  </si>
  <si>
    <t>三头训练</t>
    <phoneticPr fontId="15" type="noConversion"/>
  </si>
  <si>
    <t>核心训练</t>
    <phoneticPr fontId="15" type="noConversion"/>
  </si>
  <si>
    <t>训练日1</t>
    <phoneticPr fontId="15" type="noConversion"/>
  </si>
  <si>
    <t>训练日2</t>
    <phoneticPr fontId="15" type="noConversion"/>
  </si>
  <si>
    <t>训练日3</t>
    <phoneticPr fontId="15" type="noConversion"/>
  </si>
  <si>
    <t>训练日4</t>
    <phoneticPr fontId="15" type="noConversion"/>
  </si>
  <si>
    <t>训练日1</t>
    <phoneticPr fontId="15" type="noConversion"/>
  </si>
  <si>
    <t>训练日4</t>
    <phoneticPr fontId="15" type="noConversion"/>
  </si>
  <si>
    <t>训练日3</t>
    <phoneticPr fontId="15" type="noConversion"/>
  </si>
  <si>
    <t>训练日2</t>
    <phoneticPr fontId="15" type="noConversion"/>
  </si>
  <si>
    <t>低杠深蹲</t>
    <phoneticPr fontId="15" type="noConversion"/>
  </si>
  <si>
    <t>暂停硬拉</t>
    <phoneticPr fontId="15" type="noConversion"/>
  </si>
  <si>
    <t>硬拉</t>
    <phoneticPr fontId="15" type="noConversion"/>
  </si>
  <si>
    <t>相扑硬拉</t>
    <phoneticPr fontId="15" type="noConversion"/>
  </si>
  <si>
    <t>高位硬拉</t>
    <phoneticPr fontId="15" type="noConversion"/>
  </si>
  <si>
    <t>高杠深蹲</t>
    <phoneticPr fontId="15" type="noConversion"/>
  </si>
  <si>
    <t>颈前深蹲</t>
    <phoneticPr fontId="15" type="noConversion"/>
  </si>
  <si>
    <t>哈克深蹲</t>
    <phoneticPr fontId="15" type="noConversion"/>
  </si>
  <si>
    <t>过顶深蹲</t>
    <phoneticPr fontId="15" type="noConversion"/>
  </si>
  <si>
    <t>腿举</t>
    <phoneticPr fontId="15" type="noConversion"/>
  </si>
  <si>
    <t>低位硬拉</t>
    <phoneticPr fontId="15" type="noConversion"/>
  </si>
  <si>
    <t>弹力带高抬腿</t>
    <phoneticPr fontId="15" type="noConversion"/>
  </si>
  <si>
    <t>后踢腿</t>
    <phoneticPr fontId="15" type="noConversion"/>
  </si>
  <si>
    <t>单腿直腿硬拉</t>
    <phoneticPr fontId="15" type="noConversion"/>
  </si>
  <si>
    <t>早安式</t>
    <phoneticPr fontId="15" type="noConversion"/>
  </si>
  <si>
    <t>臀桥</t>
    <phoneticPr fontId="15" type="noConversion"/>
  </si>
  <si>
    <t>暂停卧推</t>
    <phoneticPr fontId="15" type="noConversion"/>
  </si>
  <si>
    <t>平板卧推</t>
    <phoneticPr fontId="15" type="noConversion"/>
  </si>
  <si>
    <t>暂停推举</t>
    <phoneticPr fontId="15" type="noConversion"/>
  </si>
  <si>
    <t>实力举</t>
    <phoneticPr fontId="15" type="noConversion"/>
  </si>
  <si>
    <t>实力举</t>
    <phoneticPr fontId="15" type="noConversion"/>
  </si>
  <si>
    <t>前平举</t>
    <phoneticPr fontId="15" type="noConversion"/>
  </si>
  <si>
    <t>侧平举</t>
    <phoneticPr fontId="15" type="noConversion"/>
  </si>
  <si>
    <t>反向飞鸟</t>
    <phoneticPr fontId="15" type="noConversion"/>
  </si>
  <si>
    <t>提杠上拉</t>
    <phoneticPr fontId="15" type="noConversion"/>
  </si>
  <si>
    <t>哑铃推举</t>
    <phoneticPr fontId="15" type="noConversion"/>
  </si>
  <si>
    <t>绕颈推举</t>
    <phoneticPr fontId="15" type="noConversion"/>
  </si>
  <si>
    <t>阿诺推举</t>
    <phoneticPr fontId="15" type="noConversion"/>
  </si>
  <si>
    <t>悬挂抬腿</t>
    <phoneticPr fontId="15" type="noConversion"/>
  </si>
  <si>
    <t>卷腹</t>
    <phoneticPr fontId="15" type="noConversion"/>
  </si>
  <si>
    <t>哑铃上斜卧推</t>
    <phoneticPr fontId="15" type="noConversion"/>
  </si>
  <si>
    <t>哑铃上斜飞鸟</t>
    <phoneticPr fontId="15" type="noConversion"/>
  </si>
  <si>
    <t>哑铃平板飞鸟</t>
    <phoneticPr fontId="15" type="noConversion"/>
  </si>
  <si>
    <t>上斜卧推</t>
    <phoneticPr fontId="15" type="noConversion"/>
  </si>
  <si>
    <t>哑铃平板卧推</t>
    <phoneticPr fontId="15" type="noConversion"/>
  </si>
  <si>
    <t>绳索上斜飞鸟</t>
    <phoneticPr fontId="15" type="noConversion"/>
  </si>
  <si>
    <t>硬拉</t>
    <phoneticPr fontId="15" type="noConversion"/>
  </si>
  <si>
    <t>俯身划船</t>
    <phoneticPr fontId="15" type="noConversion"/>
  </si>
  <si>
    <t>正手引体向上</t>
    <phoneticPr fontId="15" type="noConversion"/>
  </si>
  <si>
    <t>直臂下压</t>
    <phoneticPr fontId="15" type="noConversion"/>
  </si>
  <si>
    <t>实际总容量</t>
    <phoneticPr fontId="15" type="noConversion"/>
  </si>
  <si>
    <t>实际总容量</t>
    <phoneticPr fontId="15" type="noConversion"/>
  </si>
  <si>
    <t>实际总容量</t>
    <phoneticPr fontId="15" type="noConversion"/>
  </si>
  <si>
    <t>负重单腿提踵</t>
    <phoneticPr fontId="15" type="noConversion"/>
  </si>
  <si>
    <t>负重坐姿提踵</t>
    <phoneticPr fontId="15" type="noConversion"/>
  </si>
  <si>
    <t>负重站姿提踵</t>
    <phoneticPr fontId="15" type="noConversion"/>
  </si>
  <si>
    <t>单腿站姿提踵
(拉伸)</t>
    <phoneticPr fontId="15" type="noConversion"/>
  </si>
  <si>
    <t>碎颅式</t>
    <phoneticPr fontId="15" type="noConversion"/>
  </si>
  <si>
    <t>窄距卧推</t>
    <phoneticPr fontId="15" type="noConversion"/>
  </si>
  <si>
    <t>反手三头臂屈伸</t>
    <phoneticPr fontId="15" type="noConversion"/>
  </si>
  <si>
    <t>倒立撑</t>
    <phoneticPr fontId="15" type="noConversion"/>
  </si>
  <si>
    <t>目录</t>
    <phoneticPr fontId="15" type="noConversion"/>
  </si>
  <si>
    <t>说明页</t>
    <phoneticPr fontId="15" type="noConversion"/>
  </si>
  <si>
    <t>基础数据</t>
    <phoneticPr fontId="15" type="noConversion"/>
  </si>
  <si>
    <t>肩腿</t>
    <phoneticPr fontId="15" type="noConversion"/>
  </si>
  <si>
    <t>胸背</t>
    <phoneticPr fontId="15" type="noConversion"/>
  </si>
  <si>
    <t>减重60%</t>
  </si>
  <si>
    <t>75%</t>
    <phoneticPr fontId="15" type="noConversion"/>
  </si>
  <si>
    <t>80%</t>
  </si>
  <si>
    <t>85%</t>
  </si>
  <si>
    <t>95%</t>
    <phoneticPr fontId="15" type="noConversion"/>
  </si>
  <si>
    <t>拉胸</t>
    <phoneticPr fontId="15" type="noConversion"/>
  </si>
  <si>
    <t>77.5%</t>
    <phoneticPr fontId="15" type="noConversion"/>
  </si>
  <si>
    <t>82.5%</t>
    <phoneticPr fontId="15" type="noConversion"/>
  </si>
  <si>
    <t>87.5%</t>
    <phoneticPr fontId="15" type="noConversion"/>
  </si>
  <si>
    <t>减重70%</t>
    <phoneticPr fontId="15" type="noConversion"/>
  </si>
  <si>
    <t>80%</t>
    <phoneticPr fontId="15" type="noConversion"/>
  </si>
  <si>
    <t>低杠深蹲</t>
    <phoneticPr fontId="15" type="noConversion"/>
  </si>
  <si>
    <t>暂停卧推</t>
    <phoneticPr fontId="15" type="noConversion"/>
  </si>
  <si>
    <t>平板卧推</t>
    <phoneticPr fontId="15" type="noConversion"/>
  </si>
  <si>
    <t>暂停硬拉</t>
    <phoneticPr fontId="15" type="noConversion"/>
  </si>
  <si>
    <t>硬拉</t>
    <phoneticPr fontId="15" type="noConversion"/>
  </si>
  <si>
    <t>暂停推举</t>
    <phoneticPr fontId="15" type="noConversion"/>
  </si>
  <si>
    <t>实力举</t>
    <phoneticPr fontId="15" type="noConversion"/>
  </si>
  <si>
    <t>俯身划船</t>
    <phoneticPr fontId="15" type="noConversion"/>
  </si>
  <si>
    <t>力量举俯身划船</t>
    <phoneticPr fontId="15" type="noConversion"/>
  </si>
  <si>
    <t>力量举俯身划船</t>
    <phoneticPr fontId="15" type="noConversion"/>
  </si>
  <si>
    <t>双手哑铃俯身划船</t>
    <phoneticPr fontId="15" type="noConversion"/>
  </si>
  <si>
    <t>肩背</t>
    <phoneticPr fontId="15" type="noConversion"/>
  </si>
  <si>
    <t>正手引体向上</t>
    <phoneticPr fontId="15" type="noConversion"/>
  </si>
  <si>
    <t>蝶形引体
(助力引体)</t>
    <phoneticPr fontId="15" type="noConversion"/>
  </si>
  <si>
    <t>负重引体向上</t>
    <phoneticPr fontId="15" type="noConversion"/>
  </si>
  <si>
    <t>负重引体向上</t>
    <phoneticPr fontId="15" type="noConversion"/>
  </si>
  <si>
    <t>暂停上斜卧推</t>
    <phoneticPr fontId="15" type="noConversion"/>
  </si>
  <si>
    <t>暂停上斜卧推</t>
    <phoneticPr fontId="15" type="noConversion"/>
  </si>
  <si>
    <t>过顶深蹲</t>
    <phoneticPr fontId="15" type="noConversion"/>
  </si>
  <si>
    <t>哈克深蹲</t>
    <phoneticPr fontId="15" type="noConversion"/>
  </si>
  <si>
    <t>颈前深蹲</t>
    <phoneticPr fontId="15" type="noConversion"/>
  </si>
  <si>
    <t>高杠深蹲</t>
    <phoneticPr fontId="15" type="noConversion"/>
  </si>
  <si>
    <t>腿举</t>
    <phoneticPr fontId="15" type="noConversion"/>
  </si>
  <si>
    <t>低位硬拉</t>
    <phoneticPr fontId="15" type="noConversion"/>
  </si>
  <si>
    <t>直退硬拉</t>
    <phoneticPr fontId="15" type="noConversion"/>
  </si>
  <si>
    <t>相扑硬拉</t>
    <phoneticPr fontId="15" type="noConversion"/>
  </si>
  <si>
    <t>腘绳肌训练</t>
    <phoneticPr fontId="15" type="noConversion"/>
  </si>
  <si>
    <t>山羊挺身</t>
    <phoneticPr fontId="15" type="noConversion"/>
  </si>
  <si>
    <t>弓箭步行走</t>
    <phoneticPr fontId="15" type="noConversion"/>
  </si>
  <si>
    <t>弓箭步行走</t>
    <phoneticPr fontId="15" type="noConversion"/>
  </si>
  <si>
    <t>徒手单腿蹲</t>
    <phoneticPr fontId="15" type="noConversion"/>
  </si>
  <si>
    <t>哑铃侧弓箭步</t>
    <phoneticPr fontId="15" type="noConversion"/>
  </si>
  <si>
    <t>罗马尼亚深蹲
(单腿蹲)</t>
    <phoneticPr fontId="15" type="noConversion"/>
  </si>
  <si>
    <t>负重弓箭步</t>
    <phoneticPr fontId="15" type="noConversion"/>
  </si>
  <si>
    <t>股四头训练</t>
    <phoneticPr fontId="15" type="noConversion"/>
  </si>
  <si>
    <t>外展内收训练</t>
    <phoneticPr fontId="15" type="noConversion"/>
  </si>
  <si>
    <t>哑铃上斜卧推</t>
    <phoneticPr fontId="15" type="noConversion"/>
  </si>
  <si>
    <t>俯卧撑</t>
    <phoneticPr fontId="15" type="noConversion"/>
  </si>
  <si>
    <t>绳索平板飞鸟</t>
    <phoneticPr fontId="15" type="noConversion"/>
  </si>
  <si>
    <t>绳索单手划船</t>
    <phoneticPr fontId="15" type="noConversion"/>
  </si>
  <si>
    <t>负重引体</t>
    <phoneticPr fontId="15" type="noConversion"/>
  </si>
  <si>
    <t>上斜卧推</t>
    <phoneticPr fontId="15" type="noConversion"/>
  </si>
  <si>
    <t>阿诺推举</t>
    <phoneticPr fontId="15" type="noConversion"/>
  </si>
  <si>
    <t>俯身划船</t>
    <phoneticPr fontId="15" type="noConversion"/>
  </si>
  <si>
    <t>容量</t>
    <phoneticPr fontId="15" type="noConversion"/>
  </si>
  <si>
    <t>动作分容量</t>
    <phoneticPr fontId="15" type="noConversion"/>
  </si>
  <si>
    <t>胸部后展</t>
    <phoneticPr fontId="15" type="noConversion"/>
  </si>
  <si>
    <t>哑铃平板飞鸟</t>
    <phoneticPr fontId="15" type="noConversion"/>
  </si>
  <si>
    <t>绳索下胸飞鸟</t>
    <phoneticPr fontId="15" type="noConversion"/>
  </si>
  <si>
    <t>后束提杠</t>
    <phoneticPr fontId="15" type="noConversion"/>
  </si>
  <si>
    <t>颈后推举</t>
    <phoneticPr fontId="15" type="noConversion"/>
  </si>
  <si>
    <t>面拉</t>
    <phoneticPr fontId="15" type="noConversion"/>
  </si>
  <si>
    <t>倒立撑</t>
    <phoneticPr fontId="15" type="noConversion"/>
  </si>
  <si>
    <t>绳索宽距划船</t>
    <phoneticPr fontId="15" type="noConversion"/>
  </si>
  <si>
    <t>绳索窄距划船</t>
    <phoneticPr fontId="15" type="noConversion"/>
  </si>
  <si>
    <t>哑铃单手划船</t>
    <phoneticPr fontId="15" type="noConversion"/>
  </si>
  <si>
    <t>窄距划船</t>
  </si>
  <si>
    <t>器械单手下背划船</t>
    <phoneticPr fontId="15" type="noConversion"/>
  </si>
  <si>
    <t>绳索滑雪</t>
    <phoneticPr fontId="15" type="noConversion"/>
  </si>
  <si>
    <t>绳索划船</t>
    <phoneticPr fontId="15" type="noConversion"/>
  </si>
  <si>
    <t>绳索单手下拉</t>
    <phoneticPr fontId="15" type="noConversion"/>
  </si>
  <si>
    <t>绳索宽距下拉</t>
    <phoneticPr fontId="15" type="noConversion"/>
  </si>
  <si>
    <t>绳索下拉</t>
    <phoneticPr fontId="15" type="noConversion"/>
  </si>
  <si>
    <t>绳索宽窄距下拉</t>
    <phoneticPr fontId="15" type="noConversion"/>
  </si>
  <si>
    <t>反手引体</t>
    <phoneticPr fontId="15" type="noConversion"/>
  </si>
  <si>
    <r>
      <rPr>
        <b/>
        <sz val="12"/>
        <color theme="3" tint="0.39994506668294322"/>
        <rFont val="宋体"/>
        <family val="3"/>
        <charset val="134"/>
      </rPr>
      <t>风险系</t>
    </r>
    <r>
      <rPr>
        <b/>
        <sz val="12"/>
        <color theme="3" tint="0.39994506668294322"/>
        <rFont val="宋体"/>
        <family val="3"/>
        <charset val="134"/>
      </rPr>
      <t>数</t>
    </r>
    <phoneticPr fontId="15" type="noConversion"/>
  </si>
  <si>
    <t>绳索双手弯举</t>
    <phoneticPr fontId="15" type="noConversion"/>
  </si>
  <si>
    <t>绳索锤式弯举</t>
    <phoneticPr fontId="15" type="noConversion"/>
  </si>
  <si>
    <t>二头外侧弯举</t>
    <phoneticPr fontId="15" type="noConversion"/>
  </si>
  <si>
    <t>哑铃二头弯举</t>
    <phoneticPr fontId="15" type="noConversion"/>
  </si>
  <si>
    <t>杠铃双手弯举</t>
    <phoneticPr fontId="15" type="noConversion"/>
  </si>
  <si>
    <t>三头短头单手绳索</t>
    <phoneticPr fontId="15" type="noConversion"/>
  </si>
  <si>
    <t>双杠臂屈伸</t>
    <phoneticPr fontId="15" type="noConversion"/>
  </si>
  <si>
    <t>绳索下劈</t>
    <phoneticPr fontId="15" type="noConversion"/>
  </si>
  <si>
    <t>仰卧起坐</t>
    <phoneticPr fontId="15" type="noConversion"/>
  </si>
  <si>
    <t>绳索上挥</t>
    <phoneticPr fontId="15" type="noConversion"/>
  </si>
  <si>
    <t>绳索抗旋</t>
    <phoneticPr fontId="15" type="noConversion"/>
  </si>
  <si>
    <t>农夫行走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</si>
</sst>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 "/>
    <numFmt numFmtId="177" formatCode="0_);[Red]\(0\)"/>
    <numFmt numFmtId="178" formatCode="0.00_);[Red]\(0.00\)"/>
    <numFmt numFmtId="179" formatCode="0.0%"/>
    <numFmt numFmtId="180" formatCode="0_ "/>
  </numFmts>
  <fonts count="35" x14ac:knownFonts="1">
    <font>
      <sz val="12"/>
      <color theme="1"/>
      <name val="华文新魏"/>
      <charset val="134"/>
      <scheme val="minor"/>
    </font>
    <font>
      <b/>
      <sz val="12"/>
      <color theme="1"/>
      <name val="华文新魏"/>
      <family val="3"/>
      <charset val="134"/>
      <scheme val="minor"/>
    </font>
    <font>
      <b/>
      <sz val="12"/>
      <color theme="3" tint="0.39994506668294322"/>
      <name val="Times New Roman"/>
      <family val="1"/>
    </font>
    <font>
      <b/>
      <sz val="12"/>
      <color theme="0"/>
      <name val="Times New Roman"/>
      <family val="1"/>
    </font>
    <font>
      <b/>
      <sz val="12"/>
      <color theme="0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2"/>
      <color theme="8" tint="0.3999450666829432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3" tint="0.39994506668294322"/>
      <name val="宋体"/>
      <family val="3"/>
      <charset val="134"/>
    </font>
    <font>
      <b/>
      <sz val="12"/>
      <color theme="8" tint="0.39994506668294322"/>
      <name val="宋体"/>
      <family val="3"/>
      <charset val="134"/>
    </font>
    <font>
      <b/>
      <sz val="12"/>
      <name val="宋体"/>
      <family val="3"/>
      <charset val="134"/>
    </font>
    <font>
      <sz val="9"/>
      <name val="华文新魏"/>
      <family val="3"/>
      <charset val="134"/>
      <scheme val="minor"/>
    </font>
    <font>
      <b/>
      <sz val="12"/>
      <color theme="0"/>
      <name val="宋体"/>
      <family val="3"/>
      <charset val="134"/>
    </font>
    <font>
      <b/>
      <sz val="12"/>
      <color theme="3" tint="0.39997558519241921"/>
      <name val="Times New Roman"/>
      <family val="1"/>
    </font>
    <font>
      <b/>
      <sz val="12"/>
      <color theme="3" tint="0.39997558519241921"/>
      <name val="宋体"/>
      <family val="3"/>
      <charset val="134"/>
    </font>
    <font>
      <b/>
      <sz val="12"/>
      <color theme="8" tint="0.39997558519241921"/>
      <name val="Times New Roman"/>
      <family val="1"/>
    </font>
    <font>
      <b/>
      <sz val="12"/>
      <color theme="8" tint="0.39997558519241921"/>
      <name val="宋体"/>
      <family val="3"/>
      <charset val="134"/>
    </font>
    <font>
      <sz val="14"/>
      <color theme="1"/>
      <name val="Times New Roman"/>
      <family val="1"/>
    </font>
    <font>
      <sz val="14"/>
      <color theme="1"/>
      <name val="宋体"/>
      <family val="3"/>
      <charset val="134"/>
    </font>
    <font>
      <b/>
      <sz val="14"/>
      <color theme="1"/>
      <name val="Times New Roman"/>
      <family val="1"/>
    </font>
    <font>
      <b/>
      <sz val="14"/>
      <color theme="1"/>
      <name val="宋体"/>
      <family val="3"/>
      <charset val="134"/>
    </font>
    <font>
      <sz val="14"/>
      <color theme="0"/>
      <name val="Times New Roman"/>
      <family val="1"/>
    </font>
    <font>
      <sz val="14"/>
      <color rgb="FFFF0000"/>
      <name val="宋体"/>
      <family val="3"/>
      <charset val="134"/>
    </font>
    <font>
      <b/>
      <sz val="14"/>
      <color rgb="FFFD7C1B"/>
      <name val="Times New Roman"/>
      <family val="1"/>
    </font>
    <font>
      <b/>
      <sz val="14"/>
      <color rgb="FFFD7C1B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0"/>
      <name val="宋体"/>
      <family val="3"/>
      <charset val="134"/>
    </font>
    <font>
      <u/>
      <sz val="12"/>
      <color theme="10"/>
      <name val="华文新魏"/>
      <family val="3"/>
      <charset val="134"/>
      <scheme val="minor"/>
    </font>
    <font>
      <b/>
      <sz val="12"/>
      <color theme="3" tint="0.39994506668294322"/>
      <name val="微软雅黑"/>
      <family val="2"/>
      <charset val="134"/>
    </font>
    <font>
      <b/>
      <sz val="12"/>
      <color rgb="FF32454C"/>
      <name val="宋体"/>
      <family val="3"/>
      <charset val="134"/>
    </font>
    <font>
      <b/>
      <sz val="12"/>
      <color theme="8" tint="0.39997558519241921"/>
      <name val="Times New Roman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A4F58"/>
        <bgColor indexed="64"/>
      </patternFill>
    </fill>
    <fill>
      <patternFill patternType="solid">
        <fgColor theme="8" tint="0.59999389629810485"/>
        <bgColor indexed="64"/>
      </patternFill>
    </fill>
  </fills>
  <borders count="1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theme="1"/>
      </bottom>
      <diagonal/>
    </border>
    <border>
      <left/>
      <right/>
      <top style="medium">
        <color auto="1"/>
      </top>
      <bottom style="medium">
        <color theme="1"/>
      </bottom>
      <diagonal/>
    </border>
    <border>
      <left/>
      <right style="medium">
        <color auto="1"/>
      </right>
      <top style="medium">
        <color auto="1"/>
      </top>
      <bottom style="medium">
        <color theme="1"/>
      </bottom>
      <diagonal/>
    </border>
    <border>
      <left style="medium">
        <color auto="1"/>
      </left>
      <right/>
      <top/>
      <bottom style="medium">
        <color theme="1"/>
      </bottom>
      <diagonal/>
    </border>
    <border>
      <left style="thin">
        <color theme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auto="1"/>
      </right>
      <top/>
      <bottom style="medium">
        <color theme="1"/>
      </bottom>
      <diagonal/>
    </border>
    <border>
      <left style="medium">
        <color auto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theme="1"/>
      </right>
      <top/>
      <bottom/>
      <diagonal/>
    </border>
    <border>
      <left style="thin">
        <color theme="1"/>
      </left>
      <right style="thin">
        <color auto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auto="1"/>
      </right>
      <top/>
      <bottom/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/>
      <bottom style="medium">
        <color auto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medium">
        <color auto="1"/>
      </bottom>
      <diagonal/>
    </border>
    <border>
      <left/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 style="thin">
        <color indexed="64"/>
      </left>
      <right style="medium">
        <color auto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auto="1"/>
      </left>
      <right style="thin">
        <color auto="1"/>
      </right>
      <top style="medium">
        <color theme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ck">
        <color auto="1"/>
      </right>
      <top style="thin">
        <color theme="1"/>
      </top>
      <bottom style="medium">
        <color auto="1"/>
      </bottom>
      <diagonal/>
    </border>
    <border>
      <left style="thick">
        <color auto="1"/>
      </left>
      <right/>
      <top style="medium">
        <color theme="1"/>
      </top>
      <bottom style="medium">
        <color auto="1"/>
      </bottom>
      <diagonal/>
    </border>
    <border>
      <left/>
      <right style="thick">
        <color auto="1"/>
      </right>
      <top style="medium">
        <color theme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theme="1"/>
      </bottom>
      <diagonal/>
    </border>
    <border>
      <left/>
      <right style="thick">
        <color auto="1"/>
      </right>
      <top style="thick">
        <color auto="1"/>
      </top>
      <bottom style="medium">
        <color theme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theme="1"/>
      </bottom>
      <diagonal/>
    </border>
    <border>
      <left style="thin">
        <color theme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310">
    <xf numFmtId="0" fontId="0" fillId="0" borderId="0" xfId="0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77" fontId="6" fillId="4" borderId="11" xfId="0" applyNumberFormat="1" applyFont="1" applyFill="1" applyBorder="1" applyAlignment="1">
      <alignment horizontal="center" vertical="center"/>
    </xf>
    <xf numFmtId="178" fontId="6" fillId="4" borderId="12" xfId="0" applyNumberFormat="1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178" fontId="6" fillId="4" borderId="32" xfId="0" applyNumberFormat="1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178" fontId="6" fillId="5" borderId="36" xfId="0" applyNumberFormat="1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178" fontId="6" fillId="5" borderId="39" xfId="0" applyNumberFormat="1" applyFont="1" applyFill="1" applyBorder="1" applyAlignment="1">
      <alignment horizontal="center" vertical="center"/>
    </xf>
    <xf numFmtId="178" fontId="6" fillId="4" borderId="44" xfId="0" applyNumberFormat="1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178" fontId="6" fillId="0" borderId="36" xfId="0" applyNumberFormat="1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178" fontId="6" fillId="0" borderId="39" xfId="0" applyNumberFormat="1" applyFont="1" applyBorder="1" applyAlignment="1">
      <alignment horizontal="center" vertical="center"/>
    </xf>
    <xf numFmtId="0" fontId="3" fillId="6" borderId="33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7" borderId="54" xfId="0" applyFont="1" applyFill="1" applyBorder="1" applyAlignment="1">
      <alignment horizontal="center" vertical="center"/>
    </xf>
    <xf numFmtId="0" fontId="2" fillId="7" borderId="55" xfId="0" applyFont="1" applyFill="1" applyBorder="1" applyAlignment="1">
      <alignment horizontal="center" vertical="center"/>
    </xf>
    <xf numFmtId="0" fontId="2" fillId="7" borderId="56" xfId="0" applyFont="1" applyFill="1" applyBorder="1" applyAlignment="1">
      <alignment horizontal="center" vertical="center"/>
    </xf>
    <xf numFmtId="0" fontId="2" fillId="7" borderId="57" xfId="0" applyFont="1" applyFill="1" applyBorder="1" applyAlignment="1">
      <alignment horizontal="center" vertical="center"/>
    </xf>
    <xf numFmtId="0" fontId="9" fillId="4" borderId="58" xfId="0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9" fontId="7" fillId="0" borderId="35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0" fontId="9" fillId="4" borderId="59" xfId="0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9" fontId="7" fillId="0" borderId="38" xfId="0" applyNumberFormat="1" applyFont="1" applyBorder="1" applyAlignment="1">
      <alignment horizontal="center" vertical="center"/>
    </xf>
    <xf numFmtId="176" fontId="7" fillId="0" borderId="60" xfId="0" applyNumberFormat="1" applyFont="1" applyBorder="1" applyAlignment="1">
      <alignment horizontal="center" vertical="center"/>
    </xf>
    <xf numFmtId="0" fontId="9" fillId="4" borderId="61" xfId="0" applyFont="1" applyFill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9" fontId="7" fillId="0" borderId="63" xfId="0" applyNumberFormat="1" applyFont="1" applyBorder="1" applyAlignment="1">
      <alignment horizontal="center" vertical="center"/>
    </xf>
    <xf numFmtId="176" fontId="7" fillId="0" borderId="64" xfId="0" applyNumberFormat="1" applyFont="1" applyBorder="1" applyAlignment="1">
      <alignment horizontal="center" vertical="center"/>
    </xf>
    <xf numFmtId="0" fontId="10" fillId="8" borderId="65" xfId="0" applyFont="1" applyFill="1" applyBorder="1" applyAlignment="1">
      <alignment horizontal="center" vertical="center"/>
    </xf>
    <xf numFmtId="0" fontId="11" fillId="8" borderId="32" xfId="0" applyFont="1" applyFill="1" applyBorder="1" applyAlignment="1">
      <alignment horizontal="center" vertical="center"/>
    </xf>
    <xf numFmtId="9" fontId="11" fillId="8" borderId="31" xfId="0" applyNumberFormat="1" applyFont="1" applyFill="1" applyBorder="1" applyAlignment="1">
      <alignment horizontal="center" vertical="center"/>
    </xf>
    <xf numFmtId="176" fontId="11" fillId="8" borderId="33" xfId="0" applyNumberFormat="1" applyFont="1" applyFill="1" applyBorder="1" applyAlignment="1">
      <alignment horizontal="center" vertical="center"/>
    </xf>
    <xf numFmtId="0" fontId="3" fillId="6" borderId="66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9" fontId="8" fillId="6" borderId="41" xfId="0" applyNumberFormat="1" applyFont="1" applyFill="1" applyBorder="1" applyAlignment="1">
      <alignment horizontal="center" vertical="center"/>
    </xf>
    <xf numFmtId="176" fontId="8" fillId="6" borderId="67" xfId="0" applyNumberFormat="1" applyFont="1" applyFill="1" applyBorder="1" applyAlignment="1">
      <alignment horizontal="center" vertical="center"/>
    </xf>
    <xf numFmtId="10" fontId="6" fillId="4" borderId="31" xfId="0" applyNumberFormat="1" applyFont="1" applyFill="1" applyBorder="1" applyAlignment="1">
      <alignment horizontal="center" vertical="center"/>
    </xf>
    <xf numFmtId="10" fontId="6" fillId="5" borderId="35" xfId="0" applyNumberFormat="1" applyFont="1" applyFill="1" applyBorder="1" applyAlignment="1">
      <alignment horizontal="center" vertical="center"/>
    </xf>
    <xf numFmtId="10" fontId="6" fillId="5" borderId="38" xfId="0" applyNumberFormat="1" applyFont="1" applyFill="1" applyBorder="1" applyAlignment="1">
      <alignment horizontal="center" vertical="center"/>
    </xf>
    <xf numFmtId="10" fontId="6" fillId="4" borderId="45" xfId="0" applyNumberFormat="1" applyFont="1" applyFill="1" applyBorder="1" applyAlignment="1">
      <alignment horizontal="center" vertical="center"/>
    </xf>
    <xf numFmtId="10" fontId="6" fillId="0" borderId="35" xfId="0" applyNumberFormat="1" applyFont="1" applyBorder="1" applyAlignment="1">
      <alignment horizontal="center" vertical="center"/>
    </xf>
    <xf numFmtId="10" fontId="6" fillId="0" borderId="38" xfId="0" applyNumberFormat="1" applyFont="1" applyBorder="1" applyAlignment="1">
      <alignment horizontal="center" vertical="center"/>
    </xf>
    <xf numFmtId="0" fontId="17" fillId="11" borderId="51" xfId="0" applyFont="1" applyFill="1" applyBorder="1" applyAlignment="1">
      <alignment horizontal="center" vertical="center"/>
    </xf>
    <xf numFmtId="0" fontId="17" fillId="11" borderId="56" xfId="0" applyFont="1" applyFill="1" applyBorder="1" applyAlignment="1">
      <alignment horizontal="center" vertical="center"/>
    </xf>
    <xf numFmtId="0" fontId="17" fillId="11" borderId="53" xfId="0" applyFont="1" applyFill="1" applyBorder="1" applyAlignment="1">
      <alignment horizontal="center" vertical="center"/>
    </xf>
    <xf numFmtId="0" fontId="19" fillId="10" borderId="65" xfId="0" applyFont="1" applyFill="1" applyBorder="1" applyAlignment="1">
      <alignment horizontal="center" vertical="center"/>
    </xf>
    <xf numFmtId="0" fontId="19" fillId="10" borderId="59" xfId="0" applyFont="1" applyFill="1" applyBorder="1" applyAlignment="1">
      <alignment horizontal="center" vertical="center"/>
    </xf>
    <xf numFmtId="179" fontId="7" fillId="0" borderId="78" xfId="0" applyNumberFormat="1" applyFont="1" applyBorder="1" applyAlignment="1">
      <alignment horizontal="center" vertical="center"/>
    </xf>
    <xf numFmtId="179" fontId="7" fillId="12" borderId="56" xfId="0" applyNumberFormat="1" applyFont="1" applyFill="1" applyBorder="1" applyAlignment="1">
      <alignment horizontal="center" vertical="center"/>
    </xf>
    <xf numFmtId="179" fontId="7" fillId="0" borderId="56" xfId="0" applyNumberFormat="1" applyFont="1" applyBorder="1" applyAlignment="1">
      <alignment horizontal="center" vertical="center"/>
    </xf>
    <xf numFmtId="179" fontId="7" fillId="12" borderId="57" xfId="0" applyNumberFormat="1" applyFont="1" applyFill="1" applyBorder="1" applyAlignment="1">
      <alignment horizontal="center" vertical="center"/>
    </xf>
    <xf numFmtId="0" fontId="3" fillId="6" borderId="68" xfId="0" applyFont="1" applyFill="1" applyBorder="1" applyAlignment="1">
      <alignment horizontal="center" vertical="center"/>
    </xf>
    <xf numFmtId="0" fontId="3" fillId="6" borderId="79" xfId="0" applyFont="1" applyFill="1" applyBorder="1" applyAlignment="1">
      <alignment horizontal="center" vertical="center"/>
    </xf>
    <xf numFmtId="179" fontId="7" fillId="0" borderId="38" xfId="0" applyNumberFormat="1" applyFont="1" applyBorder="1" applyAlignment="1">
      <alignment horizontal="center" vertical="center"/>
    </xf>
    <xf numFmtId="179" fontId="7" fillId="12" borderId="38" xfId="0" applyNumberFormat="1" applyFont="1" applyFill="1" applyBorder="1" applyAlignment="1">
      <alignment horizontal="center" vertical="center"/>
    </xf>
    <xf numFmtId="179" fontId="7" fillId="0" borderId="75" xfId="0" applyNumberFormat="1" applyFont="1" applyBorder="1" applyAlignment="1">
      <alignment horizontal="center" vertical="center"/>
    </xf>
    <xf numFmtId="179" fontId="7" fillId="12" borderId="31" xfId="0" applyNumberFormat="1" applyFont="1" applyFill="1" applyBorder="1" applyAlignment="1">
      <alignment horizontal="center" vertical="center"/>
    </xf>
    <xf numFmtId="179" fontId="7" fillId="0" borderId="31" xfId="0" applyNumberFormat="1" applyFont="1" applyBorder="1" applyAlignment="1">
      <alignment horizontal="center" vertical="center"/>
    </xf>
    <xf numFmtId="179" fontId="7" fillId="12" borderId="33" xfId="0" applyNumberFormat="1" applyFont="1" applyFill="1" applyBorder="1" applyAlignment="1">
      <alignment horizontal="center" vertical="center"/>
    </xf>
    <xf numFmtId="179" fontId="7" fillId="0" borderId="76" xfId="0" applyNumberFormat="1" applyFont="1" applyBorder="1" applyAlignment="1">
      <alignment horizontal="center" vertical="center"/>
    </xf>
    <xf numFmtId="179" fontId="7" fillId="12" borderId="60" xfId="0" applyNumberFormat="1" applyFont="1" applyFill="1" applyBorder="1" applyAlignment="1">
      <alignment horizontal="center" vertical="center"/>
    </xf>
    <xf numFmtId="179" fontId="7" fillId="0" borderId="77" xfId="0" applyNumberFormat="1" applyFont="1" applyBorder="1" applyAlignment="1">
      <alignment horizontal="center" vertical="center"/>
    </xf>
    <xf numFmtId="179" fontId="7" fillId="12" borderId="41" xfId="0" applyNumberFormat="1" applyFont="1" applyFill="1" applyBorder="1" applyAlignment="1">
      <alignment horizontal="center" vertical="center"/>
    </xf>
    <xf numFmtId="179" fontId="7" fillId="0" borderId="41" xfId="0" applyNumberFormat="1" applyFont="1" applyBorder="1" applyAlignment="1">
      <alignment horizontal="center" vertical="center"/>
    </xf>
    <xf numFmtId="179" fontId="7" fillId="12" borderId="67" xfId="0" applyNumberFormat="1" applyFont="1" applyFill="1" applyBorder="1" applyAlignment="1">
      <alignment horizontal="center" vertical="center"/>
    </xf>
    <xf numFmtId="180" fontId="7" fillId="0" borderId="75" xfId="0" applyNumberFormat="1" applyFont="1" applyBorder="1" applyAlignment="1">
      <alignment horizontal="center" vertical="center"/>
    </xf>
    <xf numFmtId="180" fontId="7" fillId="12" borderId="33" xfId="0" applyNumberFormat="1" applyFont="1" applyFill="1" applyBorder="1" applyAlignment="1">
      <alignment horizontal="center" vertical="center"/>
    </xf>
    <xf numFmtId="180" fontId="7" fillId="0" borderId="76" xfId="0" applyNumberFormat="1" applyFont="1" applyBorder="1" applyAlignment="1">
      <alignment horizontal="center" vertical="center"/>
    </xf>
    <xf numFmtId="180" fontId="7" fillId="12" borderId="60" xfId="0" applyNumberFormat="1" applyFont="1" applyFill="1" applyBorder="1" applyAlignment="1">
      <alignment horizontal="center" vertical="center"/>
    </xf>
    <xf numFmtId="180" fontId="7" fillId="0" borderId="77" xfId="0" applyNumberFormat="1" applyFont="1" applyBorder="1" applyAlignment="1">
      <alignment horizontal="center" vertical="center"/>
    </xf>
    <xf numFmtId="180" fontId="7" fillId="12" borderId="67" xfId="0" applyNumberFormat="1" applyFont="1" applyFill="1" applyBorder="1" applyAlignment="1">
      <alignment horizontal="center" vertical="center"/>
    </xf>
    <xf numFmtId="0" fontId="16" fillId="9" borderId="72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7" fillId="0" borderId="65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16" fillId="6" borderId="54" xfId="0" applyFont="1" applyFill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8" fontId="6" fillId="5" borderId="17" xfId="0" applyNumberFormat="1" applyFont="1" applyFill="1" applyBorder="1" applyAlignment="1">
      <alignment horizontal="center" vertical="center"/>
    </xf>
    <xf numFmtId="10" fontId="6" fillId="5" borderId="18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8" fontId="6" fillId="5" borderId="22" xfId="0" applyNumberFormat="1" applyFont="1" applyFill="1" applyBorder="1" applyAlignment="1">
      <alignment horizontal="center" vertical="center"/>
    </xf>
    <xf numFmtId="10" fontId="6" fillId="5" borderId="23" xfId="0" applyNumberFormat="1" applyFont="1" applyFill="1" applyBorder="1" applyAlignment="1">
      <alignment horizontal="center" vertical="center"/>
    </xf>
    <xf numFmtId="178" fontId="6" fillId="5" borderId="46" xfId="0" applyNumberFormat="1" applyFont="1" applyFill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22" fillId="0" borderId="59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16" fillId="6" borderId="51" xfId="0" applyFont="1" applyFill="1" applyBorder="1" applyAlignment="1">
      <alignment horizontal="center" vertical="center"/>
    </xf>
    <xf numFmtId="0" fontId="16" fillId="6" borderId="56" xfId="0" applyFont="1" applyFill="1" applyBorder="1" applyAlignment="1">
      <alignment horizontal="center" vertical="center"/>
    </xf>
    <xf numFmtId="0" fontId="16" fillId="6" borderId="53" xfId="0" applyFont="1" applyFill="1" applyBorder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0" fontId="22" fillId="0" borderId="88" xfId="0" applyFont="1" applyBorder="1" applyAlignment="1">
      <alignment horizontal="center" vertical="center"/>
    </xf>
    <xf numFmtId="0" fontId="26" fillId="11" borderId="33" xfId="0" applyFont="1" applyFill="1" applyBorder="1" applyAlignment="1">
      <alignment horizontal="center" vertical="center"/>
    </xf>
    <xf numFmtId="0" fontId="26" fillId="11" borderId="60" xfId="0" applyFont="1" applyFill="1" applyBorder="1" applyAlignment="1">
      <alignment horizontal="center" vertical="center"/>
    </xf>
    <xf numFmtId="0" fontId="26" fillId="11" borderId="67" xfId="0" applyFont="1" applyFill="1" applyBorder="1" applyAlignment="1">
      <alignment horizontal="center" vertical="center"/>
    </xf>
    <xf numFmtId="0" fontId="3" fillId="9" borderId="67" xfId="0" applyFont="1" applyFill="1" applyBorder="1" applyAlignment="1">
      <alignment horizontal="center" vertical="center"/>
    </xf>
    <xf numFmtId="10" fontId="6" fillId="4" borderId="91" xfId="0" applyNumberFormat="1" applyFont="1" applyFill="1" applyBorder="1" applyAlignment="1">
      <alignment horizontal="center" vertical="center"/>
    </xf>
    <xf numFmtId="0" fontId="6" fillId="4" borderId="90" xfId="0" applyFont="1" applyFill="1" applyBorder="1" applyAlignment="1">
      <alignment horizontal="center" vertical="center"/>
    </xf>
    <xf numFmtId="0" fontId="4" fillId="3" borderId="92" xfId="0" applyFont="1" applyFill="1" applyBorder="1" applyAlignment="1">
      <alignment horizontal="center" vertical="center"/>
    </xf>
    <xf numFmtId="0" fontId="3" fillId="3" borderId="93" xfId="0" applyFont="1" applyFill="1" applyBorder="1" applyAlignment="1">
      <alignment horizontal="center" vertical="center"/>
    </xf>
    <xf numFmtId="10" fontId="6" fillId="5" borderId="94" xfId="0" applyNumberFormat="1" applyFont="1" applyFill="1" applyBorder="1" applyAlignment="1">
      <alignment horizontal="center" vertical="center"/>
    </xf>
    <xf numFmtId="0" fontId="3" fillId="9" borderId="72" xfId="0" applyFont="1" applyFill="1" applyBorder="1" applyAlignment="1">
      <alignment horizontal="center" vertical="center"/>
    </xf>
    <xf numFmtId="0" fontId="3" fillId="6" borderId="70" xfId="0" applyFont="1" applyFill="1" applyBorder="1" applyAlignment="1">
      <alignment horizontal="center" vertical="center"/>
    </xf>
    <xf numFmtId="10" fontId="6" fillId="12" borderId="18" xfId="0" applyNumberFormat="1" applyFont="1" applyFill="1" applyBorder="1" applyAlignment="1">
      <alignment horizontal="center" vertical="center"/>
    </xf>
    <xf numFmtId="10" fontId="6" fillId="12" borderId="23" xfId="0" applyNumberFormat="1" applyFont="1" applyFill="1" applyBorder="1" applyAlignment="1">
      <alignment horizontal="center" vertical="center"/>
    </xf>
    <xf numFmtId="0" fontId="6" fillId="12" borderId="35" xfId="0" applyFont="1" applyFill="1" applyBorder="1" applyAlignment="1">
      <alignment horizontal="center" vertical="center"/>
    </xf>
    <xf numFmtId="178" fontId="6" fillId="12" borderId="46" xfId="0" applyNumberFormat="1" applyFont="1" applyFill="1" applyBorder="1" applyAlignment="1">
      <alignment horizontal="center" vertical="center"/>
    </xf>
    <xf numFmtId="0" fontId="6" fillId="12" borderId="38" xfId="0" applyFont="1" applyFill="1" applyBorder="1" applyAlignment="1">
      <alignment horizontal="center" vertical="center"/>
    </xf>
    <xf numFmtId="178" fontId="6" fillId="12" borderId="36" xfId="0" applyNumberFormat="1" applyFont="1" applyFill="1" applyBorder="1" applyAlignment="1">
      <alignment horizontal="center" vertical="center"/>
    </xf>
    <xf numFmtId="10" fontId="6" fillId="12" borderId="35" xfId="0" applyNumberFormat="1" applyFont="1" applyFill="1" applyBorder="1" applyAlignment="1">
      <alignment horizontal="center" vertical="center"/>
    </xf>
    <xf numFmtId="178" fontId="6" fillId="12" borderId="39" xfId="0" applyNumberFormat="1" applyFont="1" applyFill="1" applyBorder="1" applyAlignment="1">
      <alignment horizontal="center" vertical="center"/>
    </xf>
    <xf numFmtId="10" fontId="6" fillId="12" borderId="38" xfId="0" applyNumberFormat="1" applyFont="1" applyFill="1" applyBorder="1" applyAlignment="1">
      <alignment horizontal="center" vertical="center"/>
    </xf>
    <xf numFmtId="0" fontId="22" fillId="12" borderId="65" xfId="0" applyFont="1" applyFill="1" applyBorder="1" applyAlignment="1">
      <alignment horizontal="center" vertical="center"/>
    </xf>
    <xf numFmtId="0" fontId="22" fillId="12" borderId="59" xfId="0" applyFont="1" applyFill="1" applyBorder="1" applyAlignment="1">
      <alignment horizontal="center" vertical="center"/>
    </xf>
    <xf numFmtId="0" fontId="22" fillId="12" borderId="74" xfId="0" applyFont="1" applyFill="1" applyBorder="1" applyAlignment="1">
      <alignment horizontal="center" vertical="center"/>
    </xf>
    <xf numFmtId="0" fontId="22" fillId="12" borderId="87" xfId="0" applyFont="1" applyFill="1" applyBorder="1" applyAlignment="1">
      <alignment horizontal="center" vertical="center"/>
    </xf>
    <xf numFmtId="0" fontId="22" fillId="12" borderId="89" xfId="0" applyFont="1" applyFill="1" applyBorder="1" applyAlignment="1">
      <alignment horizontal="center" vertical="center"/>
    </xf>
    <xf numFmtId="0" fontId="22" fillId="12" borderId="83" xfId="0" applyFont="1" applyFill="1" applyBorder="1" applyAlignment="1">
      <alignment horizontal="center" vertical="center"/>
    </xf>
    <xf numFmtId="0" fontId="30" fillId="9" borderId="52" xfId="0" applyFont="1" applyFill="1" applyBorder="1" applyAlignment="1">
      <alignment horizontal="center" vertical="center"/>
    </xf>
    <xf numFmtId="0" fontId="30" fillId="9" borderId="54" xfId="0" applyFont="1" applyFill="1" applyBorder="1" applyAlignment="1">
      <alignment horizontal="center" vertical="center"/>
    </xf>
    <xf numFmtId="0" fontId="30" fillId="9" borderId="5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8" fontId="6" fillId="5" borderId="27" xfId="0" applyNumberFormat="1" applyFont="1" applyFill="1" applyBorder="1" applyAlignment="1">
      <alignment horizontal="center" vertical="center"/>
    </xf>
    <xf numFmtId="10" fontId="6" fillId="5" borderId="28" xfId="0" applyNumberFormat="1" applyFont="1" applyFill="1" applyBorder="1" applyAlignment="1">
      <alignment horizontal="center" vertical="center"/>
    </xf>
    <xf numFmtId="0" fontId="6" fillId="12" borderId="41" xfId="0" applyFont="1" applyFill="1" applyBorder="1" applyAlignment="1">
      <alignment horizontal="center" vertical="center"/>
    </xf>
    <xf numFmtId="178" fontId="6" fillId="12" borderId="42" xfId="0" applyNumberFormat="1" applyFont="1" applyFill="1" applyBorder="1" applyAlignment="1">
      <alignment horizontal="center" vertical="center"/>
    </xf>
    <xf numFmtId="10" fontId="6" fillId="12" borderId="41" xfId="0" applyNumberFormat="1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178" fontId="6" fillId="5" borderId="42" xfId="0" applyNumberFormat="1" applyFont="1" applyFill="1" applyBorder="1" applyAlignment="1">
      <alignment horizontal="center" vertical="center"/>
    </xf>
    <xf numFmtId="10" fontId="6" fillId="5" borderId="41" xfId="0" applyNumberFormat="1" applyFont="1" applyFill="1" applyBorder="1" applyAlignment="1">
      <alignment horizontal="center" vertical="center"/>
    </xf>
    <xf numFmtId="178" fontId="6" fillId="12" borderId="47" xfId="0" applyNumberFormat="1" applyFont="1" applyFill="1" applyBorder="1" applyAlignment="1">
      <alignment horizontal="center" vertical="center"/>
    </xf>
    <xf numFmtId="178" fontId="6" fillId="12" borderId="48" xfId="0" applyNumberFormat="1" applyFont="1" applyFill="1" applyBorder="1" applyAlignment="1">
      <alignment horizontal="center" vertical="center"/>
    </xf>
    <xf numFmtId="10" fontId="6" fillId="12" borderId="28" xfId="0" applyNumberFormat="1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78" fontId="6" fillId="0" borderId="42" xfId="0" applyNumberFormat="1" applyFont="1" applyBorder="1" applyAlignment="1">
      <alignment horizontal="center" vertical="center"/>
    </xf>
    <xf numFmtId="10" fontId="6" fillId="0" borderId="41" xfId="0" applyNumberFormat="1" applyFont="1" applyBorder="1" applyAlignment="1">
      <alignment horizontal="center" vertical="center"/>
    </xf>
    <xf numFmtId="178" fontId="6" fillId="5" borderId="47" xfId="0" applyNumberFormat="1" applyFont="1" applyFill="1" applyBorder="1" applyAlignment="1">
      <alignment horizontal="center" vertical="center"/>
    </xf>
    <xf numFmtId="178" fontId="6" fillId="5" borderId="48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>
      <alignment vertical="center"/>
    </xf>
    <xf numFmtId="49" fontId="33" fillId="12" borderId="105" xfId="1" applyNumberFormat="1" applyFont="1" applyFill="1" applyBorder="1" applyAlignment="1">
      <alignment horizontal="center" vertical="center"/>
    </xf>
    <xf numFmtId="49" fontId="33" fillId="5" borderId="98" xfId="1" applyNumberFormat="1" applyFont="1" applyFill="1" applyBorder="1" applyAlignment="1">
      <alignment horizontal="center" vertical="center"/>
    </xf>
    <xf numFmtId="49" fontId="33" fillId="12" borderId="96" xfId="1" applyNumberFormat="1" applyFont="1" applyFill="1" applyBorder="1" applyAlignment="1">
      <alignment horizontal="center" vertical="center"/>
    </xf>
    <xf numFmtId="49" fontId="33" fillId="5" borderId="99" xfId="1" applyNumberFormat="1" applyFont="1" applyFill="1" applyBorder="1" applyAlignment="1">
      <alignment horizontal="center" vertical="center"/>
    </xf>
    <xf numFmtId="49" fontId="33" fillId="12" borderId="107" xfId="1" applyNumberFormat="1" applyFont="1" applyFill="1" applyBorder="1" applyAlignment="1">
      <alignment horizontal="center" vertical="center"/>
    </xf>
    <xf numFmtId="49" fontId="33" fillId="12" borderId="111" xfId="1" applyNumberFormat="1" applyFont="1" applyFill="1" applyBorder="1" applyAlignment="1">
      <alignment horizontal="center" vertical="center"/>
    </xf>
    <xf numFmtId="0" fontId="13" fillId="4" borderId="61" xfId="0" applyFont="1" applyFill="1" applyBorder="1" applyAlignment="1">
      <alignment horizontal="center" vertical="center"/>
    </xf>
    <xf numFmtId="0" fontId="3" fillId="6" borderId="55" xfId="0" applyFont="1" applyFill="1" applyBorder="1" applyAlignment="1">
      <alignment horizontal="center" vertical="center"/>
    </xf>
    <xf numFmtId="180" fontId="7" fillId="0" borderId="31" xfId="0" applyNumberFormat="1" applyFont="1" applyBorder="1" applyAlignment="1">
      <alignment horizontal="center" vertical="center"/>
    </xf>
    <xf numFmtId="180" fontId="7" fillId="12" borderId="31" xfId="0" applyNumberFormat="1" applyFont="1" applyFill="1" applyBorder="1" applyAlignment="1">
      <alignment horizontal="center" vertical="center"/>
    </xf>
    <xf numFmtId="180" fontId="7" fillId="0" borderId="38" xfId="0" applyNumberFormat="1" applyFont="1" applyBorder="1" applyAlignment="1">
      <alignment horizontal="center" vertical="center"/>
    </xf>
    <xf numFmtId="180" fontId="7" fillId="12" borderId="38" xfId="0" applyNumberFormat="1" applyFont="1" applyFill="1" applyBorder="1" applyAlignment="1">
      <alignment horizontal="center" vertical="center"/>
    </xf>
    <xf numFmtId="180" fontId="7" fillId="0" borderId="41" xfId="0" applyNumberFormat="1" applyFont="1" applyBorder="1" applyAlignment="1">
      <alignment horizontal="center" vertical="center"/>
    </xf>
    <xf numFmtId="180" fontId="7" fillId="12" borderId="41" xfId="0" applyNumberFormat="1" applyFont="1" applyFill="1" applyBorder="1" applyAlignment="1">
      <alignment horizontal="center" vertical="center"/>
    </xf>
    <xf numFmtId="0" fontId="3" fillId="6" borderId="56" xfId="0" applyFont="1" applyFill="1" applyBorder="1" applyAlignment="1">
      <alignment horizontal="center" vertical="center"/>
    </xf>
    <xf numFmtId="49" fontId="4" fillId="3" borderId="104" xfId="0" applyNumberFormat="1" applyFont="1" applyFill="1" applyBorder="1" applyAlignment="1">
      <alignment horizontal="left" vertical="center"/>
    </xf>
    <xf numFmtId="49" fontId="4" fillId="3" borderId="97" xfId="0" applyNumberFormat="1" applyFont="1" applyFill="1" applyBorder="1" applyAlignment="1">
      <alignment horizontal="left" vertical="center"/>
    </xf>
    <xf numFmtId="49" fontId="4" fillId="3" borderId="106" xfId="0" applyNumberFormat="1" applyFont="1" applyFill="1" applyBorder="1" applyAlignment="1">
      <alignment horizontal="left" vertical="center"/>
    </xf>
    <xf numFmtId="49" fontId="4" fillId="6" borderId="104" xfId="0" applyNumberFormat="1" applyFont="1" applyFill="1" applyBorder="1" applyAlignment="1">
      <alignment horizontal="left" vertical="center"/>
    </xf>
    <xf numFmtId="49" fontId="4" fillId="6" borderId="97" xfId="0" applyNumberFormat="1" applyFont="1" applyFill="1" applyBorder="1" applyAlignment="1">
      <alignment horizontal="left" vertical="center"/>
    </xf>
    <xf numFmtId="49" fontId="4" fillId="6" borderId="110" xfId="0" applyNumberFormat="1" applyFont="1" applyFill="1" applyBorder="1" applyAlignment="1">
      <alignment horizontal="left" vertical="center"/>
    </xf>
    <xf numFmtId="0" fontId="29" fillId="11" borderId="71" xfId="0" applyFont="1" applyFill="1" applyBorder="1" applyAlignment="1">
      <alignment horizontal="center" vertical="center"/>
    </xf>
    <xf numFmtId="0" fontId="29" fillId="11" borderId="50" xfId="0" applyFont="1" applyFill="1" applyBorder="1" applyAlignment="1">
      <alignment horizontal="center" vertical="center"/>
    </xf>
    <xf numFmtId="0" fontId="30" fillId="13" borderId="51" xfId="0" applyFont="1" applyFill="1" applyBorder="1" applyAlignment="1">
      <alignment horizontal="center" vertical="center"/>
    </xf>
    <xf numFmtId="0" fontId="30" fillId="13" borderId="70" xfId="0" applyFont="1" applyFill="1" applyBorder="1" applyAlignment="1">
      <alignment horizontal="center" vertical="center"/>
    </xf>
    <xf numFmtId="0" fontId="25" fillId="9" borderId="75" xfId="0" applyFont="1" applyFill="1" applyBorder="1" applyAlignment="1">
      <alignment horizontal="center" vertical="center"/>
    </xf>
    <xf numFmtId="0" fontId="25" fillId="9" borderId="31" xfId="0" applyFont="1" applyFill="1" applyBorder="1" applyAlignment="1">
      <alignment horizontal="center" vertical="center"/>
    </xf>
    <xf numFmtId="0" fontId="25" fillId="9" borderId="33" xfId="0" applyFont="1" applyFill="1" applyBorder="1" applyAlignment="1">
      <alignment horizontal="center" vertical="center"/>
    </xf>
    <xf numFmtId="0" fontId="25" fillId="9" borderId="76" xfId="0" applyFont="1" applyFill="1" applyBorder="1" applyAlignment="1">
      <alignment horizontal="center" vertical="center"/>
    </xf>
    <xf numFmtId="0" fontId="25" fillId="9" borderId="38" xfId="0" applyFont="1" applyFill="1" applyBorder="1" applyAlignment="1">
      <alignment horizontal="center" vertical="center"/>
    </xf>
    <xf numFmtId="0" fontId="25" fillId="9" borderId="60" xfId="0" applyFont="1" applyFill="1" applyBorder="1" applyAlignment="1">
      <alignment horizontal="center" vertical="center"/>
    </xf>
    <xf numFmtId="0" fontId="21" fillId="0" borderId="85" xfId="0" applyFont="1" applyBorder="1" applyAlignment="1">
      <alignment horizontal="left" vertical="center" wrapText="1"/>
    </xf>
    <xf numFmtId="0" fontId="21" fillId="0" borderId="84" xfId="0" applyFont="1" applyBorder="1" applyAlignment="1">
      <alignment horizontal="left" vertical="center" wrapText="1"/>
    </xf>
    <xf numFmtId="0" fontId="21" fillId="0" borderId="86" xfId="0" applyFont="1" applyBorder="1" applyAlignment="1">
      <alignment horizontal="left" vertical="center" wrapText="1"/>
    </xf>
    <xf numFmtId="0" fontId="21" fillId="0" borderId="71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21" fillId="0" borderId="82" xfId="0" applyFont="1" applyBorder="1" applyAlignment="1">
      <alignment horizontal="left" vertical="center" wrapText="1"/>
    </xf>
    <xf numFmtId="0" fontId="21" fillId="0" borderId="50" xfId="0" applyFont="1" applyBorder="1" applyAlignment="1">
      <alignment horizontal="left" vertical="center" wrapText="1"/>
    </xf>
    <xf numFmtId="0" fontId="21" fillId="0" borderId="48" xfId="0" applyFont="1" applyBorder="1" applyAlignment="1">
      <alignment horizontal="left" vertical="center" wrapText="1"/>
    </xf>
    <xf numFmtId="0" fontId="21" fillId="0" borderId="83" xfId="0" applyFont="1" applyBorder="1" applyAlignment="1">
      <alignment horizontal="left" vertical="center" wrapText="1"/>
    </xf>
    <xf numFmtId="0" fontId="32" fillId="10" borderId="108" xfId="0" applyFont="1" applyFill="1" applyBorder="1" applyAlignment="1">
      <alignment horizontal="center" vertical="center"/>
    </xf>
    <xf numFmtId="0" fontId="32" fillId="10" borderId="109" xfId="0" applyFont="1" applyFill="1" applyBorder="1" applyAlignment="1">
      <alignment horizontal="center" vertical="center"/>
    </xf>
    <xf numFmtId="49" fontId="4" fillId="6" borderId="106" xfId="0" applyNumberFormat="1" applyFont="1" applyFill="1" applyBorder="1" applyAlignment="1">
      <alignment horizontal="left" vertical="center"/>
    </xf>
    <xf numFmtId="49" fontId="4" fillId="3" borderId="100" xfId="1" applyNumberFormat="1" applyFont="1" applyFill="1" applyBorder="1" applyAlignment="1">
      <alignment horizontal="left" vertical="center"/>
    </xf>
    <xf numFmtId="49" fontId="4" fillId="3" borderId="101" xfId="1" applyNumberFormat="1" applyFont="1" applyFill="1" applyBorder="1" applyAlignment="1">
      <alignment horizontal="left" vertical="center"/>
    </xf>
    <xf numFmtId="49" fontId="4" fillId="6" borderId="102" xfId="1" applyNumberFormat="1" applyFont="1" applyFill="1" applyBorder="1" applyAlignment="1">
      <alignment horizontal="left" vertical="center"/>
    </xf>
    <xf numFmtId="49" fontId="4" fillId="6" borderId="103" xfId="1" applyNumberFormat="1" applyFont="1" applyFill="1" applyBorder="1" applyAlignment="1">
      <alignment horizontal="left" vertical="center"/>
    </xf>
    <xf numFmtId="0" fontId="17" fillId="11" borderId="73" xfId="0" applyFont="1" applyFill="1" applyBorder="1" applyAlignment="1">
      <alignment horizontal="center" vertical="center"/>
    </xf>
    <xf numFmtId="0" fontId="17" fillId="11" borderId="74" xfId="0" applyFont="1" applyFill="1" applyBorder="1" applyAlignment="1">
      <alignment horizontal="center" vertical="center"/>
    </xf>
    <xf numFmtId="49" fontId="4" fillId="3" borderId="100" xfId="1" applyNumberFormat="1" applyFont="1" applyFill="1" applyBorder="1" applyAlignment="1">
      <alignment vertical="center"/>
    </xf>
    <xf numFmtId="49" fontId="4" fillId="3" borderId="101" xfId="1" applyNumberFormat="1" applyFont="1" applyFill="1" applyBorder="1" applyAlignment="1">
      <alignment vertical="center"/>
    </xf>
    <xf numFmtId="0" fontId="3" fillId="6" borderId="56" xfId="0" applyFont="1" applyFill="1" applyBorder="1" applyAlignment="1">
      <alignment horizontal="center" vertical="center"/>
    </xf>
    <xf numFmtId="0" fontId="3" fillId="6" borderId="79" xfId="0" applyFont="1" applyFill="1" applyBorder="1" applyAlignment="1">
      <alignment horizontal="center" vertical="center"/>
    </xf>
    <xf numFmtId="0" fontId="3" fillId="6" borderId="116" xfId="0" applyFont="1" applyFill="1" applyBorder="1" applyAlignment="1">
      <alignment horizontal="center" vertical="center"/>
    </xf>
    <xf numFmtId="0" fontId="4" fillId="6" borderId="51" xfId="0" applyFont="1" applyFill="1" applyBorder="1" applyAlignment="1">
      <alignment horizontal="center" vertical="center"/>
    </xf>
    <xf numFmtId="0" fontId="3" fillId="6" borderId="55" xfId="0" applyFont="1" applyFill="1" applyBorder="1" applyAlignment="1">
      <alignment horizontal="center" vertical="center"/>
    </xf>
    <xf numFmtId="0" fontId="4" fillId="6" borderId="69" xfId="0" applyFont="1" applyFill="1" applyBorder="1" applyAlignment="1">
      <alignment horizontal="center" vertical="center"/>
    </xf>
    <xf numFmtId="0" fontId="3" fillId="6" borderId="80" xfId="0" applyFont="1" applyFill="1" applyBorder="1" applyAlignment="1">
      <alignment horizontal="center" vertical="center"/>
    </xf>
    <xf numFmtId="0" fontId="4" fillId="6" borderId="81" xfId="0" applyFont="1" applyFill="1" applyBorder="1" applyAlignment="1">
      <alignment horizontal="center" vertical="center"/>
    </xf>
    <xf numFmtId="0" fontId="3" fillId="6" borderId="70" xfId="0" applyFont="1" applyFill="1" applyBorder="1" applyAlignment="1">
      <alignment horizontal="center" vertical="center"/>
    </xf>
    <xf numFmtId="0" fontId="3" fillId="9" borderId="72" xfId="0" applyFont="1" applyFill="1" applyBorder="1" applyAlignment="1">
      <alignment horizontal="center" vertical="center"/>
    </xf>
    <xf numFmtId="0" fontId="3" fillId="9" borderId="73" xfId="0" applyFont="1" applyFill="1" applyBorder="1" applyAlignment="1">
      <alignment horizontal="center" vertical="center"/>
    </xf>
    <xf numFmtId="0" fontId="17" fillId="11" borderId="72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0" fontId="8" fillId="3" borderId="53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8" fillId="11" borderId="68" xfId="0" applyFont="1" applyFill="1" applyBorder="1" applyAlignment="1">
      <alignment horizontal="center" vertical="center"/>
    </xf>
    <xf numFmtId="0" fontId="17" fillId="11" borderId="71" xfId="0" applyFont="1" applyFill="1" applyBorder="1" applyAlignment="1">
      <alignment horizontal="center" vertical="center"/>
    </xf>
    <xf numFmtId="0" fontId="17" fillId="11" borderId="50" xfId="0" applyFont="1" applyFill="1" applyBorder="1" applyAlignment="1">
      <alignment horizontal="center" vertical="center"/>
    </xf>
    <xf numFmtId="0" fontId="3" fillId="6" borderId="7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12" borderId="19" xfId="0" applyFont="1" applyFill="1" applyBorder="1" applyAlignment="1">
      <alignment horizontal="center" vertical="center"/>
    </xf>
    <xf numFmtId="0" fontId="6" fillId="12" borderId="2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5" fillId="12" borderId="30" xfId="0" applyFont="1" applyFill="1" applyBorder="1" applyAlignment="1">
      <alignment horizontal="center" vertical="center"/>
    </xf>
    <xf numFmtId="0" fontId="6" fillId="12" borderId="34" xfId="0" applyFont="1" applyFill="1" applyBorder="1" applyAlignment="1">
      <alignment horizontal="center" vertical="center"/>
    </xf>
    <xf numFmtId="0" fontId="6" fillId="12" borderId="40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12" borderId="30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4" fillId="6" borderId="49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4" fillId="6" borderId="75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center"/>
    </xf>
    <xf numFmtId="0" fontId="4" fillId="3" borderId="77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6" fillId="5" borderId="115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/>
    </xf>
    <xf numFmtId="0" fontId="5" fillId="12" borderId="40" xfId="0" applyFont="1" applyFill="1" applyBorder="1" applyAlignment="1">
      <alignment horizontal="center" vertical="center"/>
    </xf>
    <xf numFmtId="0" fontId="6" fillId="12" borderId="64" xfId="0" applyFont="1" applyFill="1" applyBorder="1" applyAlignment="1">
      <alignment horizontal="center" vertical="center"/>
    </xf>
    <xf numFmtId="0" fontId="6" fillId="12" borderId="37" xfId="0" applyFont="1" applyFill="1" applyBorder="1" applyAlignment="1">
      <alignment horizontal="center" vertical="center"/>
    </xf>
    <xf numFmtId="0" fontId="6" fillId="12" borderId="114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5" fillId="12" borderId="30" xfId="0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 vertical="center" wrapText="1"/>
    </xf>
    <xf numFmtId="0" fontId="4" fillId="6" borderId="44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3" borderId="112" xfId="0" applyFont="1" applyFill="1" applyBorder="1" applyAlignment="1">
      <alignment horizontal="center" vertical="center"/>
    </xf>
    <xf numFmtId="0" fontId="4" fillId="3" borderId="113" xfId="0" applyFont="1" applyFill="1" applyBorder="1" applyAlignment="1">
      <alignment horizontal="center" vertical="center"/>
    </xf>
    <xf numFmtId="0" fontId="4" fillId="3" borderId="42" xfId="0" applyFont="1" applyFill="1" applyBorder="1" applyAlignment="1">
      <alignment horizontal="center" vertical="center"/>
    </xf>
    <xf numFmtId="0" fontId="6" fillId="5" borderId="64" xfId="0" applyFont="1" applyFill="1" applyBorder="1" applyAlignment="1">
      <alignment horizontal="center" vertical="center"/>
    </xf>
    <xf numFmtId="0" fontId="6" fillId="5" borderId="37" xfId="0" applyFont="1" applyFill="1" applyBorder="1" applyAlignment="1">
      <alignment horizontal="center" vertical="center"/>
    </xf>
    <xf numFmtId="0" fontId="6" fillId="5" borderId="114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 wrapText="1"/>
    </xf>
    <xf numFmtId="0" fontId="5" fillId="12" borderId="40" xfId="0" applyFont="1" applyFill="1" applyBorder="1" applyAlignment="1">
      <alignment horizontal="center" vertical="center" wrapText="1"/>
    </xf>
    <xf numFmtId="0" fontId="5" fillId="5" borderId="95" xfId="0" applyFont="1" applyFill="1" applyBorder="1" applyAlignment="1">
      <alignment horizontal="center" vertical="center"/>
    </xf>
    <xf numFmtId="0" fontId="6" fillId="12" borderId="43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178" fontId="7" fillId="12" borderId="38" xfId="0" applyNumberFormat="1" applyFont="1" applyFill="1" applyBorder="1" applyAlignment="1">
      <alignment horizontal="center" vertical="center"/>
    </xf>
    <xf numFmtId="178" fontId="7" fillId="0" borderId="38" xfId="0" applyNumberFormat="1" applyFont="1" applyBorder="1" applyAlignment="1">
      <alignment horizontal="center" vertical="center"/>
    </xf>
    <xf numFmtId="178" fontId="7" fillId="12" borderId="60" xfId="0" applyNumberFormat="1" applyFont="1" applyFill="1" applyBorder="1" applyAlignment="1">
      <alignment horizontal="center" vertical="center"/>
    </xf>
    <xf numFmtId="178" fontId="7" fillId="12" borderId="41" xfId="0" applyNumberFormat="1" applyFont="1" applyFill="1" applyBorder="1" applyAlignment="1">
      <alignment horizontal="center" vertical="center"/>
    </xf>
    <xf numFmtId="178" fontId="7" fillId="0" borderId="41" xfId="0" applyNumberFormat="1" applyFont="1" applyBorder="1" applyAlignment="1">
      <alignment horizontal="center" vertical="center"/>
    </xf>
    <xf numFmtId="178" fontId="7" fillId="12" borderId="67" xfId="0" applyNumberFormat="1" applyFont="1" applyFill="1" applyBorder="1" applyAlignment="1">
      <alignment horizontal="center" vertical="center"/>
    </xf>
    <xf numFmtId="178" fontId="7" fillId="0" borderId="35" xfId="0" applyNumberFormat="1" applyFont="1" applyBorder="1" applyAlignment="1">
      <alignment horizontal="center" vertical="center"/>
    </xf>
    <xf numFmtId="178" fontId="7" fillId="12" borderId="35" xfId="0" applyNumberFormat="1" applyFont="1" applyFill="1" applyBorder="1" applyAlignment="1">
      <alignment horizontal="center" vertical="center"/>
    </xf>
    <xf numFmtId="178" fontId="7" fillId="12" borderId="13" xfId="0" applyNumberFormat="1" applyFont="1" applyFill="1" applyBorder="1" applyAlignment="1">
      <alignment horizontal="center" vertical="center"/>
    </xf>
    <xf numFmtId="0" fontId="4" fillId="6" borderId="56" xfId="0" applyFont="1" applyFill="1" applyBorder="1" applyAlignment="1">
      <alignment horizontal="center" vertical="center"/>
    </xf>
    <xf numFmtId="0" fontId="4" fillId="6" borderId="57" xfId="0" applyFont="1" applyFill="1" applyBorder="1" applyAlignment="1">
      <alignment horizontal="center" vertical="center"/>
    </xf>
    <xf numFmtId="0" fontId="3" fillId="9" borderId="54" xfId="0" applyFont="1" applyFill="1" applyBorder="1" applyAlignment="1">
      <alignment horizontal="center" vertical="center"/>
    </xf>
    <xf numFmtId="0" fontId="18" fillId="11" borderId="58" xfId="0" applyFont="1" applyFill="1" applyBorder="1" applyAlignment="1">
      <alignment horizontal="center" vertical="center"/>
    </xf>
    <xf numFmtId="0" fontId="17" fillId="11" borderId="59" xfId="0" applyFont="1" applyFill="1" applyBorder="1" applyAlignment="1">
      <alignment horizontal="center" vertical="center"/>
    </xf>
    <xf numFmtId="0" fontId="17" fillId="11" borderId="66" xfId="0" applyFont="1" applyFill="1" applyBorder="1" applyAlignment="1">
      <alignment horizontal="center" vertical="center"/>
    </xf>
    <xf numFmtId="178" fontId="7" fillId="0" borderId="36" xfId="0" applyNumberFormat="1" applyFont="1" applyBorder="1" applyAlignment="1">
      <alignment horizontal="center" vertical="center"/>
    </xf>
    <xf numFmtId="178" fontId="7" fillId="0" borderId="39" xfId="0" applyNumberFormat="1" applyFont="1" applyBorder="1" applyAlignment="1">
      <alignment horizontal="center" vertical="center"/>
    </xf>
    <xf numFmtId="178" fontId="7" fillId="0" borderId="42" xfId="0" applyNumberFormat="1" applyFont="1" applyBorder="1" applyAlignment="1">
      <alignment horizontal="center" vertical="center"/>
    </xf>
    <xf numFmtId="0" fontId="4" fillId="14" borderId="54" xfId="0" applyFont="1" applyFill="1" applyBorder="1" applyAlignment="1">
      <alignment horizontal="center" vertical="center"/>
    </xf>
    <xf numFmtId="179" fontId="7" fillId="10" borderId="58" xfId="0" applyNumberFormat="1" applyFont="1" applyFill="1" applyBorder="1" applyAlignment="1">
      <alignment horizontal="center" vertical="center"/>
    </xf>
    <xf numFmtId="179" fontId="7" fillId="10" borderId="59" xfId="0" applyNumberFormat="1" applyFont="1" applyFill="1" applyBorder="1" applyAlignment="1">
      <alignment horizontal="center" vertical="center"/>
    </xf>
    <xf numFmtId="179" fontId="7" fillId="10" borderId="66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12" fillId="7" borderId="56" xfId="0" applyFont="1" applyFill="1" applyBorder="1" applyAlignment="1">
      <alignment horizontal="center" vertical="center"/>
    </xf>
    <xf numFmtId="0" fontId="34" fillId="10" borderId="66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32454C"/>
      <color rgb="FF3A4F58"/>
      <color rgb="FFFD7C1B"/>
      <color rgb="FFE66822"/>
      <color rgb="FFDB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基础数据!$D$35</c:f>
              <c:strCache>
                <c:ptCount val="1"/>
                <c:pt idx="0">
                  <c:v>深蹲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基础数据!$D$36:$D$40</c:f>
              <c:numCache>
                <c:formatCode>0.00_);[Red]\(0.00\)</c:formatCode>
                <c:ptCount val="5"/>
                <c:pt idx="0">
                  <c:v>2918.4</c:v>
                </c:pt>
                <c:pt idx="1">
                  <c:v>3648</c:v>
                </c:pt>
                <c:pt idx="2">
                  <c:v>3040</c:v>
                </c:pt>
                <c:pt idx="3">
                  <c:v>3100.7999999999997</c:v>
                </c:pt>
                <c:pt idx="4">
                  <c:v>1732.8000000000002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F-4D82-AE60-B04C6EBF5FAF}"/>
            </c:ext>
          </c:extLst>
        </c:ser>
        <c:ser>
          <c:idx val="1"/>
          <c:order val="1"/>
          <c:tx>
            <c:strRef>
              <c:f>基础数据!$E$35</c:f>
              <c:strCache>
                <c:ptCount val="1"/>
                <c:pt idx="0">
                  <c:v>硬拉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val>
            <c:numRef>
              <c:f>基础数据!$E$36:$E$40</c:f>
              <c:numCache>
                <c:formatCode>0.00_);[Red]\(0.00\)</c:formatCode>
                <c:ptCount val="5"/>
                <c:pt idx="0">
                  <c:v>2827.2</c:v>
                </c:pt>
                <c:pt idx="1">
                  <c:v>3534</c:v>
                </c:pt>
                <c:pt idx="2">
                  <c:v>2945</c:v>
                </c:pt>
                <c:pt idx="3">
                  <c:v>3003.8999999999996</c:v>
                </c:pt>
                <c:pt idx="4">
                  <c:v>1678.6499999999999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F-4D82-AE60-B04C6EBF5FAF}"/>
            </c:ext>
          </c:extLst>
        </c:ser>
        <c:ser>
          <c:idx val="2"/>
          <c:order val="2"/>
          <c:tx>
            <c:strRef>
              <c:f>基础数据!$F$35</c:f>
              <c:strCache>
                <c:ptCount val="1"/>
                <c:pt idx="0">
                  <c:v>卧推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val>
            <c:numRef>
              <c:f>基础数据!$F$36:$F$40</c:f>
              <c:numCache>
                <c:formatCode>0.00_);[Red]\(0.00\)</c:formatCode>
                <c:ptCount val="5"/>
                <c:pt idx="0">
                  <c:v>2128</c:v>
                </c:pt>
                <c:pt idx="1">
                  <c:v>2356</c:v>
                </c:pt>
                <c:pt idx="2">
                  <c:v>1959.375</c:v>
                </c:pt>
                <c:pt idx="3">
                  <c:v>1995</c:v>
                </c:pt>
                <c:pt idx="4">
                  <c:v>1082.9999999999998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F-4D82-AE60-B04C6EBF5FAF}"/>
            </c:ext>
          </c:extLst>
        </c:ser>
        <c:ser>
          <c:idx val="3"/>
          <c:order val="3"/>
          <c:tx>
            <c:strRef>
              <c:f>基础数据!$G$35</c:f>
              <c:strCache>
                <c:ptCount val="1"/>
                <c:pt idx="0">
                  <c:v>实力举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val>
            <c:numRef>
              <c:f>基础数据!$G$36:$G$40</c:f>
              <c:numCache>
                <c:formatCode>0.00_);[Red]\(0.00\)</c:formatCode>
                <c:ptCount val="5"/>
                <c:pt idx="0">
                  <c:v>1330</c:v>
                </c:pt>
                <c:pt idx="1">
                  <c:v>1472.5</c:v>
                </c:pt>
                <c:pt idx="2">
                  <c:v>1224.609375</c:v>
                </c:pt>
                <c:pt idx="3">
                  <c:v>1246.875</c:v>
                </c:pt>
                <c:pt idx="4">
                  <c:v>676.87499999999989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F-4D82-AE60-B04C6EBF5FAF}"/>
            </c:ext>
          </c:extLst>
        </c:ser>
        <c:ser>
          <c:idx val="4"/>
          <c:order val="4"/>
          <c:tx>
            <c:strRef>
              <c:f>基础数据!$H$35</c:f>
              <c:strCache>
                <c:ptCount val="1"/>
                <c:pt idx="0">
                  <c:v>俯身划船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val>
            <c:numRef>
              <c:f>基础数据!$H$36:$H$40</c:f>
              <c:numCache>
                <c:formatCode>0.00_);[Red]\(0.00\)</c:formatCode>
                <c:ptCount val="5"/>
                <c:pt idx="0">
                  <c:v>2340.7999999999997</c:v>
                </c:pt>
                <c:pt idx="1">
                  <c:v>2591.6</c:v>
                </c:pt>
                <c:pt idx="2">
                  <c:v>2155.3125</c:v>
                </c:pt>
                <c:pt idx="3">
                  <c:v>2194.5</c:v>
                </c:pt>
                <c:pt idx="4">
                  <c:v>1191.3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3F-4D82-AE60-B04C6EBF5FAF}"/>
            </c:ext>
          </c:extLst>
        </c:ser>
        <c:ser>
          <c:idx val="5"/>
          <c:order val="5"/>
          <c:tx>
            <c:strRef>
              <c:f>基础数据!$I$35</c:f>
              <c:strCache>
                <c:ptCount val="1"/>
                <c:pt idx="0">
                  <c:v>负重引体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基础数据!$I$36:$I$40</c:f>
              <c:numCache>
                <c:formatCode>0.00_);[Red]\(0.00\)</c:formatCode>
                <c:ptCount val="5"/>
                <c:pt idx="0">
                  <c:v>2393.9999999999995</c:v>
                </c:pt>
                <c:pt idx="1">
                  <c:v>2945</c:v>
                </c:pt>
                <c:pt idx="2">
                  <c:v>2351.2499999999995</c:v>
                </c:pt>
                <c:pt idx="3">
                  <c:v>2327.5</c:v>
                </c:pt>
                <c:pt idx="4">
                  <c:v>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3F-4D82-AE60-B04C6EBF5FAF}"/>
            </c:ext>
          </c:extLst>
        </c:ser>
        <c:ser>
          <c:idx val="6"/>
          <c:order val="6"/>
          <c:tx>
            <c:strRef>
              <c:f>基础数据!$J$35</c:f>
              <c:strCache>
                <c:ptCount val="1"/>
                <c:pt idx="0">
                  <c:v>上斜卧推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基础数据!$J$36:$J$40</c:f>
              <c:numCache>
                <c:formatCode>0.00_);[Red]\(0.00\)</c:formatCode>
                <c:ptCount val="5"/>
                <c:pt idx="0">
                  <c:v>1702.3999999999999</c:v>
                </c:pt>
                <c:pt idx="1">
                  <c:v>1884.8</c:v>
                </c:pt>
                <c:pt idx="2">
                  <c:v>1567.5</c:v>
                </c:pt>
                <c:pt idx="3">
                  <c:v>1596</c:v>
                </c:pt>
                <c:pt idx="4">
                  <c:v>866.39999999999986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3F-4D82-AE60-B04C6EBF5FAF}"/>
            </c:ext>
          </c:extLst>
        </c:ser>
        <c:ser>
          <c:idx val="7"/>
          <c:order val="7"/>
          <c:tx>
            <c:strRef>
              <c:f>基础数据!$K$35</c:f>
              <c:strCache>
                <c:ptCount val="1"/>
                <c:pt idx="0">
                  <c:v>阿诺推举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基础数据!$K$36:$K$40</c:f>
              <c:numCache>
                <c:formatCode>0.00_);[Red]\(0.00\)</c:formatCode>
                <c:ptCount val="5"/>
                <c:pt idx="0">
                  <c:v>957.59999999999991</c:v>
                </c:pt>
                <c:pt idx="1">
                  <c:v>1060.2</c:v>
                </c:pt>
                <c:pt idx="2">
                  <c:v>881.71875</c:v>
                </c:pt>
                <c:pt idx="3">
                  <c:v>897.75</c:v>
                </c:pt>
                <c:pt idx="4">
                  <c:v>487.34999999999997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3F-4D82-AE60-B04C6EBF5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871808"/>
        <c:axId val="584870168"/>
      </c:lineChart>
      <c:catAx>
        <c:axId val="58487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870168"/>
        <c:crosses val="autoZero"/>
        <c:auto val="1"/>
        <c:lblAlgn val="ctr"/>
        <c:lblOffset val="100"/>
        <c:noMultiLvlLbl val="0"/>
      </c:catAx>
      <c:valAx>
        <c:axId val="584870168"/>
        <c:scaling>
          <c:orientation val="minMax"/>
          <c:max val="37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87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86320100039851E-2"/>
          <c:y val="0.79933029423953594"/>
          <c:w val="0.84467713787085519"/>
          <c:h val="0.17961707418151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-1</xdr:colOff>
      <xdr:row>40</xdr:row>
      <xdr:rowOff>209550</xdr:rowOff>
    </xdr:from>
    <xdr:to>
      <xdr:col>7</xdr:col>
      <xdr:colOff>1008528</xdr:colOff>
      <xdr:row>59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4189F6-C756-45B9-86C0-10905EAA2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平面">
  <a:themeElements>
    <a:clrScheme name="平面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平面">
      <a:majorFont>
        <a:latin typeface="Trebuchet MS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平面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79998168889431442"/>
  </sheetPr>
  <dimension ref="B1:R29"/>
  <sheetViews>
    <sheetView zoomScaleNormal="100" workbookViewId="0">
      <selection activeCell="L4" sqref="L4:M4"/>
    </sheetView>
  </sheetViews>
  <sheetFormatPr defaultColWidth="12.77734375" defaultRowHeight="21.95" customHeight="1" x14ac:dyDescent="0.25"/>
  <cols>
    <col min="1" max="1" width="6.33203125" style="83" customWidth="1"/>
    <col min="2" max="16384" width="12.77734375" style="83"/>
  </cols>
  <sheetData>
    <row r="1" spans="2:13" ht="21.95" customHeight="1" thickBot="1" x14ac:dyDescent="0.3"/>
    <row r="2" spans="2:13" ht="21.95" customHeight="1" thickTop="1" thickBot="1" x14ac:dyDescent="0.3">
      <c r="B2" s="181" t="s">
        <v>42</v>
      </c>
      <c r="C2" s="182"/>
      <c r="D2" s="182"/>
      <c r="E2" s="182"/>
      <c r="F2" s="182"/>
      <c r="G2" s="182"/>
      <c r="H2" s="182"/>
      <c r="I2" s="182"/>
      <c r="J2" s="183"/>
      <c r="L2" s="196" t="s">
        <v>116</v>
      </c>
      <c r="M2" s="197"/>
    </row>
    <row r="3" spans="2:13" ht="21.95" customHeight="1" thickBot="1" x14ac:dyDescent="0.3">
      <c r="B3" s="184"/>
      <c r="C3" s="185"/>
      <c r="D3" s="185"/>
      <c r="E3" s="185"/>
      <c r="F3" s="185"/>
      <c r="G3" s="185"/>
      <c r="H3" s="185"/>
      <c r="I3" s="185"/>
      <c r="J3" s="186"/>
      <c r="L3" s="199" t="s">
        <v>117</v>
      </c>
      <c r="M3" s="200"/>
    </row>
    <row r="4" spans="2:13" ht="21.95" customHeight="1" thickBot="1" x14ac:dyDescent="0.3">
      <c r="B4" s="187" t="s">
        <v>43</v>
      </c>
      <c r="C4" s="188"/>
      <c r="D4" s="188"/>
      <c r="E4" s="188"/>
      <c r="F4" s="188"/>
      <c r="G4" s="188"/>
      <c r="H4" s="188"/>
      <c r="I4" s="188"/>
      <c r="J4" s="189"/>
      <c r="L4" s="201" t="s">
        <v>118</v>
      </c>
      <c r="M4" s="202"/>
    </row>
    <row r="5" spans="2:13" ht="21.95" customHeight="1" x14ac:dyDescent="0.25">
      <c r="B5" s="190"/>
      <c r="C5" s="191"/>
      <c r="D5" s="191"/>
      <c r="E5" s="191"/>
      <c r="F5" s="191"/>
      <c r="G5" s="191"/>
      <c r="H5" s="191"/>
      <c r="I5" s="191"/>
      <c r="J5" s="192"/>
      <c r="L5" s="171" t="s">
        <v>119</v>
      </c>
      <c r="M5" s="156" t="s">
        <v>121</v>
      </c>
    </row>
    <row r="6" spans="2:13" ht="21.95" customHeight="1" x14ac:dyDescent="0.25">
      <c r="B6" s="190"/>
      <c r="C6" s="191"/>
      <c r="D6" s="191"/>
      <c r="E6" s="191"/>
      <c r="F6" s="191"/>
      <c r="G6" s="191"/>
      <c r="H6" s="191"/>
      <c r="I6" s="191"/>
      <c r="J6" s="192"/>
      <c r="L6" s="172"/>
      <c r="M6" s="157" t="s">
        <v>122</v>
      </c>
    </row>
    <row r="7" spans="2:13" ht="21.95" customHeight="1" x14ac:dyDescent="0.25">
      <c r="B7" s="190"/>
      <c r="C7" s="191"/>
      <c r="D7" s="191"/>
      <c r="E7" s="191"/>
      <c r="F7" s="191"/>
      <c r="G7" s="191"/>
      <c r="H7" s="191"/>
      <c r="I7" s="191"/>
      <c r="J7" s="192"/>
      <c r="L7" s="172"/>
      <c r="M7" s="158" t="s">
        <v>123</v>
      </c>
    </row>
    <row r="8" spans="2:13" ht="21.95" customHeight="1" thickBot="1" x14ac:dyDescent="0.3">
      <c r="B8" s="190"/>
      <c r="C8" s="191"/>
      <c r="D8" s="191"/>
      <c r="E8" s="191"/>
      <c r="F8" s="191"/>
      <c r="G8" s="191"/>
      <c r="H8" s="191"/>
      <c r="I8" s="191"/>
      <c r="J8" s="192"/>
      <c r="L8" s="172"/>
      <c r="M8" s="159" t="s">
        <v>124</v>
      </c>
    </row>
    <row r="9" spans="2:13" ht="21.95" customHeight="1" thickBot="1" x14ac:dyDescent="0.3">
      <c r="B9" s="190"/>
      <c r="C9" s="191"/>
      <c r="D9" s="191"/>
      <c r="E9" s="191"/>
      <c r="F9" s="191"/>
      <c r="G9" s="191"/>
      <c r="H9" s="191"/>
      <c r="I9" s="191"/>
      <c r="J9" s="192"/>
      <c r="L9" s="173"/>
      <c r="M9" s="160" t="s">
        <v>125</v>
      </c>
    </row>
    <row r="10" spans="2:13" ht="21.95" customHeight="1" x14ac:dyDescent="0.25">
      <c r="B10" s="190"/>
      <c r="C10" s="191"/>
      <c r="D10" s="191"/>
      <c r="E10" s="191"/>
      <c r="F10" s="191"/>
      <c r="G10" s="191"/>
      <c r="H10" s="191"/>
      <c r="I10" s="191"/>
      <c r="J10" s="192"/>
      <c r="L10" s="174" t="s">
        <v>120</v>
      </c>
      <c r="M10" s="156" t="s">
        <v>130</v>
      </c>
    </row>
    <row r="11" spans="2:13" ht="21.95" customHeight="1" x14ac:dyDescent="0.25">
      <c r="B11" s="190"/>
      <c r="C11" s="191"/>
      <c r="D11" s="191"/>
      <c r="E11" s="191"/>
      <c r="F11" s="191"/>
      <c r="G11" s="191"/>
      <c r="H11" s="191"/>
      <c r="I11" s="191"/>
      <c r="J11" s="192"/>
      <c r="L11" s="175"/>
      <c r="M11" s="157" t="s">
        <v>127</v>
      </c>
    </row>
    <row r="12" spans="2:13" ht="21.95" customHeight="1" x14ac:dyDescent="0.25">
      <c r="B12" s="190"/>
      <c r="C12" s="191"/>
      <c r="D12" s="191"/>
      <c r="E12" s="191"/>
      <c r="F12" s="191"/>
      <c r="G12" s="191"/>
      <c r="H12" s="191"/>
      <c r="I12" s="191"/>
      <c r="J12" s="192"/>
      <c r="L12" s="175"/>
      <c r="M12" s="158" t="s">
        <v>128</v>
      </c>
    </row>
    <row r="13" spans="2:13" ht="21.95" customHeight="1" thickBot="1" x14ac:dyDescent="0.3">
      <c r="B13" s="190"/>
      <c r="C13" s="191"/>
      <c r="D13" s="191"/>
      <c r="E13" s="191"/>
      <c r="F13" s="191"/>
      <c r="G13" s="191"/>
      <c r="H13" s="191"/>
      <c r="I13" s="191"/>
      <c r="J13" s="192"/>
      <c r="L13" s="175"/>
      <c r="M13" s="159" t="s">
        <v>129</v>
      </c>
    </row>
    <row r="14" spans="2:13" ht="21.95" customHeight="1" thickBot="1" x14ac:dyDescent="0.3">
      <c r="B14" s="190"/>
      <c r="C14" s="191"/>
      <c r="D14" s="191"/>
      <c r="E14" s="191"/>
      <c r="F14" s="191"/>
      <c r="G14" s="191"/>
      <c r="H14" s="191"/>
      <c r="I14" s="191"/>
      <c r="J14" s="192"/>
      <c r="L14" s="198"/>
      <c r="M14" s="160" t="s">
        <v>125</v>
      </c>
    </row>
    <row r="15" spans="2:13" ht="21.95" customHeight="1" x14ac:dyDescent="0.25">
      <c r="B15" s="190"/>
      <c r="C15" s="191"/>
      <c r="D15" s="191"/>
      <c r="E15" s="191"/>
      <c r="F15" s="191"/>
      <c r="G15" s="191"/>
      <c r="H15" s="191"/>
      <c r="I15" s="191"/>
      <c r="J15" s="192"/>
      <c r="L15" s="171" t="s">
        <v>126</v>
      </c>
      <c r="M15" s="156" t="s">
        <v>121</v>
      </c>
    </row>
    <row r="16" spans="2:13" ht="21.95" customHeight="1" x14ac:dyDescent="0.25">
      <c r="B16" s="190"/>
      <c r="C16" s="191"/>
      <c r="D16" s="191"/>
      <c r="E16" s="191"/>
      <c r="F16" s="191"/>
      <c r="G16" s="191"/>
      <c r="H16" s="191"/>
      <c r="I16" s="191"/>
      <c r="J16" s="192"/>
      <c r="L16" s="172"/>
      <c r="M16" s="157" t="s">
        <v>122</v>
      </c>
    </row>
    <row r="17" spans="2:18" ht="21.95" customHeight="1" x14ac:dyDescent="0.25">
      <c r="B17" s="190"/>
      <c r="C17" s="191"/>
      <c r="D17" s="191"/>
      <c r="E17" s="191"/>
      <c r="F17" s="191"/>
      <c r="G17" s="191"/>
      <c r="H17" s="191"/>
      <c r="I17" s="191"/>
      <c r="J17" s="192"/>
      <c r="L17" s="172"/>
      <c r="M17" s="158" t="s">
        <v>123</v>
      </c>
    </row>
    <row r="18" spans="2:18" ht="21.95" customHeight="1" thickBot="1" x14ac:dyDescent="0.3">
      <c r="B18" s="190"/>
      <c r="C18" s="191"/>
      <c r="D18" s="191"/>
      <c r="E18" s="191"/>
      <c r="F18" s="191"/>
      <c r="G18" s="191"/>
      <c r="H18" s="191"/>
      <c r="I18" s="191"/>
      <c r="J18" s="192"/>
      <c r="L18" s="172"/>
      <c r="M18" s="159" t="s">
        <v>124</v>
      </c>
    </row>
    <row r="19" spans="2:18" ht="21.95" customHeight="1" thickBot="1" x14ac:dyDescent="0.3">
      <c r="B19" s="190"/>
      <c r="C19" s="191"/>
      <c r="D19" s="191"/>
      <c r="E19" s="191"/>
      <c r="F19" s="191"/>
      <c r="G19" s="191"/>
      <c r="H19" s="191"/>
      <c r="I19" s="191"/>
      <c r="J19" s="192"/>
      <c r="L19" s="173"/>
      <c r="M19" s="160" t="s">
        <v>125</v>
      </c>
    </row>
    <row r="20" spans="2:18" ht="21.95" customHeight="1" thickBot="1" x14ac:dyDescent="0.3">
      <c r="B20" s="193"/>
      <c r="C20" s="194"/>
      <c r="D20" s="194"/>
      <c r="E20" s="194"/>
      <c r="F20" s="194"/>
      <c r="G20" s="194"/>
      <c r="H20" s="194"/>
      <c r="I20" s="194"/>
      <c r="J20" s="195"/>
      <c r="L20" s="174" t="s">
        <v>143</v>
      </c>
      <c r="M20" s="156" t="s">
        <v>130</v>
      </c>
    </row>
    <row r="21" spans="2:18" ht="21.95" customHeight="1" x14ac:dyDescent="0.25">
      <c r="L21" s="175"/>
      <c r="M21" s="157" t="s">
        <v>127</v>
      </c>
      <c r="N21" s="154"/>
      <c r="O21" s="154"/>
      <c r="P21" s="154"/>
    </row>
    <row r="22" spans="2:18" ht="21.95" customHeight="1" thickBot="1" x14ac:dyDescent="0.3">
      <c r="L22" s="175"/>
      <c r="M22" s="158" t="s">
        <v>128</v>
      </c>
      <c r="N22" s="154"/>
      <c r="O22" s="154"/>
      <c r="P22" s="154"/>
    </row>
    <row r="23" spans="2:18" s="154" customFormat="1" ht="21.95" customHeight="1" thickBot="1" x14ac:dyDescent="0.3">
      <c r="B23" s="179" t="s">
        <v>44</v>
      </c>
      <c r="C23" s="180"/>
      <c r="D23" s="132" t="s">
        <v>57</v>
      </c>
      <c r="E23" s="133" t="s">
        <v>58</v>
      </c>
      <c r="F23" s="133" t="s">
        <v>59</v>
      </c>
      <c r="G23" s="134" t="s">
        <v>60</v>
      </c>
      <c r="L23" s="175"/>
      <c r="M23" s="159" t="s">
        <v>129</v>
      </c>
    </row>
    <row r="24" spans="2:18" s="154" customFormat="1" ht="21.95" customHeight="1" thickBot="1" x14ac:dyDescent="0.3">
      <c r="B24" s="177" t="s">
        <v>34</v>
      </c>
      <c r="C24" s="106" t="s">
        <v>45</v>
      </c>
      <c r="D24" s="104" t="s">
        <v>35</v>
      </c>
      <c r="E24" s="126" t="s">
        <v>48</v>
      </c>
      <c r="F24" s="98" t="s">
        <v>101</v>
      </c>
      <c r="G24" s="129" t="s">
        <v>38</v>
      </c>
      <c r="L24" s="176"/>
      <c r="M24" s="161" t="s">
        <v>125</v>
      </c>
    </row>
    <row r="25" spans="2:18" s="154" customFormat="1" ht="21.95" customHeight="1" thickTop="1" x14ac:dyDescent="0.25">
      <c r="B25" s="177"/>
      <c r="C25" s="107" t="s">
        <v>46</v>
      </c>
      <c r="D25" s="105" t="s">
        <v>49</v>
      </c>
      <c r="E25" s="127" t="s">
        <v>50</v>
      </c>
      <c r="F25" s="99" t="s">
        <v>51</v>
      </c>
      <c r="G25" s="130" t="s">
        <v>52</v>
      </c>
      <c r="L25" s="83"/>
      <c r="M25" s="83"/>
      <c r="N25" s="83"/>
      <c r="O25" s="83"/>
      <c r="P25" s="83"/>
    </row>
    <row r="26" spans="2:18" s="154" customFormat="1" ht="21.95" customHeight="1" thickBot="1" x14ac:dyDescent="0.3">
      <c r="B26" s="178"/>
      <c r="C26" s="108" t="s">
        <v>47</v>
      </c>
      <c r="D26" s="97" t="s">
        <v>53</v>
      </c>
      <c r="E26" s="128" t="s">
        <v>54</v>
      </c>
      <c r="F26" s="100" t="s">
        <v>55</v>
      </c>
      <c r="G26" s="131" t="s">
        <v>56</v>
      </c>
      <c r="L26" s="155"/>
      <c r="M26" s="155"/>
      <c r="N26" s="83"/>
      <c r="O26" s="83"/>
      <c r="P26" s="83"/>
      <c r="Q26" s="83"/>
      <c r="R26" s="83"/>
    </row>
    <row r="27" spans="2:18" ht="21.95" customHeight="1" x14ac:dyDescent="0.25">
      <c r="L27" s="155"/>
      <c r="M27" s="155"/>
    </row>
    <row r="28" spans="2:18" ht="21.95" customHeight="1" x14ac:dyDescent="0.25">
      <c r="L28" s="155"/>
      <c r="M28" s="155"/>
    </row>
    <row r="29" spans="2:18" ht="21.95" customHeight="1" x14ac:dyDescent="0.25">
      <c r="L29" s="155"/>
      <c r="M29" s="155"/>
    </row>
  </sheetData>
  <mergeCells count="11">
    <mergeCell ref="L15:L19"/>
    <mergeCell ref="L20:L24"/>
    <mergeCell ref="B24:B26"/>
    <mergeCell ref="B23:C23"/>
    <mergeCell ref="B2:J3"/>
    <mergeCell ref="B4:J20"/>
    <mergeCell ref="L2:M2"/>
    <mergeCell ref="L5:L9"/>
    <mergeCell ref="L10:L14"/>
    <mergeCell ref="L3:M3"/>
    <mergeCell ref="L4:M4"/>
  </mergeCells>
  <phoneticPr fontId="15" type="noConversion"/>
  <hyperlinks>
    <hyperlink ref="L3:M3" location="说明页!A1" display="说明页" xr:uid="{885476EF-00E7-491E-9691-19EBDE8A545F}"/>
    <hyperlink ref="L4:M4" location="基础数据!A1" display="基础数据" xr:uid="{10BADCB2-3F9D-42CA-97A9-F5DE6BD5DCA6}"/>
    <hyperlink ref="M5" location="'腿肩(减重60%)'!A1" display="减重60%" xr:uid="{FEDB8241-CA8D-4588-8AE5-809BC42700A7}"/>
    <hyperlink ref="M6" location="'腿肩(75%)'!A1" display="75%" xr:uid="{6C5C182A-EB94-45AE-BDC2-41C6EC64A61C}"/>
    <hyperlink ref="M7" location="'腿肩(80%)'!A1" display="80%" xr:uid="{44E3EE96-682F-473D-9E7C-3A23654AC89D}"/>
    <hyperlink ref="M8" location="'腿肩(85%)'!A1" display="85%" xr:uid="{AD3DB271-242D-4CBB-97F7-F578DAF04CBC}"/>
    <hyperlink ref="M9" location="'腿肩(95%)'!A1" display="95%" xr:uid="{09AF1CA1-CE99-4F37-9872-BF1DCECDC8E8}"/>
    <hyperlink ref="M10" location="'胸背(减重70%)'!A1" display="减重70%" xr:uid="{E1DB8B39-D684-428C-8B56-9681847D3ECE}"/>
    <hyperlink ref="M11" location="'胸背(77.5%)'!A1" display="77.5%" xr:uid="{F627DA79-44CF-45CD-860F-CED9562BBD8D}"/>
    <hyperlink ref="M12" location="'胸背(82.5%)'!A1" display="82.5%" xr:uid="{BFEB2494-457C-4284-9B7D-42C7620149C9}"/>
    <hyperlink ref="M13" location="'胸背(87.5%)'!A1" display="87.5%" xr:uid="{B5030675-33BC-4AF5-A2A8-762B8DC1B1FF}"/>
    <hyperlink ref="M14" location="'胸背(95%)'!A1" display="95%" xr:uid="{01D0D02A-6F1C-475E-9545-DB47A8AB29BF}"/>
    <hyperlink ref="M15" location="'拉胸(减重60%)'!A1" display="减重60%" xr:uid="{C284F663-AD7D-48F3-9BEF-F1E35404FB5C}"/>
    <hyperlink ref="M16" location="'拉胸(75%)'!A1" display="75%" xr:uid="{190A8CC1-F264-474B-9919-90601346FE4A}"/>
    <hyperlink ref="M17" location="'拉胸(80%)'!A1" display="80%" xr:uid="{D148DC3F-4E5D-4D8D-A45D-BE82E95977EF}"/>
    <hyperlink ref="M18" location="'拉胸(85%)'!A1" display="85%" xr:uid="{90A53142-79F3-4252-95A7-9A7188D4C12F}"/>
    <hyperlink ref="M19" location="'拉胸(95%)'!A1" display="95%" xr:uid="{29D50903-95BB-4EF8-B0AA-C45B31FF95E6}"/>
    <hyperlink ref="M20" location="'肩背(减重70%)'!A1" display="减重70%" xr:uid="{72492142-5663-40B2-8A38-A8456A69DD35}"/>
    <hyperlink ref="M21" location="'肩背(77.5%)'!A1" display="77.5%" xr:uid="{0B63D18D-B933-4308-A492-514FC1F48513}"/>
    <hyperlink ref="M22" location="'肩背(82.5%)'!A1" display="82.5%" xr:uid="{DB2842C3-AA08-4FFA-B0F9-B604CD043705}"/>
    <hyperlink ref="M23" location="'肩背(87.5%)'!A1" display="87.5%" xr:uid="{09BD71F8-7CAC-4D8F-8D72-BB6F60947FA4}"/>
    <hyperlink ref="M24" location="'肩背(95%)'!A1" display="95%" xr:uid="{4E7BA310-F74F-4707-ACC0-7B2A4754C79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0.39997558519241921"/>
  </sheetPr>
  <dimension ref="B1:Q114"/>
  <sheetViews>
    <sheetView zoomScale="85" zoomScaleNormal="85" workbookViewId="0">
      <selection activeCell="Q14" sqref="Q14"/>
    </sheetView>
  </sheetViews>
  <sheetFormatPr defaultColWidth="10.77734375" defaultRowHeight="20.100000000000001" customHeight="1" x14ac:dyDescent="0.25"/>
  <cols>
    <col min="1" max="1" width="10.77734375" style="135"/>
    <col min="2" max="2" width="16.77734375" style="135" customWidth="1"/>
    <col min="3" max="8" width="10.77734375" style="135"/>
    <col min="9" max="9" width="16.77734375" style="135" customWidth="1"/>
    <col min="10" max="16384" width="10.77734375" style="135"/>
  </cols>
  <sheetData>
    <row r="1" spans="2:17" ht="20.100000000000001" customHeight="1" thickBot="1" x14ac:dyDescent="0.3"/>
    <row r="2" spans="2:17" ht="20.100000000000001" customHeight="1" thickTop="1" thickBot="1" x14ac:dyDescent="0.3">
      <c r="B2" s="227" t="s">
        <v>13</v>
      </c>
      <c r="C2" s="228"/>
      <c r="D2" s="228"/>
      <c r="E2" s="228"/>
      <c r="F2" s="228"/>
      <c r="G2" s="229"/>
      <c r="I2" s="227" t="s">
        <v>13</v>
      </c>
      <c r="J2" s="228"/>
      <c r="K2" s="228"/>
      <c r="L2" s="228"/>
      <c r="M2" s="228"/>
      <c r="N2" s="229"/>
      <c r="P2" s="196" t="s">
        <v>116</v>
      </c>
      <c r="Q2" s="197"/>
    </row>
    <row r="3" spans="2:17" ht="20.100000000000001" customHeight="1" thickBot="1" x14ac:dyDescent="0.3">
      <c r="B3" s="1" t="s">
        <v>14</v>
      </c>
      <c r="C3" s="2" t="s">
        <v>15</v>
      </c>
      <c r="D3" s="3" t="s">
        <v>16</v>
      </c>
      <c r="E3" s="4" t="s">
        <v>17</v>
      </c>
      <c r="F3" s="5" t="s">
        <v>18</v>
      </c>
      <c r="G3" s="6" t="s">
        <v>19</v>
      </c>
      <c r="I3" s="1" t="s">
        <v>14</v>
      </c>
      <c r="J3" s="2" t="s">
        <v>15</v>
      </c>
      <c r="K3" s="3" t="s">
        <v>16</v>
      </c>
      <c r="L3" s="4" t="s">
        <v>17</v>
      </c>
      <c r="M3" s="5" t="s">
        <v>18</v>
      </c>
      <c r="N3" s="6" t="s">
        <v>19</v>
      </c>
      <c r="P3" s="205" t="s">
        <v>117</v>
      </c>
      <c r="Q3" s="206"/>
    </row>
    <row r="4" spans="2:17" ht="20.100000000000001" customHeight="1" thickBot="1" x14ac:dyDescent="0.3">
      <c r="B4" s="232" t="s">
        <v>82</v>
      </c>
      <c r="C4" s="7">
        <f>基础数据!$M$20</f>
        <v>5</v>
      </c>
      <c r="D4" s="7">
        <f>基础数据!$N$20</f>
        <v>5</v>
      </c>
      <c r="E4" s="8">
        <f>基础数据!$F$5*F4</f>
        <v>78.375</v>
      </c>
      <c r="F4" s="110">
        <f>基础数据!$E$20</f>
        <v>0.82499999999999996</v>
      </c>
      <c r="G4" s="111">
        <f>C4*D4*E4</f>
        <v>1959.375</v>
      </c>
      <c r="I4" s="232" t="s">
        <v>134</v>
      </c>
      <c r="J4" s="7">
        <f>基础数据!$M$20</f>
        <v>5</v>
      </c>
      <c r="K4" s="7">
        <f>基础数据!$N$20</f>
        <v>5</v>
      </c>
      <c r="L4" s="8">
        <f>基础数据!$L$5*M4</f>
        <v>80.334374999999994</v>
      </c>
      <c r="M4" s="110">
        <f>基础数据!$E$20</f>
        <v>0.82499999999999996</v>
      </c>
      <c r="N4" s="111">
        <f>J4*K4*L4</f>
        <v>2008.3593749999998</v>
      </c>
      <c r="P4" s="201" t="s">
        <v>118</v>
      </c>
      <c r="Q4" s="202"/>
    </row>
    <row r="5" spans="2:17" ht="20.100000000000001" customHeight="1" x14ac:dyDescent="0.25">
      <c r="B5" s="233"/>
      <c r="C5" s="88"/>
      <c r="D5" s="89"/>
      <c r="E5" s="90"/>
      <c r="F5" s="91"/>
      <c r="G5" s="245">
        <f>C5*D5*E5+C6*D6*E6+C7*D7*E7+C8*D8*E8+C9*D9*E9+C10*D10*E10</f>
        <v>0</v>
      </c>
      <c r="I5" s="233"/>
      <c r="J5" s="88"/>
      <c r="K5" s="89"/>
      <c r="L5" s="90"/>
      <c r="M5" s="91"/>
      <c r="N5" s="245">
        <f>J5*K5*L5+J6*K6*L6+J7*K7*L7+J8*K8*L8+J9*K9*L9+J10*K10*L10</f>
        <v>0</v>
      </c>
      <c r="P5" s="171" t="s">
        <v>119</v>
      </c>
      <c r="Q5" s="156" t="s">
        <v>121</v>
      </c>
    </row>
    <row r="6" spans="2:17" ht="20.100000000000001" customHeight="1" x14ac:dyDescent="0.25">
      <c r="B6" s="233"/>
      <c r="C6" s="92"/>
      <c r="D6" s="93"/>
      <c r="E6" s="94"/>
      <c r="F6" s="95"/>
      <c r="G6" s="245"/>
      <c r="I6" s="233"/>
      <c r="J6" s="92"/>
      <c r="K6" s="93"/>
      <c r="L6" s="94"/>
      <c r="M6" s="95"/>
      <c r="N6" s="245"/>
      <c r="P6" s="172"/>
      <c r="Q6" s="157" t="s">
        <v>122</v>
      </c>
    </row>
    <row r="7" spans="2:17" ht="20.100000000000001" customHeight="1" x14ac:dyDescent="0.25">
      <c r="B7" s="233"/>
      <c r="C7" s="92"/>
      <c r="D7" s="93"/>
      <c r="E7" s="94"/>
      <c r="F7" s="95"/>
      <c r="G7" s="245"/>
      <c r="I7" s="233"/>
      <c r="J7" s="92"/>
      <c r="K7" s="93"/>
      <c r="L7" s="94"/>
      <c r="M7" s="95"/>
      <c r="N7" s="245"/>
      <c r="P7" s="172"/>
      <c r="Q7" s="158" t="s">
        <v>123</v>
      </c>
    </row>
    <row r="8" spans="2:17" ht="20.100000000000001" customHeight="1" thickBot="1" x14ac:dyDescent="0.3">
      <c r="B8" s="233"/>
      <c r="C8" s="92"/>
      <c r="D8" s="93"/>
      <c r="E8" s="94"/>
      <c r="F8" s="95"/>
      <c r="G8" s="245"/>
      <c r="I8" s="233"/>
      <c r="J8" s="92"/>
      <c r="K8" s="93"/>
      <c r="L8" s="94"/>
      <c r="M8" s="95"/>
      <c r="N8" s="245"/>
      <c r="P8" s="172"/>
      <c r="Q8" s="159" t="s">
        <v>124</v>
      </c>
    </row>
    <row r="9" spans="2:17" ht="20.100000000000001" customHeight="1" thickBot="1" x14ac:dyDescent="0.3">
      <c r="B9" s="233"/>
      <c r="C9" s="92"/>
      <c r="D9" s="93"/>
      <c r="E9" s="94"/>
      <c r="F9" s="95"/>
      <c r="G9" s="245"/>
      <c r="I9" s="233"/>
      <c r="J9" s="92"/>
      <c r="K9" s="93"/>
      <c r="L9" s="94"/>
      <c r="M9" s="95"/>
      <c r="N9" s="245"/>
      <c r="P9" s="173"/>
      <c r="Q9" s="160" t="s">
        <v>125</v>
      </c>
    </row>
    <row r="10" spans="2:17" ht="20.100000000000001" customHeight="1" thickBot="1" x14ac:dyDescent="0.3">
      <c r="B10" s="234"/>
      <c r="C10" s="136"/>
      <c r="D10" s="137"/>
      <c r="E10" s="138"/>
      <c r="F10" s="139"/>
      <c r="G10" s="246"/>
      <c r="I10" s="234"/>
      <c r="J10" s="136"/>
      <c r="K10" s="137"/>
      <c r="L10" s="138"/>
      <c r="M10" s="139"/>
      <c r="N10" s="246"/>
      <c r="P10" s="174" t="s">
        <v>120</v>
      </c>
      <c r="Q10" s="156" t="s">
        <v>130</v>
      </c>
    </row>
    <row r="11" spans="2:17" ht="20.100000000000001" customHeight="1" x14ac:dyDescent="0.25">
      <c r="B11" s="235" t="s">
        <v>95</v>
      </c>
      <c r="C11" s="9">
        <v>3</v>
      </c>
      <c r="D11" s="9">
        <v>12</v>
      </c>
      <c r="E11" s="10"/>
      <c r="F11" s="47"/>
      <c r="G11" s="111">
        <f>C11*D11*E11</f>
        <v>0</v>
      </c>
      <c r="I11" s="235" t="s">
        <v>95</v>
      </c>
      <c r="J11" s="9">
        <v>3</v>
      </c>
      <c r="K11" s="9">
        <v>12</v>
      </c>
      <c r="L11" s="10"/>
      <c r="M11" s="47"/>
      <c r="N11" s="111">
        <f>J11*K11*L11</f>
        <v>0</v>
      </c>
      <c r="P11" s="175"/>
      <c r="Q11" s="157" t="s">
        <v>127</v>
      </c>
    </row>
    <row r="12" spans="2:17" ht="20.100000000000001" customHeight="1" x14ac:dyDescent="0.25">
      <c r="B12" s="236"/>
      <c r="C12" s="121"/>
      <c r="D12" s="121"/>
      <c r="E12" s="124"/>
      <c r="F12" s="125"/>
      <c r="G12" s="230">
        <f>C12*D12*E12+C13*D13*E13+C14*D14*E14+C15*D15*E15+C16*D16*E16+C17*D17*E17</f>
        <v>0</v>
      </c>
      <c r="I12" s="236"/>
      <c r="J12" s="121"/>
      <c r="K12" s="121"/>
      <c r="L12" s="124"/>
      <c r="M12" s="125"/>
      <c r="N12" s="230">
        <f>J12*K12*L12+J13*K13*L13+J14*K14*L14+J15*K15*L15+J16*K16*L16+J17*K17*L17</f>
        <v>0</v>
      </c>
      <c r="P12" s="175"/>
      <c r="Q12" s="158" t="s">
        <v>128</v>
      </c>
    </row>
    <row r="13" spans="2:17" ht="20.100000000000001" customHeight="1" thickBot="1" x14ac:dyDescent="0.3">
      <c r="B13" s="236"/>
      <c r="C13" s="121"/>
      <c r="D13" s="121"/>
      <c r="E13" s="124"/>
      <c r="F13" s="125"/>
      <c r="G13" s="230"/>
      <c r="I13" s="236"/>
      <c r="J13" s="121"/>
      <c r="K13" s="121"/>
      <c r="L13" s="124"/>
      <c r="M13" s="125"/>
      <c r="N13" s="230"/>
      <c r="P13" s="175"/>
      <c r="Q13" s="159" t="s">
        <v>129</v>
      </c>
    </row>
    <row r="14" spans="2:17" ht="20.100000000000001" customHeight="1" thickBot="1" x14ac:dyDescent="0.3">
      <c r="B14" s="236"/>
      <c r="C14" s="121"/>
      <c r="D14" s="121"/>
      <c r="E14" s="124"/>
      <c r="F14" s="125"/>
      <c r="G14" s="230"/>
      <c r="I14" s="236"/>
      <c r="J14" s="121"/>
      <c r="K14" s="121"/>
      <c r="L14" s="124"/>
      <c r="M14" s="125"/>
      <c r="N14" s="230"/>
      <c r="P14" s="198"/>
      <c r="Q14" s="160" t="s">
        <v>125</v>
      </c>
    </row>
    <row r="15" spans="2:17" ht="20.100000000000001" customHeight="1" x14ac:dyDescent="0.25">
      <c r="B15" s="236"/>
      <c r="C15" s="121"/>
      <c r="D15" s="121"/>
      <c r="E15" s="124"/>
      <c r="F15" s="125"/>
      <c r="G15" s="230"/>
      <c r="I15" s="236"/>
      <c r="J15" s="121"/>
      <c r="K15" s="121"/>
      <c r="L15" s="124"/>
      <c r="M15" s="125"/>
      <c r="N15" s="230"/>
      <c r="P15" s="171" t="s">
        <v>126</v>
      </c>
      <c r="Q15" s="156" t="s">
        <v>121</v>
      </c>
    </row>
    <row r="16" spans="2:17" ht="20.100000000000001" customHeight="1" x14ac:dyDescent="0.25">
      <c r="B16" s="236"/>
      <c r="C16" s="121"/>
      <c r="D16" s="121"/>
      <c r="E16" s="124"/>
      <c r="F16" s="125"/>
      <c r="G16" s="230"/>
      <c r="I16" s="236"/>
      <c r="J16" s="121"/>
      <c r="K16" s="121"/>
      <c r="L16" s="124"/>
      <c r="M16" s="125"/>
      <c r="N16" s="230"/>
      <c r="P16" s="172"/>
      <c r="Q16" s="157" t="s">
        <v>122</v>
      </c>
    </row>
    <row r="17" spans="2:17" ht="20.100000000000001" customHeight="1" thickBot="1" x14ac:dyDescent="0.3">
      <c r="B17" s="237"/>
      <c r="C17" s="140"/>
      <c r="D17" s="140"/>
      <c r="E17" s="141"/>
      <c r="F17" s="142"/>
      <c r="G17" s="231"/>
      <c r="I17" s="237"/>
      <c r="J17" s="140"/>
      <c r="K17" s="140"/>
      <c r="L17" s="141"/>
      <c r="M17" s="142"/>
      <c r="N17" s="231"/>
      <c r="P17" s="172"/>
      <c r="Q17" s="158" t="s">
        <v>123</v>
      </c>
    </row>
    <row r="18" spans="2:17" ht="20.100000000000001" customHeight="1" thickBot="1" x14ac:dyDescent="0.3">
      <c r="B18" s="247" t="s">
        <v>21</v>
      </c>
      <c r="C18" s="248"/>
      <c r="D18" s="248"/>
      <c r="E18" s="248"/>
      <c r="F18" s="248"/>
      <c r="G18" s="20">
        <f>SUM(G4,G11)</f>
        <v>1959.375</v>
      </c>
      <c r="I18" s="247" t="s">
        <v>21</v>
      </c>
      <c r="J18" s="248"/>
      <c r="K18" s="248"/>
      <c r="L18" s="248"/>
      <c r="M18" s="248"/>
      <c r="N18" s="20">
        <f>SUM(N4,N11)</f>
        <v>2008.3593749999998</v>
      </c>
      <c r="P18" s="172"/>
      <c r="Q18" s="159" t="s">
        <v>124</v>
      </c>
    </row>
    <row r="19" spans="2:17" ht="20.100000000000001" customHeight="1" thickBot="1" x14ac:dyDescent="0.3">
      <c r="B19" s="249" t="s">
        <v>22</v>
      </c>
      <c r="C19" s="250"/>
      <c r="D19" s="250"/>
      <c r="E19" s="250"/>
      <c r="F19" s="250"/>
      <c r="G19" s="21">
        <f>SUM(G5,G12)</f>
        <v>0</v>
      </c>
      <c r="I19" s="249" t="s">
        <v>22</v>
      </c>
      <c r="J19" s="250"/>
      <c r="K19" s="250"/>
      <c r="L19" s="250"/>
      <c r="M19" s="250"/>
      <c r="N19" s="21">
        <f>SUM(N5,N12)</f>
        <v>0</v>
      </c>
      <c r="P19" s="173"/>
      <c r="Q19" s="160" t="s">
        <v>125</v>
      </c>
    </row>
    <row r="20" spans="2:17" ht="20.100000000000001" customHeight="1" thickBot="1" x14ac:dyDescent="0.3">
      <c r="P20" s="174" t="s">
        <v>143</v>
      </c>
      <c r="Q20" s="156" t="s">
        <v>130</v>
      </c>
    </row>
    <row r="21" spans="2:17" ht="20.100000000000001" customHeight="1" thickBot="1" x14ac:dyDescent="0.3">
      <c r="B21" s="227" t="s">
        <v>13</v>
      </c>
      <c r="C21" s="228"/>
      <c r="D21" s="228"/>
      <c r="E21" s="228"/>
      <c r="F21" s="228"/>
      <c r="G21" s="229"/>
      <c r="I21" s="227" t="s">
        <v>13</v>
      </c>
      <c r="J21" s="228"/>
      <c r="K21" s="228"/>
      <c r="L21" s="228"/>
      <c r="M21" s="228"/>
      <c r="N21" s="229"/>
      <c r="P21" s="175"/>
      <c r="Q21" s="157" t="s">
        <v>127</v>
      </c>
    </row>
    <row r="22" spans="2:17" ht="20.100000000000001" customHeight="1" thickBot="1" x14ac:dyDescent="0.3">
      <c r="B22" s="1" t="s">
        <v>14</v>
      </c>
      <c r="C22" s="2" t="s">
        <v>15</v>
      </c>
      <c r="D22" s="3" t="s">
        <v>16</v>
      </c>
      <c r="E22" s="4" t="s">
        <v>17</v>
      </c>
      <c r="F22" s="5" t="s">
        <v>18</v>
      </c>
      <c r="G22" s="6" t="s">
        <v>19</v>
      </c>
      <c r="I22" s="1" t="s">
        <v>14</v>
      </c>
      <c r="J22" s="2" t="s">
        <v>15</v>
      </c>
      <c r="K22" s="3" t="s">
        <v>16</v>
      </c>
      <c r="L22" s="4" t="s">
        <v>17</v>
      </c>
      <c r="M22" s="5" t="s">
        <v>18</v>
      </c>
      <c r="N22" s="6" t="s">
        <v>19</v>
      </c>
      <c r="P22" s="175"/>
      <c r="Q22" s="158" t="s">
        <v>128</v>
      </c>
    </row>
    <row r="23" spans="2:17" ht="20.100000000000001" customHeight="1" thickBot="1" x14ac:dyDescent="0.3">
      <c r="B23" s="238" t="s">
        <v>97</v>
      </c>
      <c r="C23" s="9">
        <v>3</v>
      </c>
      <c r="D23" s="9">
        <v>12</v>
      </c>
      <c r="E23" s="10"/>
      <c r="F23" s="47"/>
      <c r="G23" s="111">
        <f>C23*D23*E23</f>
        <v>0</v>
      </c>
      <c r="I23" s="238" t="s">
        <v>97</v>
      </c>
      <c r="J23" s="9">
        <v>3</v>
      </c>
      <c r="K23" s="9">
        <v>12</v>
      </c>
      <c r="L23" s="10"/>
      <c r="M23" s="47"/>
      <c r="N23" s="111">
        <f>J23*K23*L23</f>
        <v>0</v>
      </c>
      <c r="P23" s="175"/>
      <c r="Q23" s="159" t="s">
        <v>129</v>
      </c>
    </row>
    <row r="24" spans="2:17" ht="20.100000000000001" customHeight="1" thickBot="1" x14ac:dyDescent="0.3">
      <c r="B24" s="239"/>
      <c r="C24" s="11"/>
      <c r="D24" s="11"/>
      <c r="E24" s="12"/>
      <c r="F24" s="48"/>
      <c r="G24" s="245">
        <f>C24*D24*E24+C25*D25*E25+C26*D26*E26+C27*D27*E27+C28*D28*E28+C29*D29*E29</f>
        <v>0</v>
      </c>
      <c r="I24" s="239"/>
      <c r="J24" s="11"/>
      <c r="K24" s="11"/>
      <c r="L24" s="12"/>
      <c r="M24" s="48"/>
      <c r="N24" s="245">
        <f>J24*K24*L24+J25*K25*L25+J26*K26*L26+J27*K27*L27+J28*K28*L28+J29*K29*L29</f>
        <v>0</v>
      </c>
      <c r="P24" s="176"/>
      <c r="Q24" s="161" t="s">
        <v>125</v>
      </c>
    </row>
    <row r="25" spans="2:17" ht="20.100000000000001" customHeight="1" thickTop="1" x14ac:dyDescent="0.25">
      <c r="B25" s="239"/>
      <c r="C25" s="13"/>
      <c r="D25" s="13"/>
      <c r="E25" s="14"/>
      <c r="F25" s="49"/>
      <c r="G25" s="245"/>
      <c r="I25" s="239"/>
      <c r="J25" s="13"/>
      <c r="K25" s="13"/>
      <c r="L25" s="14"/>
      <c r="M25" s="49"/>
      <c r="N25" s="245"/>
    </row>
    <row r="26" spans="2:17" ht="20.100000000000001" customHeight="1" x14ac:dyDescent="0.25">
      <c r="B26" s="239"/>
      <c r="C26" s="13"/>
      <c r="D26" s="13"/>
      <c r="E26" s="14"/>
      <c r="F26" s="49"/>
      <c r="G26" s="245"/>
      <c r="I26" s="239"/>
      <c r="J26" s="13"/>
      <c r="K26" s="13"/>
      <c r="L26" s="14"/>
      <c r="M26" s="49"/>
      <c r="N26" s="245"/>
    </row>
    <row r="27" spans="2:17" ht="20.100000000000001" customHeight="1" x14ac:dyDescent="0.25">
      <c r="B27" s="239"/>
      <c r="C27" s="13"/>
      <c r="D27" s="13"/>
      <c r="E27" s="14"/>
      <c r="F27" s="49"/>
      <c r="G27" s="245"/>
      <c r="I27" s="239"/>
      <c r="J27" s="13"/>
      <c r="K27" s="13"/>
      <c r="L27" s="14"/>
      <c r="M27" s="49"/>
      <c r="N27" s="245"/>
    </row>
    <row r="28" spans="2:17" ht="20.100000000000001" customHeight="1" x14ac:dyDescent="0.25">
      <c r="B28" s="239"/>
      <c r="C28" s="13"/>
      <c r="D28" s="13"/>
      <c r="E28" s="14"/>
      <c r="F28" s="49"/>
      <c r="G28" s="245"/>
      <c r="I28" s="239"/>
      <c r="J28" s="13"/>
      <c r="K28" s="13"/>
      <c r="L28" s="14"/>
      <c r="M28" s="49"/>
      <c r="N28" s="245"/>
    </row>
    <row r="29" spans="2:17" ht="20.100000000000001" customHeight="1" thickBot="1" x14ac:dyDescent="0.3">
      <c r="B29" s="240"/>
      <c r="C29" s="143"/>
      <c r="D29" s="143"/>
      <c r="E29" s="144"/>
      <c r="F29" s="145"/>
      <c r="G29" s="246"/>
      <c r="I29" s="240"/>
      <c r="J29" s="143"/>
      <c r="K29" s="143"/>
      <c r="L29" s="144"/>
      <c r="M29" s="145"/>
      <c r="N29" s="246"/>
    </row>
    <row r="30" spans="2:17" ht="20.100000000000001" customHeight="1" x14ac:dyDescent="0.25">
      <c r="B30" s="235" t="s">
        <v>96</v>
      </c>
      <c r="C30" s="9">
        <v>3</v>
      </c>
      <c r="D30" s="9">
        <v>12</v>
      </c>
      <c r="E30" s="15"/>
      <c r="F30" s="50"/>
      <c r="G30" s="111">
        <f>C30*D30*E30</f>
        <v>0</v>
      </c>
      <c r="I30" s="235" t="s">
        <v>96</v>
      </c>
      <c r="J30" s="9">
        <v>3</v>
      </c>
      <c r="K30" s="9">
        <v>12</v>
      </c>
      <c r="L30" s="15"/>
      <c r="M30" s="50"/>
      <c r="N30" s="111">
        <f>J30*K30*L30</f>
        <v>0</v>
      </c>
    </row>
    <row r="31" spans="2:17" ht="20.100000000000001" customHeight="1" x14ac:dyDescent="0.25">
      <c r="B31" s="236"/>
      <c r="C31" s="119"/>
      <c r="D31" s="119"/>
      <c r="E31" s="120"/>
      <c r="F31" s="117"/>
      <c r="G31" s="230">
        <f>C31*D31*E31+C32*D32*E32+C33*D33*E33+C34*D34*E34+C35*D35*E35+C36*D36*E36</f>
        <v>0</v>
      </c>
      <c r="I31" s="236"/>
      <c r="J31" s="119"/>
      <c r="K31" s="119"/>
      <c r="L31" s="120"/>
      <c r="M31" s="117"/>
      <c r="N31" s="230">
        <f>J31*K31*L31+J32*K32*L32+J33*K33*L33+J34*K34*L34+J35*K35*L35+J36*K36*L36</f>
        <v>0</v>
      </c>
    </row>
    <row r="32" spans="2:17" ht="20.100000000000001" customHeight="1" x14ac:dyDescent="0.25">
      <c r="B32" s="236"/>
      <c r="C32" s="121"/>
      <c r="D32" s="121"/>
      <c r="E32" s="120"/>
      <c r="F32" s="118"/>
      <c r="G32" s="230"/>
      <c r="I32" s="236"/>
      <c r="J32" s="121"/>
      <c r="K32" s="121"/>
      <c r="L32" s="120"/>
      <c r="M32" s="118"/>
      <c r="N32" s="230"/>
    </row>
    <row r="33" spans="2:14" ht="20.100000000000001" customHeight="1" x14ac:dyDescent="0.25">
      <c r="B33" s="236"/>
      <c r="C33" s="121"/>
      <c r="D33" s="121"/>
      <c r="E33" s="120"/>
      <c r="F33" s="118"/>
      <c r="G33" s="230"/>
      <c r="I33" s="236"/>
      <c r="J33" s="121"/>
      <c r="K33" s="121"/>
      <c r="L33" s="120"/>
      <c r="M33" s="118"/>
      <c r="N33" s="230"/>
    </row>
    <row r="34" spans="2:14" ht="20.100000000000001" customHeight="1" x14ac:dyDescent="0.25">
      <c r="B34" s="236"/>
      <c r="C34" s="121"/>
      <c r="D34" s="121"/>
      <c r="E34" s="120"/>
      <c r="F34" s="118"/>
      <c r="G34" s="230"/>
      <c r="I34" s="236"/>
      <c r="J34" s="121"/>
      <c r="K34" s="121"/>
      <c r="L34" s="120"/>
      <c r="M34" s="118"/>
      <c r="N34" s="230"/>
    </row>
    <row r="35" spans="2:14" ht="20.100000000000001" customHeight="1" x14ac:dyDescent="0.25">
      <c r="B35" s="236"/>
      <c r="C35" s="121"/>
      <c r="D35" s="121"/>
      <c r="E35" s="146"/>
      <c r="F35" s="118"/>
      <c r="G35" s="230"/>
      <c r="I35" s="236"/>
      <c r="J35" s="121"/>
      <c r="K35" s="121"/>
      <c r="L35" s="146"/>
      <c r="M35" s="118"/>
      <c r="N35" s="230"/>
    </row>
    <row r="36" spans="2:14" ht="20.100000000000001" customHeight="1" thickBot="1" x14ac:dyDescent="0.3">
      <c r="B36" s="237"/>
      <c r="C36" s="140"/>
      <c r="D36" s="140"/>
      <c r="E36" s="147"/>
      <c r="F36" s="148"/>
      <c r="G36" s="231"/>
      <c r="I36" s="237"/>
      <c r="J36" s="140"/>
      <c r="K36" s="140"/>
      <c r="L36" s="147"/>
      <c r="M36" s="148"/>
      <c r="N36" s="231"/>
    </row>
    <row r="37" spans="2:14" ht="20.100000000000001" customHeight="1" x14ac:dyDescent="0.25">
      <c r="B37" s="241"/>
      <c r="C37" s="9"/>
      <c r="D37" s="9"/>
      <c r="E37" s="10"/>
      <c r="F37" s="47"/>
      <c r="G37" s="111">
        <f>C37*D37*E37</f>
        <v>0</v>
      </c>
      <c r="I37" s="241"/>
      <c r="J37" s="9"/>
      <c r="K37" s="9"/>
      <c r="L37" s="10"/>
      <c r="M37" s="47"/>
      <c r="N37" s="111">
        <f>J37*K37*L37</f>
        <v>0</v>
      </c>
    </row>
    <row r="38" spans="2:14" ht="20.100000000000001" customHeight="1" x14ac:dyDescent="0.25">
      <c r="B38" s="242"/>
      <c r="C38" s="16"/>
      <c r="D38" s="16"/>
      <c r="E38" s="17"/>
      <c r="F38" s="51"/>
      <c r="G38" s="245">
        <f>C38*D38*E38+C39*D39*E39+C40*D40*E40+C41*D41*E41+C42*D42*E42+C43*D43*E43</f>
        <v>0</v>
      </c>
      <c r="I38" s="242"/>
      <c r="J38" s="16"/>
      <c r="K38" s="16"/>
      <c r="L38" s="17"/>
      <c r="M38" s="51"/>
      <c r="N38" s="245">
        <f>J38*K38*L38+J39*K39*L39+J40*K40*L40+J41*K41*L41+J42*K42*L42+J43*K43*L43</f>
        <v>0</v>
      </c>
    </row>
    <row r="39" spans="2:14" ht="20.100000000000001" customHeight="1" x14ac:dyDescent="0.25">
      <c r="B39" s="242"/>
      <c r="C39" s="18"/>
      <c r="D39" s="18"/>
      <c r="E39" s="19"/>
      <c r="F39" s="52"/>
      <c r="G39" s="245"/>
      <c r="I39" s="242"/>
      <c r="J39" s="18"/>
      <c r="K39" s="18"/>
      <c r="L39" s="19"/>
      <c r="M39" s="52"/>
      <c r="N39" s="245"/>
    </row>
    <row r="40" spans="2:14" ht="20.100000000000001" customHeight="1" x14ac:dyDescent="0.25">
      <c r="B40" s="242"/>
      <c r="C40" s="18"/>
      <c r="D40" s="18"/>
      <c r="E40" s="19"/>
      <c r="F40" s="52"/>
      <c r="G40" s="245"/>
      <c r="I40" s="242"/>
      <c r="J40" s="18"/>
      <c r="K40" s="18"/>
      <c r="L40" s="19"/>
      <c r="M40" s="52"/>
      <c r="N40" s="245"/>
    </row>
    <row r="41" spans="2:14" ht="20.100000000000001" customHeight="1" x14ac:dyDescent="0.25">
      <c r="B41" s="242"/>
      <c r="C41" s="18"/>
      <c r="D41" s="18"/>
      <c r="E41" s="19"/>
      <c r="F41" s="52"/>
      <c r="G41" s="245"/>
      <c r="I41" s="242"/>
      <c r="J41" s="18"/>
      <c r="K41" s="18"/>
      <c r="L41" s="19"/>
      <c r="M41" s="52"/>
      <c r="N41" s="245"/>
    </row>
    <row r="42" spans="2:14" ht="20.100000000000001" customHeight="1" x14ac:dyDescent="0.25">
      <c r="B42" s="242"/>
      <c r="C42" s="18"/>
      <c r="D42" s="18"/>
      <c r="E42" s="19"/>
      <c r="F42" s="52"/>
      <c r="G42" s="245"/>
      <c r="I42" s="242"/>
      <c r="J42" s="18"/>
      <c r="K42" s="18"/>
      <c r="L42" s="19"/>
      <c r="M42" s="52"/>
      <c r="N42" s="245"/>
    </row>
    <row r="43" spans="2:14" ht="20.100000000000001" customHeight="1" thickBot="1" x14ac:dyDescent="0.3">
      <c r="B43" s="243"/>
      <c r="C43" s="149"/>
      <c r="D43" s="149"/>
      <c r="E43" s="150"/>
      <c r="F43" s="151"/>
      <c r="G43" s="246"/>
      <c r="I43" s="243"/>
      <c r="J43" s="149"/>
      <c r="K43" s="149"/>
      <c r="L43" s="150"/>
      <c r="M43" s="151"/>
      <c r="N43" s="246"/>
    </row>
    <row r="44" spans="2:14" ht="20.100000000000001" customHeight="1" x14ac:dyDescent="0.25">
      <c r="B44" s="235"/>
      <c r="C44" s="9"/>
      <c r="D44" s="9"/>
      <c r="E44" s="10"/>
      <c r="F44" s="47"/>
      <c r="G44" s="111">
        <f>C44*D44*E44</f>
        <v>0</v>
      </c>
      <c r="I44" s="244"/>
      <c r="J44" s="9"/>
      <c r="K44" s="9"/>
      <c r="L44" s="10"/>
      <c r="M44" s="47"/>
      <c r="N44" s="111">
        <f>J44*K44*L44</f>
        <v>0</v>
      </c>
    </row>
    <row r="45" spans="2:14" ht="20.100000000000001" customHeight="1" x14ac:dyDescent="0.25">
      <c r="B45" s="236"/>
      <c r="C45" s="119"/>
      <c r="D45" s="119"/>
      <c r="E45" s="122"/>
      <c r="F45" s="123"/>
      <c r="G45" s="230">
        <f>C45*D45*E45+C46*D46*E46+C47*D47*E47+C48*D48*E48+C49*D49*E49+C50*D50*E50</f>
        <v>0</v>
      </c>
      <c r="I45" s="236"/>
      <c r="J45" s="119"/>
      <c r="K45" s="119"/>
      <c r="L45" s="122"/>
      <c r="M45" s="123"/>
      <c r="N45" s="230">
        <f>J45*K45*L45+J46*K46*L46+J47*K47*L47+J48*K48*L48+J49*K49*L49+J50*K50*L50</f>
        <v>0</v>
      </c>
    </row>
    <row r="46" spans="2:14" ht="20.100000000000001" customHeight="1" x14ac:dyDescent="0.25">
      <c r="B46" s="236"/>
      <c r="C46" s="121"/>
      <c r="D46" s="121"/>
      <c r="E46" s="124"/>
      <c r="F46" s="125"/>
      <c r="G46" s="230"/>
      <c r="I46" s="236"/>
      <c r="J46" s="121"/>
      <c r="K46" s="121"/>
      <c r="L46" s="124"/>
      <c r="M46" s="125"/>
      <c r="N46" s="230"/>
    </row>
    <row r="47" spans="2:14" ht="20.100000000000001" customHeight="1" x14ac:dyDescent="0.25">
      <c r="B47" s="236"/>
      <c r="C47" s="121"/>
      <c r="D47" s="121"/>
      <c r="E47" s="124"/>
      <c r="F47" s="125"/>
      <c r="G47" s="230"/>
      <c r="I47" s="236"/>
      <c r="J47" s="121"/>
      <c r="K47" s="121"/>
      <c r="L47" s="124"/>
      <c r="M47" s="125"/>
      <c r="N47" s="230"/>
    </row>
    <row r="48" spans="2:14" ht="20.100000000000001" customHeight="1" x14ac:dyDescent="0.25">
      <c r="B48" s="236"/>
      <c r="C48" s="121"/>
      <c r="D48" s="121"/>
      <c r="E48" s="124"/>
      <c r="F48" s="125"/>
      <c r="G48" s="230"/>
      <c r="I48" s="236"/>
      <c r="J48" s="121"/>
      <c r="K48" s="121"/>
      <c r="L48" s="124"/>
      <c r="M48" s="125"/>
      <c r="N48" s="230"/>
    </row>
    <row r="49" spans="2:14" ht="20.100000000000001" customHeight="1" x14ac:dyDescent="0.25">
      <c r="B49" s="236"/>
      <c r="C49" s="121"/>
      <c r="D49" s="121"/>
      <c r="E49" s="124"/>
      <c r="F49" s="125"/>
      <c r="G49" s="230"/>
      <c r="I49" s="236"/>
      <c r="J49" s="121"/>
      <c r="K49" s="121"/>
      <c r="L49" s="124"/>
      <c r="M49" s="125"/>
      <c r="N49" s="230"/>
    </row>
    <row r="50" spans="2:14" ht="20.100000000000001" customHeight="1" thickBot="1" x14ac:dyDescent="0.3">
      <c r="B50" s="237"/>
      <c r="C50" s="140"/>
      <c r="D50" s="140"/>
      <c r="E50" s="141"/>
      <c r="F50" s="142"/>
      <c r="G50" s="231"/>
      <c r="I50" s="237"/>
      <c r="J50" s="140"/>
      <c r="K50" s="140"/>
      <c r="L50" s="141"/>
      <c r="M50" s="142"/>
      <c r="N50" s="231"/>
    </row>
    <row r="51" spans="2:14" ht="20.100000000000001" customHeight="1" x14ac:dyDescent="0.25">
      <c r="B51" s="247" t="s">
        <v>21</v>
      </c>
      <c r="C51" s="248"/>
      <c r="D51" s="248"/>
      <c r="E51" s="248"/>
      <c r="F51" s="248"/>
      <c r="G51" s="20">
        <f>SUM(G23,G30,G37,G44)</f>
        <v>0</v>
      </c>
      <c r="I51" s="247" t="s">
        <v>21</v>
      </c>
      <c r="J51" s="248"/>
      <c r="K51" s="248"/>
      <c r="L51" s="248"/>
      <c r="M51" s="248"/>
      <c r="N51" s="20">
        <f>SUM(N23,N30,N37,N44)</f>
        <v>0</v>
      </c>
    </row>
    <row r="52" spans="2:14" ht="20.100000000000001" customHeight="1" thickBot="1" x14ac:dyDescent="0.3">
      <c r="B52" s="249" t="s">
        <v>22</v>
      </c>
      <c r="C52" s="250"/>
      <c r="D52" s="250"/>
      <c r="E52" s="250"/>
      <c r="F52" s="250"/>
      <c r="G52" s="21">
        <f>SUM(G24,G31,G38,G45)</f>
        <v>0</v>
      </c>
      <c r="I52" s="249" t="s">
        <v>22</v>
      </c>
      <c r="J52" s="250"/>
      <c r="K52" s="250"/>
      <c r="L52" s="250"/>
      <c r="M52" s="250"/>
      <c r="N52" s="21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227" t="s">
        <v>13</v>
      </c>
      <c r="C54" s="228"/>
      <c r="D54" s="228"/>
      <c r="E54" s="228"/>
      <c r="F54" s="228"/>
      <c r="G54" s="229"/>
      <c r="I54" s="227" t="s">
        <v>13</v>
      </c>
      <c r="J54" s="228"/>
      <c r="K54" s="228"/>
      <c r="L54" s="228"/>
      <c r="M54" s="228"/>
      <c r="N54" s="229"/>
    </row>
    <row r="55" spans="2:14" ht="20.100000000000001" customHeight="1" thickBot="1" x14ac:dyDescent="0.3">
      <c r="B55" s="1" t="s">
        <v>14</v>
      </c>
      <c r="C55" s="2" t="s">
        <v>15</v>
      </c>
      <c r="D55" s="3" t="s">
        <v>16</v>
      </c>
      <c r="E55" s="4" t="s">
        <v>17</v>
      </c>
      <c r="F55" s="112" t="s">
        <v>18</v>
      </c>
      <c r="G55" s="113" t="s">
        <v>19</v>
      </c>
      <c r="I55" s="1" t="s">
        <v>14</v>
      </c>
      <c r="J55" s="2" t="s">
        <v>15</v>
      </c>
      <c r="K55" s="3" t="s">
        <v>16</v>
      </c>
      <c r="L55" s="4" t="s">
        <v>17</v>
      </c>
      <c r="M55" s="112" t="s">
        <v>18</v>
      </c>
      <c r="N55" s="113" t="s">
        <v>19</v>
      </c>
    </row>
    <row r="56" spans="2:14" ht="20.100000000000001" customHeight="1" x14ac:dyDescent="0.25">
      <c r="B56" s="257" t="s">
        <v>102</v>
      </c>
      <c r="C56" s="7">
        <f>基础数据!$I$29</f>
        <v>5</v>
      </c>
      <c r="D56" s="7">
        <f>基础数据!$J$29</f>
        <v>5</v>
      </c>
      <c r="E56" s="8">
        <f>基础数据!$F$8*F56</f>
        <v>86.212499999999991</v>
      </c>
      <c r="F56" s="110">
        <f>基础数据!$E$20</f>
        <v>0.82499999999999996</v>
      </c>
      <c r="G56" s="111">
        <f>C56*D56*E56</f>
        <v>2155.3125</v>
      </c>
      <c r="I56" s="232" t="s">
        <v>139</v>
      </c>
      <c r="J56" s="7">
        <f>基础数据!$I$29</f>
        <v>5</v>
      </c>
      <c r="K56" s="7">
        <f>基础数据!$J$29</f>
        <v>5</v>
      </c>
      <c r="L56" s="8">
        <f>基础数据!$L$8*M56</f>
        <v>88.171875</v>
      </c>
      <c r="M56" s="110">
        <f>基础数据!$E$20</f>
        <v>0.82499999999999996</v>
      </c>
      <c r="N56" s="111">
        <f>J56*K56*L56</f>
        <v>2204.296875</v>
      </c>
    </row>
    <row r="57" spans="2:14" ht="20.100000000000001" customHeight="1" x14ac:dyDescent="0.25">
      <c r="B57" s="233"/>
      <c r="C57" s="88"/>
      <c r="D57" s="89"/>
      <c r="E57" s="90"/>
      <c r="F57" s="91"/>
      <c r="G57" s="245">
        <f>C57*D57*E57+C58*D58*E58+C59*D59*E59+C60*D60*E60+C61*D61*E61+C62*D62*E62</f>
        <v>0</v>
      </c>
      <c r="I57" s="233"/>
      <c r="J57" s="88"/>
      <c r="K57" s="89"/>
      <c r="L57" s="90"/>
      <c r="M57" s="91"/>
      <c r="N57" s="245">
        <f>J57*K57*L57+J58*K58*L58+J59*K59*L59+J60*K60*L60+J61*K61*L61+J62*K62*L62</f>
        <v>0</v>
      </c>
    </row>
    <row r="58" spans="2:14" ht="20.100000000000001" customHeight="1" x14ac:dyDescent="0.25">
      <c r="B58" s="233"/>
      <c r="C58" s="92"/>
      <c r="D58" s="93"/>
      <c r="E58" s="94"/>
      <c r="F58" s="95"/>
      <c r="G58" s="245"/>
      <c r="I58" s="233"/>
      <c r="J58" s="92"/>
      <c r="K58" s="93"/>
      <c r="L58" s="94"/>
      <c r="M58" s="95"/>
      <c r="N58" s="245"/>
    </row>
    <row r="59" spans="2:14" ht="20.100000000000001" customHeight="1" x14ac:dyDescent="0.25">
      <c r="B59" s="233"/>
      <c r="C59" s="92"/>
      <c r="D59" s="93"/>
      <c r="E59" s="94"/>
      <c r="F59" s="95"/>
      <c r="G59" s="245"/>
      <c r="I59" s="233"/>
      <c r="J59" s="92"/>
      <c r="K59" s="93"/>
      <c r="L59" s="94"/>
      <c r="M59" s="95"/>
      <c r="N59" s="245"/>
    </row>
    <row r="60" spans="2:14" ht="20.100000000000001" customHeight="1" x14ac:dyDescent="0.25">
      <c r="B60" s="233"/>
      <c r="C60" s="92"/>
      <c r="D60" s="93"/>
      <c r="E60" s="94"/>
      <c r="F60" s="95"/>
      <c r="G60" s="245"/>
      <c r="I60" s="233"/>
      <c r="J60" s="92"/>
      <c r="K60" s="93"/>
      <c r="L60" s="94"/>
      <c r="M60" s="95"/>
      <c r="N60" s="245"/>
    </row>
    <row r="61" spans="2:14" ht="20.100000000000001" customHeight="1" x14ac:dyDescent="0.25">
      <c r="B61" s="233"/>
      <c r="C61" s="92"/>
      <c r="D61" s="93"/>
      <c r="E61" s="94"/>
      <c r="F61" s="95"/>
      <c r="G61" s="245"/>
      <c r="I61" s="233"/>
      <c r="J61" s="92"/>
      <c r="K61" s="93"/>
      <c r="L61" s="94"/>
      <c r="M61" s="95"/>
      <c r="N61" s="245"/>
    </row>
    <row r="62" spans="2:14" ht="20.100000000000001" customHeight="1" thickBot="1" x14ac:dyDescent="0.3">
      <c r="B62" s="234"/>
      <c r="C62" s="136"/>
      <c r="D62" s="137"/>
      <c r="E62" s="138"/>
      <c r="F62" s="139"/>
      <c r="G62" s="246"/>
      <c r="I62" s="234"/>
      <c r="J62" s="136"/>
      <c r="K62" s="137"/>
      <c r="L62" s="138"/>
      <c r="M62" s="139"/>
      <c r="N62" s="246"/>
    </row>
    <row r="63" spans="2:14" ht="20.100000000000001" customHeight="1" x14ac:dyDescent="0.25">
      <c r="B63" s="235" t="s">
        <v>194</v>
      </c>
      <c r="C63" s="9">
        <v>3</v>
      </c>
      <c r="D63" s="9">
        <v>12</v>
      </c>
      <c r="E63" s="10"/>
      <c r="F63" s="47"/>
      <c r="G63" s="111">
        <f>C63*D63*E63</f>
        <v>0</v>
      </c>
      <c r="I63" s="235" t="s">
        <v>194</v>
      </c>
      <c r="J63" s="9">
        <v>3</v>
      </c>
      <c r="K63" s="9">
        <v>12</v>
      </c>
      <c r="L63" s="10"/>
      <c r="M63" s="47"/>
      <c r="N63" s="111">
        <f>J63*K63*L63</f>
        <v>0</v>
      </c>
    </row>
    <row r="64" spans="2:14" ht="20.100000000000001" customHeight="1" x14ac:dyDescent="0.25">
      <c r="B64" s="262"/>
      <c r="C64" s="119"/>
      <c r="D64" s="119"/>
      <c r="E64" s="122"/>
      <c r="F64" s="123"/>
      <c r="G64" s="230">
        <f>C64*D64*E64+C65*D65*E65+C66*D66*E66+C67*D67*E67+C68*D68*E68+C69*D69*E69</f>
        <v>0</v>
      </c>
      <c r="I64" s="262"/>
      <c r="J64" s="119"/>
      <c r="K64" s="119"/>
      <c r="L64" s="122"/>
      <c r="M64" s="123"/>
      <c r="N64" s="230">
        <f>J64*K64*L64+J65*K65*L65+J66*K66*L66+J67*K67*L67+J68*K68*L68+J69*K69*L69</f>
        <v>0</v>
      </c>
    </row>
    <row r="65" spans="2:14" ht="20.100000000000001" customHeight="1" x14ac:dyDescent="0.25">
      <c r="B65" s="262"/>
      <c r="C65" s="121"/>
      <c r="D65" s="121"/>
      <c r="E65" s="124"/>
      <c r="F65" s="125"/>
      <c r="G65" s="230"/>
      <c r="I65" s="262"/>
      <c r="J65" s="121"/>
      <c r="K65" s="121"/>
      <c r="L65" s="124"/>
      <c r="M65" s="125"/>
      <c r="N65" s="230"/>
    </row>
    <row r="66" spans="2:14" ht="20.100000000000001" customHeight="1" x14ac:dyDescent="0.25">
      <c r="B66" s="262"/>
      <c r="C66" s="121"/>
      <c r="D66" s="121"/>
      <c r="E66" s="124"/>
      <c r="F66" s="125"/>
      <c r="G66" s="230"/>
      <c r="I66" s="262"/>
      <c r="J66" s="121"/>
      <c r="K66" s="121"/>
      <c r="L66" s="124"/>
      <c r="M66" s="125"/>
      <c r="N66" s="230"/>
    </row>
    <row r="67" spans="2:14" ht="20.100000000000001" customHeight="1" x14ac:dyDescent="0.25">
      <c r="B67" s="262"/>
      <c r="C67" s="121"/>
      <c r="D67" s="121"/>
      <c r="E67" s="124"/>
      <c r="F67" s="125"/>
      <c r="G67" s="230"/>
      <c r="I67" s="262"/>
      <c r="J67" s="121"/>
      <c r="K67" s="121"/>
      <c r="L67" s="124"/>
      <c r="M67" s="125"/>
      <c r="N67" s="230"/>
    </row>
    <row r="68" spans="2:14" ht="20.100000000000001" customHeight="1" x14ac:dyDescent="0.25">
      <c r="B68" s="262"/>
      <c r="C68" s="121"/>
      <c r="D68" s="121"/>
      <c r="E68" s="124"/>
      <c r="F68" s="125"/>
      <c r="G68" s="230"/>
      <c r="I68" s="262"/>
      <c r="J68" s="121"/>
      <c r="K68" s="121"/>
      <c r="L68" s="124"/>
      <c r="M68" s="125"/>
      <c r="N68" s="230"/>
    </row>
    <row r="69" spans="2:14" ht="20.100000000000001" customHeight="1" thickBot="1" x14ac:dyDescent="0.3">
      <c r="B69" s="263"/>
      <c r="C69" s="140"/>
      <c r="D69" s="140"/>
      <c r="E69" s="141"/>
      <c r="F69" s="142"/>
      <c r="G69" s="231"/>
      <c r="I69" s="263"/>
      <c r="J69" s="140"/>
      <c r="K69" s="140"/>
      <c r="L69" s="141"/>
      <c r="M69" s="142"/>
      <c r="N69" s="231"/>
    </row>
    <row r="70" spans="2:14" ht="20.100000000000001" customHeight="1" x14ac:dyDescent="0.25">
      <c r="B70" s="238" t="s">
        <v>192</v>
      </c>
      <c r="C70" s="9">
        <v>3</v>
      </c>
      <c r="D70" s="9">
        <v>12</v>
      </c>
      <c r="E70" s="10"/>
      <c r="F70" s="47"/>
      <c r="G70" s="111">
        <f>C70*D70*E70</f>
        <v>0</v>
      </c>
      <c r="I70" s="238" t="s">
        <v>192</v>
      </c>
      <c r="J70" s="9">
        <v>3</v>
      </c>
      <c r="K70" s="9">
        <v>12</v>
      </c>
      <c r="L70" s="10"/>
      <c r="M70" s="47"/>
      <c r="N70" s="111">
        <f>J70*K70*L70</f>
        <v>0</v>
      </c>
    </row>
    <row r="71" spans="2:14" ht="20.100000000000001" customHeight="1" x14ac:dyDescent="0.25">
      <c r="B71" s="267"/>
      <c r="C71" s="11"/>
      <c r="D71" s="11"/>
      <c r="E71" s="12"/>
      <c r="F71" s="48"/>
      <c r="G71" s="245">
        <f>C71*D71*E71+C72*D72*E72+C73*D73*E73+C74*D74*E74+C75*D75*E75+C76*D76*E76</f>
        <v>0</v>
      </c>
      <c r="I71" s="267"/>
      <c r="J71" s="11"/>
      <c r="K71" s="11"/>
      <c r="L71" s="12"/>
      <c r="M71" s="48"/>
      <c r="N71" s="245">
        <f>J71*K71*L71+J72*K72*L72+J73*K73*L73+J74*K74*L74+J75*K75*L75+J76*K76*L76</f>
        <v>0</v>
      </c>
    </row>
    <row r="72" spans="2:14" ht="20.100000000000001" customHeight="1" x14ac:dyDescent="0.25">
      <c r="B72" s="267"/>
      <c r="C72" s="13"/>
      <c r="D72" s="13"/>
      <c r="E72" s="14"/>
      <c r="F72" s="49"/>
      <c r="G72" s="245"/>
      <c r="I72" s="267"/>
      <c r="J72" s="13"/>
      <c r="K72" s="13"/>
      <c r="L72" s="14"/>
      <c r="M72" s="49"/>
      <c r="N72" s="245"/>
    </row>
    <row r="73" spans="2:14" ht="20.100000000000001" customHeight="1" x14ac:dyDescent="0.25">
      <c r="B73" s="267"/>
      <c r="C73" s="13"/>
      <c r="D73" s="13"/>
      <c r="E73" s="14"/>
      <c r="F73" s="49"/>
      <c r="G73" s="245"/>
      <c r="I73" s="267"/>
      <c r="J73" s="13"/>
      <c r="K73" s="13"/>
      <c r="L73" s="14"/>
      <c r="M73" s="49"/>
      <c r="N73" s="245"/>
    </row>
    <row r="74" spans="2:14" ht="20.100000000000001" customHeight="1" x14ac:dyDescent="0.25">
      <c r="B74" s="267"/>
      <c r="C74" s="13"/>
      <c r="D74" s="13"/>
      <c r="E74" s="14"/>
      <c r="F74" s="49"/>
      <c r="G74" s="245"/>
      <c r="I74" s="267"/>
      <c r="J74" s="13"/>
      <c r="K74" s="13"/>
      <c r="L74" s="14"/>
      <c r="M74" s="49"/>
      <c r="N74" s="245"/>
    </row>
    <row r="75" spans="2:14" ht="20.100000000000001" customHeight="1" x14ac:dyDescent="0.25">
      <c r="B75" s="267"/>
      <c r="C75" s="13"/>
      <c r="D75" s="13"/>
      <c r="E75" s="14"/>
      <c r="F75" s="49"/>
      <c r="G75" s="245"/>
      <c r="I75" s="267"/>
      <c r="J75" s="13"/>
      <c r="K75" s="13"/>
      <c r="L75" s="14"/>
      <c r="M75" s="49"/>
      <c r="N75" s="245"/>
    </row>
    <row r="76" spans="2:14" ht="20.100000000000001" customHeight="1" thickBot="1" x14ac:dyDescent="0.3">
      <c r="B76" s="268"/>
      <c r="C76" s="143"/>
      <c r="D76" s="143"/>
      <c r="E76" s="144"/>
      <c r="F76" s="145"/>
      <c r="G76" s="246"/>
      <c r="I76" s="268"/>
      <c r="J76" s="143"/>
      <c r="K76" s="143"/>
      <c r="L76" s="144"/>
      <c r="M76" s="145"/>
      <c r="N76" s="246"/>
    </row>
    <row r="77" spans="2:14" ht="20.100000000000001" customHeight="1" x14ac:dyDescent="0.25">
      <c r="B77" s="235"/>
      <c r="C77" s="9"/>
      <c r="D77" s="9"/>
      <c r="E77" s="10"/>
      <c r="F77" s="47"/>
      <c r="G77" s="111">
        <f>C77*D77*E77</f>
        <v>0</v>
      </c>
      <c r="I77" s="235"/>
      <c r="J77" s="9"/>
      <c r="K77" s="9"/>
      <c r="L77" s="10"/>
      <c r="M77" s="47"/>
      <c r="N77" s="111">
        <f>J77*K77*L77</f>
        <v>0</v>
      </c>
    </row>
    <row r="78" spans="2:14" ht="20.100000000000001" customHeight="1" x14ac:dyDescent="0.25">
      <c r="B78" s="236"/>
      <c r="C78" s="119"/>
      <c r="D78" s="119"/>
      <c r="E78" s="122"/>
      <c r="F78" s="123"/>
      <c r="G78" s="230">
        <f>C78*D78*E78+C79*D79*E79+C80*D80*E80+C81*D81*E81+C82*D82*E82+C83*D83*E83</f>
        <v>0</v>
      </c>
      <c r="I78" s="236"/>
      <c r="J78" s="119"/>
      <c r="K78" s="119"/>
      <c r="L78" s="122"/>
      <c r="M78" s="123"/>
      <c r="N78" s="230">
        <f>J78*K78*L78+J79*K79*L79+J80*K80*L80+J81*K81*L81+J82*K82*L82+J83*K83*L83</f>
        <v>0</v>
      </c>
    </row>
    <row r="79" spans="2:14" ht="20.100000000000001" customHeight="1" x14ac:dyDescent="0.25">
      <c r="B79" s="236"/>
      <c r="C79" s="121"/>
      <c r="D79" s="121"/>
      <c r="E79" s="124"/>
      <c r="F79" s="125"/>
      <c r="G79" s="230"/>
      <c r="I79" s="236"/>
      <c r="J79" s="121"/>
      <c r="K79" s="121"/>
      <c r="L79" s="124"/>
      <c r="M79" s="125"/>
      <c r="N79" s="230"/>
    </row>
    <row r="80" spans="2:14" ht="20.100000000000001" customHeight="1" x14ac:dyDescent="0.25">
      <c r="B80" s="236"/>
      <c r="C80" s="121"/>
      <c r="D80" s="121"/>
      <c r="E80" s="124"/>
      <c r="F80" s="125"/>
      <c r="G80" s="230"/>
      <c r="I80" s="236"/>
      <c r="J80" s="121"/>
      <c r="K80" s="121"/>
      <c r="L80" s="124"/>
      <c r="M80" s="125"/>
      <c r="N80" s="230"/>
    </row>
    <row r="81" spans="2:14" ht="20.100000000000001" customHeight="1" x14ac:dyDescent="0.25">
      <c r="B81" s="236"/>
      <c r="C81" s="121"/>
      <c r="D81" s="121"/>
      <c r="E81" s="124"/>
      <c r="F81" s="125"/>
      <c r="G81" s="230"/>
      <c r="I81" s="236"/>
      <c r="J81" s="121"/>
      <c r="K81" s="121"/>
      <c r="L81" s="124"/>
      <c r="M81" s="125"/>
      <c r="N81" s="230"/>
    </row>
    <row r="82" spans="2:14" ht="20.100000000000001" customHeight="1" x14ac:dyDescent="0.25">
      <c r="B82" s="236"/>
      <c r="C82" s="121"/>
      <c r="D82" s="121"/>
      <c r="E82" s="124"/>
      <c r="F82" s="125"/>
      <c r="G82" s="230"/>
      <c r="I82" s="236"/>
      <c r="J82" s="121"/>
      <c r="K82" s="121"/>
      <c r="L82" s="124"/>
      <c r="M82" s="125"/>
      <c r="N82" s="230"/>
    </row>
    <row r="83" spans="2:14" ht="20.100000000000001" customHeight="1" thickBot="1" x14ac:dyDescent="0.3">
      <c r="B83" s="237"/>
      <c r="C83" s="140"/>
      <c r="D83" s="140"/>
      <c r="E83" s="141"/>
      <c r="F83" s="142"/>
      <c r="G83" s="231"/>
      <c r="I83" s="237"/>
      <c r="J83" s="140"/>
      <c r="K83" s="140"/>
      <c r="L83" s="141"/>
      <c r="M83" s="142"/>
      <c r="N83" s="231"/>
    </row>
    <row r="84" spans="2:14" ht="20.100000000000001" customHeight="1" x14ac:dyDescent="0.25">
      <c r="B84" s="247" t="s">
        <v>21</v>
      </c>
      <c r="C84" s="248"/>
      <c r="D84" s="248"/>
      <c r="E84" s="248"/>
      <c r="F84" s="248"/>
      <c r="G84" s="20">
        <f>SUM(G56,G63,G70,G77)</f>
        <v>2155.3125</v>
      </c>
      <c r="I84" s="247" t="s">
        <v>21</v>
      </c>
      <c r="J84" s="248"/>
      <c r="K84" s="248"/>
      <c r="L84" s="248"/>
      <c r="M84" s="248"/>
      <c r="N84" s="20">
        <f>SUM(N56,N63,N70,N77)</f>
        <v>2204.296875</v>
      </c>
    </row>
    <row r="85" spans="2:14" ht="20.100000000000001" customHeight="1" thickBot="1" x14ac:dyDescent="0.3">
      <c r="B85" s="249" t="s">
        <v>107</v>
      </c>
      <c r="C85" s="250"/>
      <c r="D85" s="250"/>
      <c r="E85" s="250"/>
      <c r="F85" s="250"/>
      <c r="G85" s="21">
        <f>SUM(G57,G64,G71,G78)</f>
        <v>0</v>
      </c>
      <c r="I85" s="249" t="s">
        <v>22</v>
      </c>
      <c r="J85" s="250"/>
      <c r="K85" s="250"/>
      <c r="L85" s="250"/>
      <c r="M85" s="250"/>
      <c r="N85" s="21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227" t="s">
        <v>13</v>
      </c>
      <c r="C87" s="228"/>
      <c r="D87" s="228"/>
      <c r="E87" s="228"/>
      <c r="F87" s="228"/>
      <c r="G87" s="229"/>
      <c r="I87" s="227" t="s">
        <v>13</v>
      </c>
      <c r="J87" s="228"/>
      <c r="K87" s="228"/>
      <c r="L87" s="228"/>
      <c r="M87" s="228"/>
      <c r="N87" s="229"/>
    </row>
    <row r="88" spans="2:14" ht="20.100000000000001" customHeight="1" thickBot="1" x14ac:dyDescent="0.3">
      <c r="B88" s="1" t="s">
        <v>14</v>
      </c>
      <c r="C88" s="2" t="s">
        <v>15</v>
      </c>
      <c r="D88" s="3" t="s">
        <v>16</v>
      </c>
      <c r="E88" s="4" t="s">
        <v>17</v>
      </c>
      <c r="F88" s="5" t="s">
        <v>18</v>
      </c>
      <c r="G88" s="6" t="s">
        <v>19</v>
      </c>
      <c r="I88" s="1" t="s">
        <v>14</v>
      </c>
      <c r="J88" s="2" t="s">
        <v>15</v>
      </c>
      <c r="K88" s="3" t="s">
        <v>16</v>
      </c>
      <c r="L88" s="4" t="s">
        <v>17</v>
      </c>
      <c r="M88" s="5" t="s">
        <v>18</v>
      </c>
      <c r="N88" s="6" t="s">
        <v>19</v>
      </c>
    </row>
    <row r="89" spans="2:14" ht="20.100000000000001" customHeight="1" x14ac:dyDescent="0.25">
      <c r="B89" s="238" t="s">
        <v>110</v>
      </c>
      <c r="C89" s="9">
        <v>3</v>
      </c>
      <c r="D89" s="9">
        <v>12</v>
      </c>
      <c r="E89" s="15"/>
      <c r="F89" s="50"/>
      <c r="G89" s="111">
        <f>C89*D89*E89</f>
        <v>0</v>
      </c>
      <c r="I89" s="238" t="s">
        <v>110</v>
      </c>
      <c r="J89" s="9">
        <v>3</v>
      </c>
      <c r="K89" s="9">
        <v>12</v>
      </c>
      <c r="L89" s="15"/>
      <c r="M89" s="50"/>
      <c r="N89" s="111">
        <f>J89*K89*L89</f>
        <v>0</v>
      </c>
    </row>
    <row r="90" spans="2:14" ht="20.100000000000001" customHeight="1" x14ac:dyDescent="0.25">
      <c r="B90" s="239"/>
      <c r="C90" s="11"/>
      <c r="D90" s="11"/>
      <c r="E90" s="96"/>
      <c r="F90" s="91"/>
      <c r="G90" s="245">
        <f>C90*D90*E90+C91*D91*E91+C92*D92*E92+C93*D93*E93+C94*D94*E94+C95*D95*E95</f>
        <v>0</v>
      </c>
      <c r="I90" s="239"/>
      <c r="J90" s="11"/>
      <c r="K90" s="11"/>
      <c r="L90" s="96"/>
      <c r="M90" s="91"/>
      <c r="N90" s="245">
        <f>J90*K90*L90+J91*K91*L91+J92*K92*L92+J93*K93*L93+J94*K94*L94+J95*K95*L95</f>
        <v>0</v>
      </c>
    </row>
    <row r="91" spans="2:14" ht="20.100000000000001" customHeight="1" x14ac:dyDescent="0.25">
      <c r="B91" s="239"/>
      <c r="C91" s="13"/>
      <c r="D91" s="13"/>
      <c r="E91" s="96"/>
      <c r="F91" s="95"/>
      <c r="G91" s="245"/>
      <c r="I91" s="239"/>
      <c r="J91" s="13"/>
      <c r="K91" s="13"/>
      <c r="L91" s="96"/>
      <c r="M91" s="95"/>
      <c r="N91" s="245"/>
    </row>
    <row r="92" spans="2:14" ht="20.100000000000001" customHeight="1" x14ac:dyDescent="0.25">
      <c r="B92" s="239"/>
      <c r="C92" s="13"/>
      <c r="D92" s="13"/>
      <c r="E92" s="96"/>
      <c r="F92" s="95"/>
      <c r="G92" s="245"/>
      <c r="I92" s="239"/>
      <c r="J92" s="13"/>
      <c r="K92" s="13"/>
      <c r="L92" s="96"/>
      <c r="M92" s="95"/>
      <c r="N92" s="245"/>
    </row>
    <row r="93" spans="2:14" ht="20.100000000000001" customHeight="1" x14ac:dyDescent="0.25">
      <c r="B93" s="239"/>
      <c r="C93" s="13"/>
      <c r="D93" s="13"/>
      <c r="E93" s="96"/>
      <c r="F93" s="95"/>
      <c r="G93" s="245"/>
      <c r="I93" s="239"/>
      <c r="J93" s="13"/>
      <c r="K93" s="13"/>
      <c r="L93" s="96"/>
      <c r="M93" s="95"/>
      <c r="N93" s="245"/>
    </row>
    <row r="94" spans="2:14" ht="20.100000000000001" customHeight="1" x14ac:dyDescent="0.25">
      <c r="B94" s="239"/>
      <c r="C94" s="13"/>
      <c r="D94" s="13"/>
      <c r="E94" s="152"/>
      <c r="F94" s="95"/>
      <c r="G94" s="245"/>
      <c r="I94" s="239"/>
      <c r="J94" s="13"/>
      <c r="K94" s="13"/>
      <c r="L94" s="152"/>
      <c r="M94" s="95"/>
      <c r="N94" s="245"/>
    </row>
    <row r="95" spans="2:14" ht="20.100000000000001" customHeight="1" thickBot="1" x14ac:dyDescent="0.3">
      <c r="B95" s="240"/>
      <c r="C95" s="143"/>
      <c r="D95" s="143"/>
      <c r="E95" s="153"/>
      <c r="F95" s="139"/>
      <c r="G95" s="246"/>
      <c r="I95" s="240"/>
      <c r="J95" s="143"/>
      <c r="K95" s="143"/>
      <c r="L95" s="153"/>
      <c r="M95" s="139"/>
      <c r="N95" s="246"/>
    </row>
    <row r="96" spans="2:14" ht="20.100000000000001" customHeight="1" x14ac:dyDescent="0.25">
      <c r="B96" s="235"/>
      <c r="C96" s="9"/>
      <c r="D96" s="9"/>
      <c r="E96" s="10"/>
      <c r="F96" s="47"/>
      <c r="G96" s="111">
        <f>C96*D96*E96</f>
        <v>0</v>
      </c>
      <c r="I96" s="235"/>
      <c r="J96" s="9"/>
      <c r="K96" s="9"/>
      <c r="L96" s="10"/>
      <c r="M96" s="47"/>
      <c r="N96" s="111">
        <f>J96*K96*L96</f>
        <v>0</v>
      </c>
    </row>
    <row r="97" spans="2:14" ht="20.100000000000001" customHeight="1" x14ac:dyDescent="0.25">
      <c r="B97" s="236"/>
      <c r="C97" s="119"/>
      <c r="D97" s="119"/>
      <c r="E97" s="122"/>
      <c r="F97" s="123"/>
      <c r="G97" s="230">
        <f>C97*D97*E97+C98*D98*E98+C99*D99*E99+C100*D100*E100+C101*D101*E101+C102*D102*E102</f>
        <v>0</v>
      </c>
      <c r="I97" s="236"/>
      <c r="J97" s="119"/>
      <c r="K97" s="119"/>
      <c r="L97" s="122"/>
      <c r="M97" s="123"/>
      <c r="N97" s="230">
        <f>J97*K97*L97+J98*K98*L98+J99*K99*L99+J100*K100*L100+J101*K101*L101+J102*K102*L102</f>
        <v>0</v>
      </c>
    </row>
    <row r="98" spans="2:14" ht="20.100000000000001" customHeight="1" x14ac:dyDescent="0.25">
      <c r="B98" s="236"/>
      <c r="C98" s="121"/>
      <c r="D98" s="121"/>
      <c r="E98" s="124"/>
      <c r="F98" s="125"/>
      <c r="G98" s="230"/>
      <c r="I98" s="236"/>
      <c r="J98" s="121"/>
      <c r="K98" s="121"/>
      <c r="L98" s="124"/>
      <c r="M98" s="125"/>
      <c r="N98" s="230"/>
    </row>
    <row r="99" spans="2:14" ht="20.100000000000001" customHeight="1" x14ac:dyDescent="0.25">
      <c r="B99" s="236"/>
      <c r="C99" s="121"/>
      <c r="D99" s="121"/>
      <c r="E99" s="124"/>
      <c r="F99" s="125"/>
      <c r="G99" s="230"/>
      <c r="I99" s="236"/>
      <c r="J99" s="121"/>
      <c r="K99" s="121"/>
      <c r="L99" s="124"/>
      <c r="M99" s="125"/>
      <c r="N99" s="230"/>
    </row>
    <row r="100" spans="2:14" ht="20.100000000000001" customHeight="1" x14ac:dyDescent="0.25">
      <c r="B100" s="236"/>
      <c r="C100" s="121"/>
      <c r="D100" s="121"/>
      <c r="E100" s="124"/>
      <c r="F100" s="125"/>
      <c r="G100" s="230"/>
      <c r="I100" s="236"/>
      <c r="J100" s="121"/>
      <c r="K100" s="121"/>
      <c r="L100" s="124"/>
      <c r="M100" s="125"/>
      <c r="N100" s="230"/>
    </row>
    <row r="101" spans="2:14" ht="20.100000000000001" customHeight="1" x14ac:dyDescent="0.25">
      <c r="B101" s="236"/>
      <c r="C101" s="121"/>
      <c r="D101" s="121"/>
      <c r="E101" s="124"/>
      <c r="F101" s="125"/>
      <c r="G101" s="230"/>
      <c r="I101" s="236"/>
      <c r="J101" s="121"/>
      <c r="K101" s="121"/>
      <c r="L101" s="124"/>
      <c r="M101" s="125"/>
      <c r="N101" s="230"/>
    </row>
    <row r="102" spans="2:14" ht="20.100000000000001" customHeight="1" thickBot="1" x14ac:dyDescent="0.3">
      <c r="B102" s="237"/>
      <c r="C102" s="140"/>
      <c r="D102" s="140"/>
      <c r="E102" s="141"/>
      <c r="F102" s="142"/>
      <c r="G102" s="231"/>
      <c r="I102" s="237"/>
      <c r="J102" s="140"/>
      <c r="K102" s="140"/>
      <c r="L102" s="141"/>
      <c r="M102" s="142"/>
      <c r="N102" s="231"/>
    </row>
    <row r="103" spans="2:14" ht="20.100000000000001" customHeight="1" x14ac:dyDescent="0.25">
      <c r="B103" s="256"/>
      <c r="C103" s="9"/>
      <c r="D103" s="9"/>
      <c r="E103" s="10"/>
      <c r="F103" s="47"/>
      <c r="G103" s="111">
        <f>C103*D103*E103</f>
        <v>0</v>
      </c>
      <c r="I103" s="256"/>
      <c r="J103" s="9"/>
      <c r="K103" s="9"/>
      <c r="L103" s="10"/>
      <c r="M103" s="47"/>
      <c r="N103" s="111">
        <f>J103*K103*L103</f>
        <v>0</v>
      </c>
    </row>
    <row r="104" spans="2:14" ht="20.100000000000001" customHeight="1" x14ac:dyDescent="0.25">
      <c r="B104" s="239"/>
      <c r="C104" s="11"/>
      <c r="D104" s="11"/>
      <c r="E104" s="12"/>
      <c r="F104" s="48"/>
      <c r="G104" s="245">
        <f>C104*D104*E104+C105*D105*E105+C106*D106*E106+C107*D107*E107+C108*D108*E108+C109*D109*E109</f>
        <v>0</v>
      </c>
      <c r="I104" s="239"/>
      <c r="J104" s="11"/>
      <c r="K104" s="11"/>
      <c r="L104" s="12"/>
      <c r="M104" s="48"/>
      <c r="N104" s="245">
        <f>J104*K104*L104+J105*K105*L105+J106*K106*L106+J107*K107*L107+J108*K108*L108+J109*K109*L109</f>
        <v>0</v>
      </c>
    </row>
    <row r="105" spans="2:14" ht="20.100000000000001" customHeight="1" x14ac:dyDescent="0.25">
      <c r="B105" s="239"/>
      <c r="C105" s="13"/>
      <c r="D105" s="13"/>
      <c r="E105" s="14"/>
      <c r="F105" s="49"/>
      <c r="G105" s="245"/>
      <c r="I105" s="239"/>
      <c r="J105" s="13"/>
      <c r="K105" s="13"/>
      <c r="L105" s="14"/>
      <c r="M105" s="49"/>
      <c r="N105" s="245"/>
    </row>
    <row r="106" spans="2:14" ht="20.100000000000001" customHeight="1" x14ac:dyDescent="0.25">
      <c r="B106" s="239"/>
      <c r="C106" s="13"/>
      <c r="D106" s="13"/>
      <c r="E106" s="14"/>
      <c r="F106" s="49"/>
      <c r="G106" s="245"/>
      <c r="I106" s="239"/>
      <c r="J106" s="13"/>
      <c r="K106" s="13"/>
      <c r="L106" s="14"/>
      <c r="M106" s="49"/>
      <c r="N106" s="245"/>
    </row>
    <row r="107" spans="2:14" ht="20.100000000000001" customHeight="1" x14ac:dyDescent="0.25">
      <c r="B107" s="239"/>
      <c r="C107" s="13"/>
      <c r="D107" s="13"/>
      <c r="E107" s="14"/>
      <c r="F107" s="49"/>
      <c r="G107" s="245"/>
      <c r="I107" s="239"/>
      <c r="J107" s="13"/>
      <c r="K107" s="13"/>
      <c r="L107" s="14"/>
      <c r="M107" s="49"/>
      <c r="N107" s="245"/>
    </row>
    <row r="108" spans="2:14" ht="20.100000000000001" customHeight="1" x14ac:dyDescent="0.25">
      <c r="B108" s="239"/>
      <c r="C108" s="13"/>
      <c r="D108" s="13"/>
      <c r="E108" s="14"/>
      <c r="F108" s="49"/>
      <c r="G108" s="245"/>
      <c r="I108" s="239"/>
      <c r="J108" s="13"/>
      <c r="K108" s="13"/>
      <c r="L108" s="14"/>
      <c r="M108" s="49"/>
      <c r="N108" s="245"/>
    </row>
    <row r="109" spans="2:14" ht="20.100000000000001" customHeight="1" thickBot="1" x14ac:dyDescent="0.3">
      <c r="B109" s="240"/>
      <c r="C109" s="143"/>
      <c r="D109" s="143"/>
      <c r="E109" s="144"/>
      <c r="F109" s="145"/>
      <c r="G109" s="246"/>
      <c r="I109" s="240"/>
      <c r="J109" s="143"/>
      <c r="K109" s="143"/>
      <c r="L109" s="144"/>
      <c r="M109" s="145"/>
      <c r="N109" s="246"/>
    </row>
    <row r="110" spans="2:14" ht="20.100000000000001" customHeight="1" x14ac:dyDescent="0.25">
      <c r="B110" s="247" t="s">
        <v>21</v>
      </c>
      <c r="C110" s="248"/>
      <c r="D110" s="248"/>
      <c r="E110" s="248"/>
      <c r="F110" s="248"/>
      <c r="G110" s="20">
        <f>SUM(G89,G96,G103)</f>
        <v>0</v>
      </c>
      <c r="I110" s="247" t="s">
        <v>21</v>
      </c>
      <c r="J110" s="248"/>
      <c r="K110" s="248"/>
      <c r="L110" s="248"/>
      <c r="M110" s="248"/>
      <c r="N110" s="20">
        <f>SUM(N89,N96,N103)</f>
        <v>0</v>
      </c>
    </row>
    <row r="111" spans="2:14" ht="20.100000000000001" customHeight="1" thickBot="1" x14ac:dyDescent="0.3">
      <c r="B111" s="249" t="s">
        <v>22</v>
      </c>
      <c r="C111" s="250"/>
      <c r="D111" s="250"/>
      <c r="E111" s="250"/>
      <c r="F111" s="250"/>
      <c r="G111" s="21">
        <f>SUM(G90,G97,G104)</f>
        <v>0</v>
      </c>
      <c r="I111" s="249" t="s">
        <v>22</v>
      </c>
      <c r="J111" s="250"/>
      <c r="K111" s="250"/>
      <c r="L111" s="250"/>
      <c r="M111" s="250"/>
      <c r="N111" s="21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252" t="s">
        <v>21</v>
      </c>
      <c r="C113" s="253"/>
      <c r="D113" s="253"/>
      <c r="E113" s="253"/>
      <c r="F113" s="253"/>
      <c r="G113" s="20">
        <f>SUM(G18,G51,G84,G110)</f>
        <v>4114.6875</v>
      </c>
      <c r="I113" s="247" t="s">
        <v>21</v>
      </c>
      <c r="J113" s="248"/>
      <c r="K113" s="248"/>
      <c r="L113" s="248"/>
      <c r="M113" s="248"/>
      <c r="N113" s="20">
        <f>SUM(N18,N51,N84,N110)</f>
        <v>4212.65625</v>
      </c>
    </row>
    <row r="114" spans="2:14" ht="20.100000000000001" customHeight="1" thickBot="1" x14ac:dyDescent="0.3">
      <c r="B114" s="254" t="s">
        <v>22</v>
      </c>
      <c r="C114" s="255"/>
      <c r="D114" s="255"/>
      <c r="E114" s="255"/>
      <c r="F114" s="255"/>
      <c r="G114" s="109">
        <f>SUM(G19,G52,G85,G111)</f>
        <v>0</v>
      </c>
      <c r="I114" s="249" t="s">
        <v>22</v>
      </c>
      <c r="J114" s="250"/>
      <c r="K114" s="250"/>
      <c r="L114" s="250"/>
      <c r="M114" s="250"/>
      <c r="N114" s="109">
        <f>SUM(N19,N52,N85,N111)</f>
        <v>0</v>
      </c>
    </row>
  </sheetData>
  <mergeCells count="87">
    <mergeCell ref="B114:F114"/>
    <mergeCell ref="I114:M114"/>
    <mergeCell ref="B110:F110"/>
    <mergeCell ref="I110:M110"/>
    <mergeCell ref="B111:F111"/>
    <mergeCell ref="I111:M111"/>
    <mergeCell ref="B113:F113"/>
    <mergeCell ref="I113:M113"/>
    <mergeCell ref="B96:B102"/>
    <mergeCell ref="G97:G102"/>
    <mergeCell ref="B103:B109"/>
    <mergeCell ref="I103:I109"/>
    <mergeCell ref="G104:G109"/>
    <mergeCell ref="N104:N109"/>
    <mergeCell ref="B89:B95"/>
    <mergeCell ref="I89:I95"/>
    <mergeCell ref="G90:G95"/>
    <mergeCell ref="N90:N95"/>
    <mergeCell ref="B85:F85"/>
    <mergeCell ref="B87:G87"/>
    <mergeCell ref="I87:N87"/>
    <mergeCell ref="B77:B83"/>
    <mergeCell ref="G78:G83"/>
    <mergeCell ref="I96:I102"/>
    <mergeCell ref="B70:B76"/>
    <mergeCell ref="I70:I76"/>
    <mergeCell ref="G71:G76"/>
    <mergeCell ref="N71:N76"/>
    <mergeCell ref="B84:F84"/>
    <mergeCell ref="I84:M84"/>
    <mergeCell ref="I85:M85"/>
    <mergeCell ref="N97:N102"/>
    <mergeCell ref="I77:I83"/>
    <mergeCell ref="N78:N83"/>
    <mergeCell ref="B56:B62"/>
    <mergeCell ref="I56:I62"/>
    <mergeCell ref="G57:G62"/>
    <mergeCell ref="N57:N62"/>
    <mergeCell ref="B63:B69"/>
    <mergeCell ref="I63:I69"/>
    <mergeCell ref="G64:G69"/>
    <mergeCell ref="N64:N69"/>
    <mergeCell ref="B2:G2"/>
    <mergeCell ref="I2:N2"/>
    <mergeCell ref="B4:B10"/>
    <mergeCell ref="I4:I10"/>
    <mergeCell ref="G5:G10"/>
    <mergeCell ref="N5:N10"/>
    <mergeCell ref="B11:B17"/>
    <mergeCell ref="I11:I17"/>
    <mergeCell ref="G12:G17"/>
    <mergeCell ref="N12:N17"/>
    <mergeCell ref="B18:F18"/>
    <mergeCell ref="I18:M18"/>
    <mergeCell ref="B19:F19"/>
    <mergeCell ref="I19:M19"/>
    <mergeCell ref="B21:G21"/>
    <mergeCell ref="I21:N21"/>
    <mergeCell ref="B23:B29"/>
    <mergeCell ref="I23:I29"/>
    <mergeCell ref="G24:G29"/>
    <mergeCell ref="N24:N29"/>
    <mergeCell ref="B30:B36"/>
    <mergeCell ref="I30:I36"/>
    <mergeCell ref="G31:G36"/>
    <mergeCell ref="N31:N36"/>
    <mergeCell ref="B37:B43"/>
    <mergeCell ref="I37:I43"/>
    <mergeCell ref="G38:G43"/>
    <mergeCell ref="N38:N43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P15:P19"/>
    <mergeCell ref="P20:P24"/>
    <mergeCell ref="P2:Q2"/>
    <mergeCell ref="P3:Q3"/>
    <mergeCell ref="P4:Q4"/>
    <mergeCell ref="P5:P9"/>
    <mergeCell ref="P10:P14"/>
  </mergeCells>
  <phoneticPr fontId="15" type="noConversion"/>
  <hyperlinks>
    <hyperlink ref="P3:Q3" location="说明页!A1" display="说明页" xr:uid="{0B698C9F-6232-4739-81E0-64FDD6E4AEF6}"/>
    <hyperlink ref="P4:Q4" location="基础数据!A1" display="基础数据" xr:uid="{B7516284-6DDA-4675-9A6D-CEE11E443B20}"/>
    <hyperlink ref="Q5" location="'腿肩(减重60%)'!A1" display="减重60%" xr:uid="{C2ACCC2F-A22A-4881-91BA-B9E2F9B1386E}"/>
    <hyperlink ref="Q6" location="'腿肩(75%)'!A1" display="75%" xr:uid="{428FA65D-846B-4F4E-A899-B3A3D78AE9DE}"/>
    <hyperlink ref="Q7" location="'腿肩(80%)'!A1" display="80%" xr:uid="{4105D824-ECC0-49A3-9947-4290E62CE12E}"/>
    <hyperlink ref="Q8" location="'腿肩(85%)'!A1" display="85%" xr:uid="{B05EFD61-447D-4208-81A0-6455ECFF3A88}"/>
    <hyperlink ref="Q9" location="'腿肩(95%)'!A1" display="95%" xr:uid="{C2DC0A7A-D850-49C2-BF5E-BA6B039B9574}"/>
    <hyperlink ref="Q10" location="'胸背(减重70%)'!A1" display="减重70%" xr:uid="{8893DDF0-1EEC-4B9C-A9C2-FDF02C60A23E}"/>
    <hyperlink ref="Q11" location="'胸背(77.5%)'!A1" display="77.5%" xr:uid="{214944B5-0C8F-48B4-8DC2-C535271F24F2}"/>
    <hyperlink ref="Q12" location="'胸背(82.5%)'!A1" display="82.5%" xr:uid="{3794447A-E141-4A44-BF45-BD6A4E034A28}"/>
    <hyperlink ref="Q13" location="'胸背(87.5%)'!A1" display="87.5%" xr:uid="{0B469B5D-627F-4265-BD1B-1E90060EF5D1}"/>
    <hyperlink ref="Q14" location="'胸背(95%)'!A1" display="95%" xr:uid="{7A22CB84-D3DF-47D9-8088-A3C023C7F7FF}"/>
    <hyperlink ref="Q15" location="'拉胸(减重60%)'!A1" display="减重60%" xr:uid="{41F5D1E0-9477-4DCC-965F-838E0BD8DB01}"/>
    <hyperlink ref="Q16" location="'拉胸(75%)'!A1" display="75%" xr:uid="{CCF9EC15-FC19-44B4-9B56-E0C50E3F8704}"/>
    <hyperlink ref="Q17" location="'拉胸(80%)'!A1" display="80%" xr:uid="{DEE07EED-5EB0-4CEE-A081-CC8E611D7983}"/>
    <hyperlink ref="Q18" location="'拉胸(85%)'!A1" display="85%" xr:uid="{E82D3896-0FE8-4407-8C9A-84E368875D1E}"/>
    <hyperlink ref="Q19" location="'拉胸(95%)'!A1" display="95%" xr:uid="{22821B5D-443A-4772-9470-9A827DD975D4}"/>
    <hyperlink ref="Q20" location="'肩背(减重70%)'!A1" display="减重70%" xr:uid="{B46BAFE1-DE5B-4BEC-8E2D-FF9A4625FFD2}"/>
    <hyperlink ref="Q21" location="'肩背(77.5%)'!A1" display="77.5%" xr:uid="{C7003E37-3EB0-4FE9-B9D3-79A7C888D36E}"/>
    <hyperlink ref="Q22" location="'肩背(82.5%)'!A1" display="82.5%" xr:uid="{22574E13-EDAA-4E6B-9B0C-909924064635}"/>
    <hyperlink ref="Q23" location="'肩背(87.5%)'!A1" display="87.5%" xr:uid="{27179D03-33DD-45CE-83B2-D417FF3B6377}"/>
    <hyperlink ref="Q24" location="'肩背(95%)'!A1" display="95%" xr:uid="{01BB514D-2D66-4F4F-9138-35B3835D863C}"/>
  </hyperlinks>
  <pageMargins left="0.69930555555555596" right="0.69930555555555596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B1:Q114"/>
  <sheetViews>
    <sheetView topLeftCell="A82" zoomScale="85" zoomScaleNormal="85" workbookViewId="0">
      <selection activeCell="I96" sqref="I96:I102"/>
    </sheetView>
  </sheetViews>
  <sheetFormatPr defaultColWidth="10.77734375" defaultRowHeight="20.100000000000001" customHeight="1" x14ac:dyDescent="0.25"/>
  <cols>
    <col min="1" max="1" width="10.77734375" style="135"/>
    <col min="2" max="2" width="16.77734375" style="135" customWidth="1"/>
    <col min="3" max="8" width="10.77734375" style="135"/>
    <col min="9" max="9" width="16.77734375" style="135" customWidth="1"/>
    <col min="10" max="16384" width="10.77734375" style="135"/>
  </cols>
  <sheetData>
    <row r="1" spans="2:17" ht="20.100000000000001" customHeight="1" thickBot="1" x14ac:dyDescent="0.3"/>
    <row r="2" spans="2:17" ht="20.100000000000001" customHeight="1" thickTop="1" thickBot="1" x14ac:dyDescent="0.3">
      <c r="B2" s="227" t="s">
        <v>13</v>
      </c>
      <c r="C2" s="228"/>
      <c r="D2" s="228"/>
      <c r="E2" s="228"/>
      <c r="F2" s="228"/>
      <c r="G2" s="229"/>
      <c r="I2" s="227" t="s">
        <v>13</v>
      </c>
      <c r="J2" s="228"/>
      <c r="K2" s="228"/>
      <c r="L2" s="228"/>
      <c r="M2" s="228"/>
      <c r="N2" s="229"/>
      <c r="P2" s="196" t="s">
        <v>116</v>
      </c>
      <c r="Q2" s="197"/>
    </row>
    <row r="3" spans="2:17" ht="20.100000000000001" customHeight="1" thickBot="1" x14ac:dyDescent="0.3">
      <c r="B3" s="1" t="s">
        <v>14</v>
      </c>
      <c r="C3" s="2" t="s">
        <v>15</v>
      </c>
      <c r="D3" s="3" t="s">
        <v>16</v>
      </c>
      <c r="E3" s="4" t="s">
        <v>17</v>
      </c>
      <c r="F3" s="5" t="s">
        <v>18</v>
      </c>
      <c r="G3" s="6" t="s">
        <v>19</v>
      </c>
      <c r="I3" s="1" t="s">
        <v>14</v>
      </c>
      <c r="J3" s="2" t="s">
        <v>15</v>
      </c>
      <c r="K3" s="3" t="s">
        <v>16</v>
      </c>
      <c r="L3" s="4" t="s">
        <v>17</v>
      </c>
      <c r="M3" s="5" t="s">
        <v>18</v>
      </c>
      <c r="N3" s="6" t="s">
        <v>19</v>
      </c>
      <c r="P3" s="205" t="s">
        <v>117</v>
      </c>
      <c r="Q3" s="206"/>
    </row>
    <row r="4" spans="2:17" ht="20.100000000000001" customHeight="1" thickBot="1" x14ac:dyDescent="0.3">
      <c r="B4" s="232" t="s">
        <v>82</v>
      </c>
      <c r="C4" s="7">
        <f>基础数据!$M$21</f>
        <v>8</v>
      </c>
      <c r="D4" s="7">
        <f>基础数据!$N$21</f>
        <v>3</v>
      </c>
      <c r="E4" s="8">
        <f>基础数据!$F$5*F4</f>
        <v>83.125</v>
      </c>
      <c r="F4" s="110">
        <f>基础数据!$E$21</f>
        <v>0.875</v>
      </c>
      <c r="G4" s="111">
        <f>C4*D4*E4</f>
        <v>1995</v>
      </c>
      <c r="I4" s="232" t="s">
        <v>134</v>
      </c>
      <c r="J4" s="7">
        <f>基础数据!$M$21</f>
        <v>8</v>
      </c>
      <c r="K4" s="7">
        <f>基础数据!$N$21</f>
        <v>3</v>
      </c>
      <c r="L4" s="8">
        <f>基础数据!$L$5*M4</f>
        <v>85.203125</v>
      </c>
      <c r="M4" s="110">
        <f>基础数据!$E$21</f>
        <v>0.875</v>
      </c>
      <c r="N4" s="111">
        <f>J4*K4*L4</f>
        <v>2044.875</v>
      </c>
      <c r="P4" s="201" t="s">
        <v>118</v>
      </c>
      <c r="Q4" s="202"/>
    </row>
    <row r="5" spans="2:17" ht="20.100000000000001" customHeight="1" x14ac:dyDescent="0.25">
      <c r="B5" s="233"/>
      <c r="C5" s="88"/>
      <c r="D5" s="89"/>
      <c r="E5" s="90"/>
      <c r="F5" s="91"/>
      <c r="G5" s="245">
        <f>C5*D5*E5+C6*D6*E6+C7*D7*E7+C8*D8*E8+C9*D9*E9+C10*D10*E10</f>
        <v>0</v>
      </c>
      <c r="I5" s="233"/>
      <c r="J5" s="88"/>
      <c r="K5" s="89"/>
      <c r="L5" s="90"/>
      <c r="M5" s="91"/>
      <c r="N5" s="245">
        <f>J5*K5*L5+J6*K6*L6+J7*K7*L7+J8*K8*L8+J9*K9*L9+J10*K10*L10</f>
        <v>0</v>
      </c>
      <c r="P5" s="171" t="s">
        <v>119</v>
      </c>
      <c r="Q5" s="156" t="s">
        <v>121</v>
      </c>
    </row>
    <row r="6" spans="2:17" ht="20.100000000000001" customHeight="1" x14ac:dyDescent="0.25">
      <c r="B6" s="233"/>
      <c r="C6" s="92"/>
      <c r="D6" s="93"/>
      <c r="E6" s="94"/>
      <c r="F6" s="95"/>
      <c r="G6" s="245"/>
      <c r="I6" s="233"/>
      <c r="J6" s="92"/>
      <c r="K6" s="93"/>
      <c r="L6" s="94"/>
      <c r="M6" s="95"/>
      <c r="N6" s="245"/>
      <c r="P6" s="172"/>
      <c r="Q6" s="157" t="s">
        <v>122</v>
      </c>
    </row>
    <row r="7" spans="2:17" ht="20.100000000000001" customHeight="1" x14ac:dyDescent="0.25">
      <c r="B7" s="233"/>
      <c r="C7" s="92"/>
      <c r="D7" s="93"/>
      <c r="E7" s="94"/>
      <c r="F7" s="95"/>
      <c r="G7" s="245"/>
      <c r="I7" s="233"/>
      <c r="J7" s="92"/>
      <c r="K7" s="93"/>
      <c r="L7" s="94"/>
      <c r="M7" s="95"/>
      <c r="N7" s="245"/>
      <c r="P7" s="172"/>
      <c r="Q7" s="158" t="s">
        <v>123</v>
      </c>
    </row>
    <row r="8" spans="2:17" ht="20.100000000000001" customHeight="1" thickBot="1" x14ac:dyDescent="0.3">
      <c r="B8" s="233"/>
      <c r="C8" s="92"/>
      <c r="D8" s="93"/>
      <c r="E8" s="94"/>
      <c r="F8" s="95"/>
      <c r="G8" s="245"/>
      <c r="I8" s="233"/>
      <c r="J8" s="92"/>
      <c r="K8" s="93"/>
      <c r="L8" s="94"/>
      <c r="M8" s="95"/>
      <c r="N8" s="245"/>
      <c r="P8" s="172"/>
      <c r="Q8" s="159" t="s">
        <v>124</v>
      </c>
    </row>
    <row r="9" spans="2:17" ht="20.100000000000001" customHeight="1" thickBot="1" x14ac:dyDescent="0.3">
      <c r="B9" s="233"/>
      <c r="C9" s="92"/>
      <c r="D9" s="93"/>
      <c r="E9" s="94"/>
      <c r="F9" s="95"/>
      <c r="G9" s="245"/>
      <c r="I9" s="233"/>
      <c r="J9" s="92"/>
      <c r="K9" s="93"/>
      <c r="L9" s="94"/>
      <c r="M9" s="95"/>
      <c r="N9" s="245"/>
      <c r="P9" s="173"/>
      <c r="Q9" s="160" t="s">
        <v>125</v>
      </c>
    </row>
    <row r="10" spans="2:17" ht="20.100000000000001" customHeight="1" thickBot="1" x14ac:dyDescent="0.3">
      <c r="B10" s="234"/>
      <c r="C10" s="136"/>
      <c r="D10" s="137"/>
      <c r="E10" s="138"/>
      <c r="F10" s="139"/>
      <c r="G10" s="246"/>
      <c r="I10" s="234"/>
      <c r="J10" s="136"/>
      <c r="K10" s="137"/>
      <c r="L10" s="138"/>
      <c r="M10" s="139"/>
      <c r="N10" s="246"/>
      <c r="P10" s="174" t="s">
        <v>120</v>
      </c>
      <c r="Q10" s="156" t="s">
        <v>130</v>
      </c>
    </row>
    <row r="11" spans="2:17" ht="20.100000000000001" customHeight="1" x14ac:dyDescent="0.25">
      <c r="B11" s="235" t="s">
        <v>95</v>
      </c>
      <c r="C11" s="9">
        <v>3</v>
      </c>
      <c r="D11" s="9">
        <v>12</v>
      </c>
      <c r="E11" s="10"/>
      <c r="F11" s="47"/>
      <c r="G11" s="111">
        <f>C11*D11*E11</f>
        <v>0</v>
      </c>
      <c r="I11" s="235" t="s">
        <v>95</v>
      </c>
      <c r="J11" s="9">
        <v>3</v>
      </c>
      <c r="K11" s="9">
        <v>12</v>
      </c>
      <c r="L11" s="10"/>
      <c r="M11" s="47"/>
      <c r="N11" s="111">
        <f>J11*K11*L11</f>
        <v>0</v>
      </c>
      <c r="P11" s="175"/>
      <c r="Q11" s="157" t="s">
        <v>127</v>
      </c>
    </row>
    <row r="12" spans="2:17" ht="20.100000000000001" customHeight="1" x14ac:dyDescent="0.25">
      <c r="B12" s="236"/>
      <c r="C12" s="121"/>
      <c r="D12" s="121"/>
      <c r="E12" s="124"/>
      <c r="F12" s="125"/>
      <c r="G12" s="230">
        <f>C12*D12*E12+C13*D13*E13+C14*D14*E14+C15*D15*E15+C16*D16*E16+C17*D17*E17</f>
        <v>0</v>
      </c>
      <c r="I12" s="236"/>
      <c r="J12" s="121"/>
      <c r="K12" s="121"/>
      <c r="L12" s="124"/>
      <c r="M12" s="125"/>
      <c r="N12" s="230">
        <f>J12*K12*L12+J13*K13*L13+J14*K14*L14+J15*K15*L15+J16*K16*L16+J17*K17*L17</f>
        <v>0</v>
      </c>
      <c r="P12" s="175"/>
      <c r="Q12" s="158" t="s">
        <v>128</v>
      </c>
    </row>
    <row r="13" spans="2:17" ht="20.100000000000001" customHeight="1" thickBot="1" x14ac:dyDescent="0.3">
      <c r="B13" s="236"/>
      <c r="C13" s="121"/>
      <c r="D13" s="121"/>
      <c r="E13" s="124"/>
      <c r="F13" s="125"/>
      <c r="G13" s="230"/>
      <c r="I13" s="236"/>
      <c r="J13" s="121"/>
      <c r="K13" s="121"/>
      <c r="L13" s="124"/>
      <c r="M13" s="125"/>
      <c r="N13" s="230"/>
      <c r="P13" s="175"/>
      <c r="Q13" s="159" t="s">
        <v>129</v>
      </c>
    </row>
    <row r="14" spans="2:17" ht="20.100000000000001" customHeight="1" thickBot="1" x14ac:dyDescent="0.3">
      <c r="B14" s="236"/>
      <c r="C14" s="121"/>
      <c r="D14" s="121"/>
      <c r="E14" s="124"/>
      <c r="F14" s="125"/>
      <c r="G14" s="230"/>
      <c r="I14" s="236"/>
      <c r="J14" s="121"/>
      <c r="K14" s="121"/>
      <c r="L14" s="124"/>
      <c r="M14" s="125"/>
      <c r="N14" s="230"/>
      <c r="P14" s="198"/>
      <c r="Q14" s="160" t="s">
        <v>125</v>
      </c>
    </row>
    <row r="15" spans="2:17" ht="20.100000000000001" customHeight="1" x14ac:dyDescent="0.25">
      <c r="B15" s="236"/>
      <c r="C15" s="121"/>
      <c r="D15" s="121"/>
      <c r="E15" s="124"/>
      <c r="F15" s="125"/>
      <c r="G15" s="230"/>
      <c r="I15" s="236"/>
      <c r="J15" s="121"/>
      <c r="K15" s="121"/>
      <c r="L15" s="124"/>
      <c r="M15" s="125"/>
      <c r="N15" s="230"/>
      <c r="P15" s="171" t="s">
        <v>126</v>
      </c>
      <c r="Q15" s="156" t="s">
        <v>121</v>
      </c>
    </row>
    <row r="16" spans="2:17" ht="20.100000000000001" customHeight="1" x14ac:dyDescent="0.25">
      <c r="B16" s="236"/>
      <c r="C16" s="121"/>
      <c r="D16" s="121"/>
      <c r="E16" s="124"/>
      <c r="F16" s="125"/>
      <c r="G16" s="230"/>
      <c r="I16" s="236"/>
      <c r="J16" s="121"/>
      <c r="K16" s="121"/>
      <c r="L16" s="124"/>
      <c r="M16" s="125"/>
      <c r="N16" s="230"/>
      <c r="P16" s="172"/>
      <c r="Q16" s="157" t="s">
        <v>122</v>
      </c>
    </row>
    <row r="17" spans="2:17" ht="20.100000000000001" customHeight="1" thickBot="1" x14ac:dyDescent="0.3">
      <c r="B17" s="237"/>
      <c r="C17" s="140"/>
      <c r="D17" s="140"/>
      <c r="E17" s="141"/>
      <c r="F17" s="142"/>
      <c r="G17" s="231"/>
      <c r="I17" s="237"/>
      <c r="J17" s="140"/>
      <c r="K17" s="140"/>
      <c r="L17" s="141"/>
      <c r="M17" s="142"/>
      <c r="N17" s="231"/>
      <c r="P17" s="172"/>
      <c r="Q17" s="158" t="s">
        <v>123</v>
      </c>
    </row>
    <row r="18" spans="2:17" ht="20.100000000000001" customHeight="1" thickBot="1" x14ac:dyDescent="0.3">
      <c r="B18" s="247" t="s">
        <v>21</v>
      </c>
      <c r="C18" s="248"/>
      <c r="D18" s="248"/>
      <c r="E18" s="248"/>
      <c r="F18" s="248"/>
      <c r="G18" s="20">
        <f>SUM(G4,G11)</f>
        <v>1995</v>
      </c>
      <c r="I18" s="247" t="s">
        <v>21</v>
      </c>
      <c r="J18" s="248"/>
      <c r="K18" s="248"/>
      <c r="L18" s="248"/>
      <c r="M18" s="248"/>
      <c r="N18" s="20">
        <f>SUM(N4,N11)</f>
        <v>2044.875</v>
      </c>
      <c r="P18" s="172"/>
      <c r="Q18" s="159" t="s">
        <v>124</v>
      </c>
    </row>
    <row r="19" spans="2:17" ht="20.100000000000001" customHeight="1" thickBot="1" x14ac:dyDescent="0.3">
      <c r="B19" s="249" t="s">
        <v>22</v>
      </c>
      <c r="C19" s="250"/>
      <c r="D19" s="250"/>
      <c r="E19" s="250"/>
      <c r="F19" s="250"/>
      <c r="G19" s="21">
        <f>SUM(G5,G12)</f>
        <v>0</v>
      </c>
      <c r="I19" s="249" t="s">
        <v>22</v>
      </c>
      <c r="J19" s="250"/>
      <c r="K19" s="250"/>
      <c r="L19" s="250"/>
      <c r="M19" s="250"/>
      <c r="N19" s="21">
        <f>SUM(N5,N12)</f>
        <v>0</v>
      </c>
      <c r="P19" s="173"/>
      <c r="Q19" s="160" t="s">
        <v>125</v>
      </c>
    </row>
    <row r="20" spans="2:17" ht="20.100000000000001" customHeight="1" thickBot="1" x14ac:dyDescent="0.3">
      <c r="P20" s="174" t="s">
        <v>143</v>
      </c>
      <c r="Q20" s="156" t="s">
        <v>130</v>
      </c>
    </row>
    <row r="21" spans="2:17" ht="20.100000000000001" customHeight="1" thickBot="1" x14ac:dyDescent="0.3">
      <c r="B21" s="227" t="s">
        <v>13</v>
      </c>
      <c r="C21" s="228"/>
      <c r="D21" s="228"/>
      <c r="E21" s="228"/>
      <c r="F21" s="228"/>
      <c r="G21" s="229"/>
      <c r="I21" s="227" t="s">
        <v>13</v>
      </c>
      <c r="J21" s="228"/>
      <c r="K21" s="228"/>
      <c r="L21" s="228"/>
      <c r="M21" s="228"/>
      <c r="N21" s="229"/>
      <c r="P21" s="175"/>
      <c r="Q21" s="157" t="s">
        <v>127</v>
      </c>
    </row>
    <row r="22" spans="2:17" ht="20.100000000000001" customHeight="1" thickBot="1" x14ac:dyDescent="0.3">
      <c r="B22" s="1" t="s">
        <v>14</v>
      </c>
      <c r="C22" s="2" t="s">
        <v>15</v>
      </c>
      <c r="D22" s="3" t="s">
        <v>16</v>
      </c>
      <c r="E22" s="4" t="s">
        <v>17</v>
      </c>
      <c r="F22" s="5" t="s">
        <v>18</v>
      </c>
      <c r="G22" s="6" t="s">
        <v>19</v>
      </c>
      <c r="I22" s="1" t="s">
        <v>14</v>
      </c>
      <c r="J22" s="2" t="s">
        <v>15</v>
      </c>
      <c r="K22" s="3" t="s">
        <v>16</v>
      </c>
      <c r="L22" s="4" t="s">
        <v>17</v>
      </c>
      <c r="M22" s="5" t="s">
        <v>18</v>
      </c>
      <c r="N22" s="6" t="s">
        <v>19</v>
      </c>
      <c r="P22" s="175"/>
      <c r="Q22" s="158" t="s">
        <v>128</v>
      </c>
    </row>
    <row r="23" spans="2:17" ht="20.100000000000001" customHeight="1" thickBot="1" x14ac:dyDescent="0.3">
      <c r="B23" s="238" t="s">
        <v>170</v>
      </c>
      <c r="C23" s="9">
        <v>3</v>
      </c>
      <c r="D23" s="9">
        <v>12</v>
      </c>
      <c r="E23" s="10"/>
      <c r="F23" s="47"/>
      <c r="G23" s="111">
        <f>C23*D23*E23</f>
        <v>0</v>
      </c>
      <c r="I23" s="238" t="s">
        <v>170</v>
      </c>
      <c r="J23" s="9">
        <v>3</v>
      </c>
      <c r="K23" s="9">
        <v>12</v>
      </c>
      <c r="L23" s="10"/>
      <c r="M23" s="47"/>
      <c r="N23" s="111">
        <f>J23*K23*L23</f>
        <v>0</v>
      </c>
      <c r="P23" s="175"/>
      <c r="Q23" s="159" t="s">
        <v>129</v>
      </c>
    </row>
    <row r="24" spans="2:17" ht="20.100000000000001" customHeight="1" thickBot="1" x14ac:dyDescent="0.3">
      <c r="B24" s="239"/>
      <c r="C24" s="11"/>
      <c r="D24" s="11"/>
      <c r="E24" s="12"/>
      <c r="F24" s="48"/>
      <c r="G24" s="245">
        <f>C24*D24*E24+C25*D25*E25+C26*D26*E26+C27*D27*E27+C28*D28*E28+C29*D29*E29</f>
        <v>0</v>
      </c>
      <c r="I24" s="239"/>
      <c r="J24" s="11"/>
      <c r="K24" s="11"/>
      <c r="L24" s="12"/>
      <c r="M24" s="48"/>
      <c r="N24" s="245">
        <f>J24*K24*L24+J25*K25*L25+J26*K26*L26+J27*K27*L27+J28*K28*L28+J29*K29*L29</f>
        <v>0</v>
      </c>
      <c r="P24" s="176"/>
      <c r="Q24" s="161" t="s">
        <v>125</v>
      </c>
    </row>
    <row r="25" spans="2:17" ht="20.100000000000001" customHeight="1" thickTop="1" x14ac:dyDescent="0.25">
      <c r="B25" s="239"/>
      <c r="C25" s="13"/>
      <c r="D25" s="13"/>
      <c r="E25" s="14"/>
      <c r="F25" s="49"/>
      <c r="G25" s="245"/>
      <c r="I25" s="239"/>
      <c r="J25" s="13"/>
      <c r="K25" s="13"/>
      <c r="L25" s="14"/>
      <c r="M25" s="49"/>
      <c r="N25" s="245"/>
    </row>
    <row r="26" spans="2:17" ht="20.100000000000001" customHeight="1" x14ac:dyDescent="0.25">
      <c r="B26" s="239"/>
      <c r="C26" s="13"/>
      <c r="D26" s="13"/>
      <c r="E26" s="14"/>
      <c r="F26" s="49"/>
      <c r="G26" s="245"/>
      <c r="I26" s="239"/>
      <c r="J26" s="13"/>
      <c r="K26" s="13"/>
      <c r="L26" s="14"/>
      <c r="M26" s="49"/>
      <c r="N26" s="245"/>
    </row>
    <row r="27" spans="2:17" ht="20.100000000000001" customHeight="1" x14ac:dyDescent="0.25">
      <c r="B27" s="239"/>
      <c r="C27" s="13"/>
      <c r="D27" s="13"/>
      <c r="E27" s="14"/>
      <c r="F27" s="49"/>
      <c r="G27" s="245"/>
      <c r="I27" s="239"/>
      <c r="J27" s="13"/>
      <c r="K27" s="13"/>
      <c r="L27" s="14"/>
      <c r="M27" s="49"/>
      <c r="N27" s="245"/>
    </row>
    <row r="28" spans="2:17" ht="20.100000000000001" customHeight="1" x14ac:dyDescent="0.25">
      <c r="B28" s="239"/>
      <c r="C28" s="13"/>
      <c r="D28" s="13"/>
      <c r="E28" s="14"/>
      <c r="F28" s="49"/>
      <c r="G28" s="245"/>
      <c r="I28" s="239"/>
      <c r="J28" s="13"/>
      <c r="K28" s="13"/>
      <c r="L28" s="14"/>
      <c r="M28" s="49"/>
      <c r="N28" s="245"/>
    </row>
    <row r="29" spans="2:17" ht="20.100000000000001" customHeight="1" thickBot="1" x14ac:dyDescent="0.3">
      <c r="B29" s="240"/>
      <c r="C29" s="143"/>
      <c r="D29" s="143"/>
      <c r="E29" s="144"/>
      <c r="F29" s="145"/>
      <c r="G29" s="246"/>
      <c r="I29" s="240"/>
      <c r="J29" s="143"/>
      <c r="K29" s="143"/>
      <c r="L29" s="144"/>
      <c r="M29" s="145"/>
      <c r="N29" s="246"/>
    </row>
    <row r="30" spans="2:17" ht="20.100000000000001" customHeight="1" x14ac:dyDescent="0.25">
      <c r="B30" s="235" t="s">
        <v>100</v>
      </c>
      <c r="C30" s="9">
        <v>3</v>
      </c>
      <c r="D30" s="9">
        <v>12</v>
      </c>
      <c r="E30" s="15"/>
      <c r="F30" s="50"/>
      <c r="G30" s="111">
        <f>C30*D30*E30</f>
        <v>0</v>
      </c>
      <c r="I30" s="235" t="s">
        <v>100</v>
      </c>
      <c r="J30" s="9">
        <v>3</v>
      </c>
      <c r="K30" s="9">
        <v>12</v>
      </c>
      <c r="L30" s="15"/>
      <c r="M30" s="50"/>
      <c r="N30" s="111">
        <f>J30*K30*L30</f>
        <v>0</v>
      </c>
    </row>
    <row r="31" spans="2:17" ht="20.100000000000001" customHeight="1" x14ac:dyDescent="0.25">
      <c r="B31" s="236"/>
      <c r="C31" s="119"/>
      <c r="D31" s="119"/>
      <c r="E31" s="120"/>
      <c r="F31" s="117"/>
      <c r="G31" s="230">
        <f>C31*D31*E31+C32*D32*E32+C33*D33*E33+C34*D34*E34+C35*D35*E35+C36*D36*E36</f>
        <v>0</v>
      </c>
      <c r="I31" s="236"/>
      <c r="J31" s="119"/>
      <c r="K31" s="119"/>
      <c r="L31" s="120"/>
      <c r="M31" s="117"/>
      <c r="N31" s="230">
        <f>J31*K31*L31+J32*K32*L32+J33*K33*L33+J34*K34*L34+J35*K35*L35+J36*K36*L36</f>
        <v>0</v>
      </c>
    </row>
    <row r="32" spans="2:17" ht="20.100000000000001" customHeight="1" x14ac:dyDescent="0.25">
      <c r="B32" s="236"/>
      <c r="C32" s="121"/>
      <c r="D32" s="121"/>
      <c r="E32" s="120"/>
      <c r="F32" s="118"/>
      <c r="G32" s="230"/>
      <c r="I32" s="236"/>
      <c r="J32" s="121"/>
      <c r="K32" s="121"/>
      <c r="L32" s="120"/>
      <c r="M32" s="118"/>
      <c r="N32" s="230"/>
    </row>
    <row r="33" spans="2:14" ht="20.100000000000001" customHeight="1" x14ac:dyDescent="0.25">
      <c r="B33" s="236"/>
      <c r="C33" s="121"/>
      <c r="D33" s="121"/>
      <c r="E33" s="120"/>
      <c r="F33" s="118"/>
      <c r="G33" s="230"/>
      <c r="I33" s="236"/>
      <c r="J33" s="121"/>
      <c r="K33" s="121"/>
      <c r="L33" s="120"/>
      <c r="M33" s="118"/>
      <c r="N33" s="230"/>
    </row>
    <row r="34" spans="2:14" ht="20.100000000000001" customHeight="1" x14ac:dyDescent="0.25">
      <c r="B34" s="236"/>
      <c r="C34" s="121"/>
      <c r="D34" s="121"/>
      <c r="E34" s="120"/>
      <c r="F34" s="118"/>
      <c r="G34" s="230"/>
      <c r="I34" s="236"/>
      <c r="J34" s="121"/>
      <c r="K34" s="121"/>
      <c r="L34" s="120"/>
      <c r="M34" s="118"/>
      <c r="N34" s="230"/>
    </row>
    <row r="35" spans="2:14" ht="20.100000000000001" customHeight="1" x14ac:dyDescent="0.25">
      <c r="B35" s="236"/>
      <c r="C35" s="121"/>
      <c r="D35" s="121"/>
      <c r="E35" s="146"/>
      <c r="F35" s="118"/>
      <c r="G35" s="230"/>
      <c r="I35" s="236"/>
      <c r="J35" s="121"/>
      <c r="K35" s="121"/>
      <c r="L35" s="146"/>
      <c r="M35" s="118"/>
      <c r="N35" s="230"/>
    </row>
    <row r="36" spans="2:14" ht="20.100000000000001" customHeight="1" thickBot="1" x14ac:dyDescent="0.3">
      <c r="B36" s="237"/>
      <c r="C36" s="140"/>
      <c r="D36" s="140"/>
      <c r="E36" s="147"/>
      <c r="F36" s="148"/>
      <c r="G36" s="231"/>
      <c r="I36" s="237"/>
      <c r="J36" s="140"/>
      <c r="K36" s="140"/>
      <c r="L36" s="147"/>
      <c r="M36" s="148"/>
      <c r="N36" s="231"/>
    </row>
    <row r="37" spans="2:14" ht="20.100000000000001" customHeight="1" x14ac:dyDescent="0.25">
      <c r="B37" s="241"/>
      <c r="C37" s="9"/>
      <c r="D37" s="9"/>
      <c r="E37" s="10"/>
      <c r="F37" s="47"/>
      <c r="G37" s="111">
        <f>C37*D37*E37</f>
        <v>0</v>
      </c>
      <c r="I37" s="241"/>
      <c r="J37" s="9"/>
      <c r="K37" s="9"/>
      <c r="L37" s="10"/>
      <c r="M37" s="47"/>
      <c r="N37" s="111">
        <f>J37*K37*L37</f>
        <v>0</v>
      </c>
    </row>
    <row r="38" spans="2:14" ht="20.100000000000001" customHeight="1" x14ac:dyDescent="0.25">
      <c r="B38" s="242"/>
      <c r="C38" s="16"/>
      <c r="D38" s="16"/>
      <c r="E38" s="17"/>
      <c r="F38" s="51"/>
      <c r="G38" s="245">
        <f>C38*D38*E38+C39*D39*E39+C40*D40*E40+C41*D41*E41+C42*D42*E42+C43*D43*E43</f>
        <v>0</v>
      </c>
      <c r="I38" s="242"/>
      <c r="J38" s="16"/>
      <c r="K38" s="16"/>
      <c r="L38" s="17"/>
      <c r="M38" s="51"/>
      <c r="N38" s="245">
        <f>J38*K38*L38+J39*K39*L39+J40*K40*L40+J41*K41*L41+J42*K42*L42+J43*K43*L43</f>
        <v>0</v>
      </c>
    </row>
    <row r="39" spans="2:14" ht="20.100000000000001" customHeight="1" x14ac:dyDescent="0.25">
      <c r="B39" s="242"/>
      <c r="C39" s="18"/>
      <c r="D39" s="18"/>
      <c r="E39" s="19"/>
      <c r="F39" s="52"/>
      <c r="G39" s="245"/>
      <c r="I39" s="242"/>
      <c r="J39" s="18"/>
      <c r="K39" s="18"/>
      <c r="L39" s="19"/>
      <c r="M39" s="52"/>
      <c r="N39" s="245"/>
    </row>
    <row r="40" spans="2:14" ht="20.100000000000001" customHeight="1" x14ac:dyDescent="0.25">
      <c r="B40" s="242"/>
      <c r="C40" s="18"/>
      <c r="D40" s="18"/>
      <c r="E40" s="19"/>
      <c r="F40" s="52"/>
      <c r="G40" s="245"/>
      <c r="I40" s="242"/>
      <c r="J40" s="18"/>
      <c r="K40" s="18"/>
      <c r="L40" s="19"/>
      <c r="M40" s="52"/>
      <c r="N40" s="245"/>
    </row>
    <row r="41" spans="2:14" ht="20.100000000000001" customHeight="1" x14ac:dyDescent="0.25">
      <c r="B41" s="242"/>
      <c r="C41" s="18"/>
      <c r="D41" s="18"/>
      <c r="E41" s="19"/>
      <c r="F41" s="52"/>
      <c r="G41" s="245"/>
      <c r="I41" s="242"/>
      <c r="J41" s="18"/>
      <c r="K41" s="18"/>
      <c r="L41" s="19"/>
      <c r="M41" s="52"/>
      <c r="N41" s="245"/>
    </row>
    <row r="42" spans="2:14" ht="20.100000000000001" customHeight="1" x14ac:dyDescent="0.25">
      <c r="B42" s="242"/>
      <c r="C42" s="18"/>
      <c r="D42" s="18"/>
      <c r="E42" s="19"/>
      <c r="F42" s="52"/>
      <c r="G42" s="245"/>
      <c r="I42" s="242"/>
      <c r="J42" s="18"/>
      <c r="K42" s="18"/>
      <c r="L42" s="19"/>
      <c r="M42" s="52"/>
      <c r="N42" s="245"/>
    </row>
    <row r="43" spans="2:14" ht="20.100000000000001" customHeight="1" thickBot="1" x14ac:dyDescent="0.3">
      <c r="B43" s="243"/>
      <c r="C43" s="149"/>
      <c r="D43" s="149"/>
      <c r="E43" s="150"/>
      <c r="F43" s="151"/>
      <c r="G43" s="246"/>
      <c r="I43" s="243"/>
      <c r="J43" s="149"/>
      <c r="K43" s="149"/>
      <c r="L43" s="150"/>
      <c r="M43" s="151"/>
      <c r="N43" s="246"/>
    </row>
    <row r="44" spans="2:14" ht="20.100000000000001" customHeight="1" x14ac:dyDescent="0.25">
      <c r="B44" s="235"/>
      <c r="C44" s="9"/>
      <c r="D44" s="9"/>
      <c r="E44" s="10"/>
      <c r="F44" s="47"/>
      <c r="G44" s="111">
        <f>C44*D44*E44</f>
        <v>0</v>
      </c>
      <c r="I44" s="244"/>
      <c r="J44" s="9"/>
      <c r="K44" s="9"/>
      <c r="L44" s="10"/>
      <c r="M44" s="47"/>
      <c r="N44" s="111">
        <f>J44*K44*L44</f>
        <v>0</v>
      </c>
    </row>
    <row r="45" spans="2:14" ht="20.100000000000001" customHeight="1" x14ac:dyDescent="0.25">
      <c r="B45" s="236"/>
      <c r="C45" s="119"/>
      <c r="D45" s="119"/>
      <c r="E45" s="122"/>
      <c r="F45" s="123"/>
      <c r="G45" s="230">
        <f>C45*D45*E45+C46*D46*E46+C47*D47*E47+C48*D48*E48+C49*D49*E49+C50*D50*E50</f>
        <v>0</v>
      </c>
      <c r="I45" s="236"/>
      <c r="J45" s="119"/>
      <c r="K45" s="119"/>
      <c r="L45" s="122"/>
      <c r="M45" s="123"/>
      <c r="N45" s="230">
        <f>J45*K45*L45+J46*K46*L46+J47*K47*L47+J48*K48*L48+J49*K49*L49+J50*K50*L50</f>
        <v>0</v>
      </c>
    </row>
    <row r="46" spans="2:14" ht="20.100000000000001" customHeight="1" x14ac:dyDescent="0.25">
      <c r="B46" s="236"/>
      <c r="C46" s="121"/>
      <c r="D46" s="121"/>
      <c r="E46" s="124"/>
      <c r="F46" s="125"/>
      <c r="G46" s="230"/>
      <c r="I46" s="236"/>
      <c r="J46" s="121"/>
      <c r="K46" s="121"/>
      <c r="L46" s="124"/>
      <c r="M46" s="125"/>
      <c r="N46" s="230"/>
    </row>
    <row r="47" spans="2:14" ht="20.100000000000001" customHeight="1" x14ac:dyDescent="0.25">
      <c r="B47" s="236"/>
      <c r="C47" s="121"/>
      <c r="D47" s="121"/>
      <c r="E47" s="124"/>
      <c r="F47" s="125"/>
      <c r="G47" s="230"/>
      <c r="I47" s="236"/>
      <c r="J47" s="121"/>
      <c r="K47" s="121"/>
      <c r="L47" s="124"/>
      <c r="M47" s="125"/>
      <c r="N47" s="230"/>
    </row>
    <row r="48" spans="2:14" ht="20.100000000000001" customHeight="1" x14ac:dyDescent="0.25">
      <c r="B48" s="236"/>
      <c r="C48" s="121"/>
      <c r="D48" s="121"/>
      <c r="E48" s="124"/>
      <c r="F48" s="125"/>
      <c r="G48" s="230"/>
      <c r="I48" s="236"/>
      <c r="J48" s="121"/>
      <c r="K48" s="121"/>
      <c r="L48" s="124"/>
      <c r="M48" s="125"/>
      <c r="N48" s="230"/>
    </row>
    <row r="49" spans="2:14" ht="20.100000000000001" customHeight="1" x14ac:dyDescent="0.25">
      <c r="B49" s="236"/>
      <c r="C49" s="121"/>
      <c r="D49" s="121"/>
      <c r="E49" s="124"/>
      <c r="F49" s="125"/>
      <c r="G49" s="230"/>
      <c r="I49" s="236"/>
      <c r="J49" s="121"/>
      <c r="K49" s="121"/>
      <c r="L49" s="124"/>
      <c r="M49" s="125"/>
      <c r="N49" s="230"/>
    </row>
    <row r="50" spans="2:14" ht="20.100000000000001" customHeight="1" thickBot="1" x14ac:dyDescent="0.3">
      <c r="B50" s="237"/>
      <c r="C50" s="140"/>
      <c r="D50" s="140"/>
      <c r="E50" s="141"/>
      <c r="F50" s="142"/>
      <c r="G50" s="231"/>
      <c r="I50" s="237"/>
      <c r="J50" s="140"/>
      <c r="K50" s="140"/>
      <c r="L50" s="141"/>
      <c r="M50" s="142"/>
      <c r="N50" s="231"/>
    </row>
    <row r="51" spans="2:14" ht="20.100000000000001" customHeight="1" x14ac:dyDescent="0.25">
      <c r="B51" s="247" t="s">
        <v>21</v>
      </c>
      <c r="C51" s="248"/>
      <c r="D51" s="248"/>
      <c r="E51" s="248"/>
      <c r="F51" s="248"/>
      <c r="G51" s="20">
        <f>SUM(G23,G30,G37,G44)</f>
        <v>0</v>
      </c>
      <c r="I51" s="247" t="s">
        <v>21</v>
      </c>
      <c r="J51" s="248"/>
      <c r="K51" s="248"/>
      <c r="L51" s="248"/>
      <c r="M51" s="248"/>
      <c r="N51" s="20">
        <f>SUM(N23,N30,N37,N44)</f>
        <v>0</v>
      </c>
    </row>
    <row r="52" spans="2:14" ht="20.100000000000001" customHeight="1" thickBot="1" x14ac:dyDescent="0.3">
      <c r="B52" s="249" t="s">
        <v>22</v>
      </c>
      <c r="C52" s="250"/>
      <c r="D52" s="250"/>
      <c r="E52" s="250"/>
      <c r="F52" s="250"/>
      <c r="G52" s="21">
        <f>SUM(G24,G31,G38,G45)</f>
        <v>0</v>
      </c>
      <c r="I52" s="249" t="s">
        <v>22</v>
      </c>
      <c r="J52" s="250"/>
      <c r="K52" s="250"/>
      <c r="L52" s="250"/>
      <c r="M52" s="250"/>
      <c r="N52" s="21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227" t="s">
        <v>13</v>
      </c>
      <c r="C54" s="228"/>
      <c r="D54" s="228"/>
      <c r="E54" s="228"/>
      <c r="F54" s="228"/>
      <c r="G54" s="229"/>
      <c r="I54" s="227" t="s">
        <v>13</v>
      </c>
      <c r="J54" s="228"/>
      <c r="K54" s="228"/>
      <c r="L54" s="228"/>
      <c r="M54" s="228"/>
      <c r="N54" s="229"/>
    </row>
    <row r="55" spans="2:14" ht="20.100000000000001" customHeight="1" thickBot="1" x14ac:dyDescent="0.3">
      <c r="B55" s="1" t="s">
        <v>14</v>
      </c>
      <c r="C55" s="2" t="s">
        <v>15</v>
      </c>
      <c r="D55" s="3" t="s">
        <v>16</v>
      </c>
      <c r="E55" s="4" t="s">
        <v>17</v>
      </c>
      <c r="F55" s="112" t="s">
        <v>18</v>
      </c>
      <c r="G55" s="113" t="s">
        <v>19</v>
      </c>
      <c r="I55" s="1" t="s">
        <v>14</v>
      </c>
      <c r="J55" s="2" t="s">
        <v>15</v>
      </c>
      <c r="K55" s="3" t="s">
        <v>16</v>
      </c>
      <c r="L55" s="4" t="s">
        <v>17</v>
      </c>
      <c r="M55" s="112" t="s">
        <v>18</v>
      </c>
      <c r="N55" s="113" t="s">
        <v>19</v>
      </c>
    </row>
    <row r="56" spans="2:14" ht="20.100000000000001" customHeight="1" x14ac:dyDescent="0.25">
      <c r="B56" s="257" t="s">
        <v>102</v>
      </c>
      <c r="C56" s="7">
        <f>基础数据!$I$30</f>
        <v>8</v>
      </c>
      <c r="D56" s="7">
        <f>基础数据!$J$30</f>
        <v>3</v>
      </c>
      <c r="E56" s="8">
        <f>基础数据!$F$8*F56</f>
        <v>91.4375</v>
      </c>
      <c r="F56" s="110">
        <f>基础数据!$E$21</f>
        <v>0.875</v>
      </c>
      <c r="G56" s="111">
        <f>C56*D56*E56</f>
        <v>2194.5</v>
      </c>
      <c r="I56" s="232" t="s">
        <v>139</v>
      </c>
      <c r="J56" s="7">
        <f>基础数据!$I$30</f>
        <v>8</v>
      </c>
      <c r="K56" s="7">
        <f>基础数据!$J$30</f>
        <v>3</v>
      </c>
      <c r="L56" s="8">
        <f>基础数据!$L$8*M56</f>
        <v>93.515625</v>
      </c>
      <c r="M56" s="110">
        <f>基础数据!$E$21</f>
        <v>0.875</v>
      </c>
      <c r="N56" s="111">
        <f>J56*K56*L56</f>
        <v>2244.375</v>
      </c>
    </row>
    <row r="57" spans="2:14" ht="20.100000000000001" customHeight="1" x14ac:dyDescent="0.25">
      <c r="B57" s="233"/>
      <c r="C57" s="88"/>
      <c r="D57" s="89"/>
      <c r="E57" s="90"/>
      <c r="F57" s="91"/>
      <c r="G57" s="245">
        <f>C57*D57*E57+C58*D58*E58+C59*D59*E59+C60*D60*E60+C61*D61*E61+C62*D62*E62</f>
        <v>0</v>
      </c>
      <c r="I57" s="233"/>
      <c r="J57" s="88"/>
      <c r="K57" s="89"/>
      <c r="L57" s="90"/>
      <c r="M57" s="91"/>
      <c r="N57" s="245">
        <f>J57*K57*L57+J58*K58*L58+J59*K59*L59+J60*K60*L60+J61*K61*L61+J62*K62*L62</f>
        <v>0</v>
      </c>
    </row>
    <row r="58" spans="2:14" ht="20.100000000000001" customHeight="1" x14ac:dyDescent="0.25">
      <c r="B58" s="233"/>
      <c r="C58" s="92"/>
      <c r="D58" s="93"/>
      <c r="E58" s="94"/>
      <c r="F58" s="95"/>
      <c r="G58" s="245"/>
      <c r="I58" s="233"/>
      <c r="J58" s="92"/>
      <c r="K58" s="93"/>
      <c r="L58" s="94"/>
      <c r="M58" s="95"/>
      <c r="N58" s="245"/>
    </row>
    <row r="59" spans="2:14" ht="20.100000000000001" customHeight="1" x14ac:dyDescent="0.25">
      <c r="B59" s="233"/>
      <c r="C59" s="92"/>
      <c r="D59" s="93"/>
      <c r="E59" s="94"/>
      <c r="F59" s="95"/>
      <c r="G59" s="245"/>
      <c r="I59" s="233"/>
      <c r="J59" s="92"/>
      <c r="K59" s="93"/>
      <c r="L59" s="94"/>
      <c r="M59" s="95"/>
      <c r="N59" s="245"/>
    </row>
    <row r="60" spans="2:14" ht="20.100000000000001" customHeight="1" x14ac:dyDescent="0.25">
      <c r="B60" s="233"/>
      <c r="C60" s="92"/>
      <c r="D60" s="93"/>
      <c r="E60" s="94"/>
      <c r="F60" s="95"/>
      <c r="G60" s="245"/>
      <c r="I60" s="233"/>
      <c r="J60" s="92"/>
      <c r="K60" s="93"/>
      <c r="L60" s="94"/>
      <c r="M60" s="95"/>
      <c r="N60" s="245"/>
    </row>
    <row r="61" spans="2:14" ht="20.100000000000001" customHeight="1" x14ac:dyDescent="0.25">
      <c r="B61" s="233"/>
      <c r="C61" s="92"/>
      <c r="D61" s="93"/>
      <c r="E61" s="94"/>
      <c r="F61" s="95"/>
      <c r="G61" s="245"/>
      <c r="I61" s="233"/>
      <c r="J61" s="92"/>
      <c r="K61" s="93"/>
      <c r="L61" s="94"/>
      <c r="M61" s="95"/>
      <c r="N61" s="245"/>
    </row>
    <row r="62" spans="2:14" ht="20.100000000000001" customHeight="1" thickBot="1" x14ac:dyDescent="0.3">
      <c r="B62" s="234"/>
      <c r="C62" s="136"/>
      <c r="D62" s="137"/>
      <c r="E62" s="138"/>
      <c r="F62" s="139"/>
      <c r="G62" s="246"/>
      <c r="I62" s="234"/>
      <c r="J62" s="136"/>
      <c r="K62" s="137"/>
      <c r="L62" s="138"/>
      <c r="M62" s="139"/>
      <c r="N62" s="246"/>
    </row>
    <row r="63" spans="2:14" ht="20.100000000000001" customHeight="1" x14ac:dyDescent="0.25">
      <c r="B63" s="235" t="s">
        <v>195</v>
      </c>
      <c r="C63" s="9">
        <v>3</v>
      </c>
      <c r="D63" s="9">
        <v>12</v>
      </c>
      <c r="E63" s="10"/>
      <c r="F63" s="47"/>
      <c r="G63" s="111">
        <f>C63*D63*E63</f>
        <v>0</v>
      </c>
      <c r="I63" s="235" t="s">
        <v>195</v>
      </c>
      <c r="J63" s="9">
        <v>3</v>
      </c>
      <c r="K63" s="9">
        <v>12</v>
      </c>
      <c r="L63" s="10"/>
      <c r="M63" s="47"/>
      <c r="N63" s="111">
        <f>J63*K63*L63</f>
        <v>0</v>
      </c>
    </row>
    <row r="64" spans="2:14" ht="20.100000000000001" customHeight="1" x14ac:dyDescent="0.25">
      <c r="B64" s="262"/>
      <c r="C64" s="119"/>
      <c r="D64" s="119"/>
      <c r="E64" s="122"/>
      <c r="F64" s="123"/>
      <c r="G64" s="230">
        <f>C64*D64*E64+C65*D65*E65+C66*D66*E66+C67*D67*E67+C68*D68*E68+C69*D69*E69</f>
        <v>0</v>
      </c>
      <c r="I64" s="262"/>
      <c r="J64" s="119"/>
      <c r="K64" s="119"/>
      <c r="L64" s="122"/>
      <c r="M64" s="123"/>
      <c r="N64" s="230">
        <f>J64*K64*L64+J65*K65*L65+J66*K66*L66+J67*K67*L67+J68*K68*L68+J69*K69*L69</f>
        <v>0</v>
      </c>
    </row>
    <row r="65" spans="2:14" ht="20.100000000000001" customHeight="1" x14ac:dyDescent="0.25">
      <c r="B65" s="262"/>
      <c r="C65" s="121"/>
      <c r="D65" s="121"/>
      <c r="E65" s="124"/>
      <c r="F65" s="125"/>
      <c r="G65" s="230"/>
      <c r="I65" s="262"/>
      <c r="J65" s="121"/>
      <c r="K65" s="121"/>
      <c r="L65" s="124"/>
      <c r="M65" s="125"/>
      <c r="N65" s="230"/>
    </row>
    <row r="66" spans="2:14" ht="20.100000000000001" customHeight="1" x14ac:dyDescent="0.25">
      <c r="B66" s="262"/>
      <c r="C66" s="121"/>
      <c r="D66" s="121"/>
      <c r="E66" s="124"/>
      <c r="F66" s="125"/>
      <c r="G66" s="230"/>
      <c r="I66" s="262"/>
      <c r="J66" s="121"/>
      <c r="K66" s="121"/>
      <c r="L66" s="124"/>
      <c r="M66" s="125"/>
      <c r="N66" s="230"/>
    </row>
    <row r="67" spans="2:14" ht="20.100000000000001" customHeight="1" x14ac:dyDescent="0.25">
      <c r="B67" s="262"/>
      <c r="C67" s="121"/>
      <c r="D67" s="121"/>
      <c r="E67" s="124"/>
      <c r="F67" s="125"/>
      <c r="G67" s="230"/>
      <c r="I67" s="262"/>
      <c r="J67" s="121"/>
      <c r="K67" s="121"/>
      <c r="L67" s="124"/>
      <c r="M67" s="125"/>
      <c r="N67" s="230"/>
    </row>
    <row r="68" spans="2:14" ht="20.100000000000001" customHeight="1" x14ac:dyDescent="0.25">
      <c r="B68" s="262"/>
      <c r="C68" s="121"/>
      <c r="D68" s="121"/>
      <c r="E68" s="124"/>
      <c r="F68" s="125"/>
      <c r="G68" s="230"/>
      <c r="I68" s="262"/>
      <c r="J68" s="121"/>
      <c r="K68" s="121"/>
      <c r="L68" s="124"/>
      <c r="M68" s="125"/>
      <c r="N68" s="230"/>
    </row>
    <row r="69" spans="2:14" ht="20.100000000000001" customHeight="1" thickBot="1" x14ac:dyDescent="0.3">
      <c r="B69" s="263"/>
      <c r="C69" s="140"/>
      <c r="D69" s="140"/>
      <c r="E69" s="141"/>
      <c r="F69" s="142"/>
      <c r="G69" s="231"/>
      <c r="I69" s="263"/>
      <c r="J69" s="140"/>
      <c r="K69" s="140"/>
      <c r="L69" s="141"/>
      <c r="M69" s="142"/>
      <c r="N69" s="231"/>
    </row>
    <row r="70" spans="2:14" ht="20.100000000000001" customHeight="1" x14ac:dyDescent="0.25">
      <c r="B70" s="238" t="s">
        <v>192</v>
      </c>
      <c r="C70" s="9">
        <v>3</v>
      </c>
      <c r="D70" s="9">
        <v>12</v>
      </c>
      <c r="E70" s="10"/>
      <c r="F70" s="47"/>
      <c r="G70" s="111">
        <f>C70*D70*E70</f>
        <v>0</v>
      </c>
      <c r="I70" s="238" t="s">
        <v>192</v>
      </c>
      <c r="J70" s="9">
        <v>3</v>
      </c>
      <c r="K70" s="9">
        <v>12</v>
      </c>
      <c r="L70" s="10"/>
      <c r="M70" s="47"/>
      <c r="N70" s="111">
        <f>J70*K70*L70</f>
        <v>0</v>
      </c>
    </row>
    <row r="71" spans="2:14" ht="20.100000000000001" customHeight="1" x14ac:dyDescent="0.25">
      <c r="B71" s="267"/>
      <c r="C71" s="11"/>
      <c r="D71" s="11"/>
      <c r="E71" s="12"/>
      <c r="F71" s="48"/>
      <c r="G71" s="245">
        <f>C71*D71*E71+C72*D72*E72+C73*D73*E73+C74*D74*E74+C75*D75*E75+C76*D76*E76</f>
        <v>0</v>
      </c>
      <c r="I71" s="267"/>
      <c r="J71" s="11"/>
      <c r="K71" s="11"/>
      <c r="L71" s="12"/>
      <c r="M71" s="48"/>
      <c r="N71" s="245">
        <f>J71*K71*L71+J72*K72*L72+J73*K73*L73+J74*K74*L74+J75*K75*L75+J76*K76*L76</f>
        <v>0</v>
      </c>
    </row>
    <row r="72" spans="2:14" ht="20.100000000000001" customHeight="1" x14ac:dyDescent="0.25">
      <c r="B72" s="267"/>
      <c r="C72" s="13"/>
      <c r="D72" s="13"/>
      <c r="E72" s="14"/>
      <c r="F72" s="49"/>
      <c r="G72" s="245"/>
      <c r="I72" s="267"/>
      <c r="J72" s="13"/>
      <c r="K72" s="13"/>
      <c r="L72" s="14"/>
      <c r="M72" s="49"/>
      <c r="N72" s="245"/>
    </row>
    <row r="73" spans="2:14" ht="20.100000000000001" customHeight="1" x14ac:dyDescent="0.25">
      <c r="B73" s="267"/>
      <c r="C73" s="13"/>
      <c r="D73" s="13"/>
      <c r="E73" s="14"/>
      <c r="F73" s="49"/>
      <c r="G73" s="245"/>
      <c r="I73" s="267"/>
      <c r="J73" s="13"/>
      <c r="K73" s="13"/>
      <c r="L73" s="14"/>
      <c r="M73" s="49"/>
      <c r="N73" s="245"/>
    </row>
    <row r="74" spans="2:14" ht="20.100000000000001" customHeight="1" x14ac:dyDescent="0.25">
      <c r="B74" s="267"/>
      <c r="C74" s="13"/>
      <c r="D74" s="13"/>
      <c r="E74" s="14"/>
      <c r="F74" s="49"/>
      <c r="G74" s="245"/>
      <c r="I74" s="267"/>
      <c r="J74" s="13"/>
      <c r="K74" s="13"/>
      <c r="L74" s="14"/>
      <c r="M74" s="49"/>
      <c r="N74" s="245"/>
    </row>
    <row r="75" spans="2:14" ht="20.100000000000001" customHeight="1" x14ac:dyDescent="0.25">
      <c r="B75" s="267"/>
      <c r="C75" s="13"/>
      <c r="D75" s="13"/>
      <c r="E75" s="14"/>
      <c r="F75" s="49"/>
      <c r="G75" s="245"/>
      <c r="I75" s="267"/>
      <c r="J75" s="13"/>
      <c r="K75" s="13"/>
      <c r="L75" s="14"/>
      <c r="M75" s="49"/>
      <c r="N75" s="245"/>
    </row>
    <row r="76" spans="2:14" ht="20.100000000000001" customHeight="1" thickBot="1" x14ac:dyDescent="0.3">
      <c r="B76" s="268"/>
      <c r="C76" s="143"/>
      <c r="D76" s="143"/>
      <c r="E76" s="144"/>
      <c r="F76" s="145"/>
      <c r="G76" s="246"/>
      <c r="I76" s="268"/>
      <c r="J76" s="143"/>
      <c r="K76" s="143"/>
      <c r="L76" s="144"/>
      <c r="M76" s="145"/>
      <c r="N76" s="246"/>
    </row>
    <row r="77" spans="2:14" ht="20.100000000000001" customHeight="1" x14ac:dyDescent="0.25">
      <c r="B77" s="235"/>
      <c r="C77" s="9"/>
      <c r="D77" s="9"/>
      <c r="E77" s="10"/>
      <c r="F77" s="47"/>
      <c r="G77" s="111">
        <f>C77*D77*E77</f>
        <v>0</v>
      </c>
      <c r="I77" s="235"/>
      <c r="J77" s="9"/>
      <c r="K77" s="9"/>
      <c r="L77" s="10"/>
      <c r="M77" s="47"/>
      <c r="N77" s="111">
        <f>J77*K77*L77</f>
        <v>0</v>
      </c>
    </row>
    <row r="78" spans="2:14" ht="20.100000000000001" customHeight="1" x14ac:dyDescent="0.25">
      <c r="B78" s="236"/>
      <c r="C78" s="119"/>
      <c r="D78" s="119"/>
      <c r="E78" s="122"/>
      <c r="F78" s="123"/>
      <c r="G78" s="230">
        <f>C78*D78*E78+C79*D79*E79+C80*D80*E80+C81*D81*E81+C82*D82*E82+C83*D83*E83</f>
        <v>0</v>
      </c>
      <c r="I78" s="236"/>
      <c r="J78" s="119"/>
      <c r="K78" s="119"/>
      <c r="L78" s="122"/>
      <c r="M78" s="123"/>
      <c r="N78" s="230">
        <f>J78*K78*L78+J79*K79*L79+J80*K80*L80+J81*K81*L81+J82*K82*L82+J83*K83*L83</f>
        <v>0</v>
      </c>
    </row>
    <row r="79" spans="2:14" ht="20.100000000000001" customHeight="1" x14ac:dyDescent="0.25">
      <c r="B79" s="236"/>
      <c r="C79" s="121"/>
      <c r="D79" s="121"/>
      <c r="E79" s="124"/>
      <c r="F79" s="125"/>
      <c r="G79" s="230"/>
      <c r="I79" s="236"/>
      <c r="J79" s="121"/>
      <c r="K79" s="121"/>
      <c r="L79" s="124"/>
      <c r="M79" s="125"/>
      <c r="N79" s="230"/>
    </row>
    <row r="80" spans="2:14" ht="20.100000000000001" customHeight="1" x14ac:dyDescent="0.25">
      <c r="B80" s="236"/>
      <c r="C80" s="121"/>
      <c r="D80" s="121"/>
      <c r="E80" s="124"/>
      <c r="F80" s="125"/>
      <c r="G80" s="230"/>
      <c r="I80" s="236"/>
      <c r="J80" s="121"/>
      <c r="K80" s="121"/>
      <c r="L80" s="124"/>
      <c r="M80" s="125"/>
      <c r="N80" s="230"/>
    </row>
    <row r="81" spans="2:14" ht="20.100000000000001" customHeight="1" x14ac:dyDescent="0.25">
      <c r="B81" s="236"/>
      <c r="C81" s="121"/>
      <c r="D81" s="121"/>
      <c r="E81" s="124"/>
      <c r="F81" s="125"/>
      <c r="G81" s="230"/>
      <c r="I81" s="236"/>
      <c r="J81" s="121"/>
      <c r="K81" s="121"/>
      <c r="L81" s="124"/>
      <c r="M81" s="125"/>
      <c r="N81" s="230"/>
    </row>
    <row r="82" spans="2:14" ht="20.100000000000001" customHeight="1" x14ac:dyDescent="0.25">
      <c r="B82" s="236"/>
      <c r="C82" s="121"/>
      <c r="D82" s="121"/>
      <c r="E82" s="124"/>
      <c r="F82" s="125"/>
      <c r="G82" s="230"/>
      <c r="I82" s="236"/>
      <c r="J82" s="121"/>
      <c r="K82" s="121"/>
      <c r="L82" s="124"/>
      <c r="M82" s="125"/>
      <c r="N82" s="230"/>
    </row>
    <row r="83" spans="2:14" ht="20.100000000000001" customHeight="1" thickBot="1" x14ac:dyDescent="0.3">
      <c r="B83" s="237"/>
      <c r="C83" s="140"/>
      <c r="D83" s="140"/>
      <c r="E83" s="141"/>
      <c r="F83" s="142"/>
      <c r="G83" s="231"/>
      <c r="I83" s="237"/>
      <c r="J83" s="140"/>
      <c r="K83" s="140"/>
      <c r="L83" s="141"/>
      <c r="M83" s="142"/>
      <c r="N83" s="231"/>
    </row>
    <row r="84" spans="2:14" ht="20.100000000000001" customHeight="1" x14ac:dyDescent="0.25">
      <c r="B84" s="247" t="s">
        <v>21</v>
      </c>
      <c r="C84" s="248"/>
      <c r="D84" s="248"/>
      <c r="E84" s="248"/>
      <c r="F84" s="248"/>
      <c r="G84" s="20">
        <f>SUM(G56,G63,G70,G77)</f>
        <v>2194.5</v>
      </c>
      <c r="I84" s="247" t="s">
        <v>21</v>
      </c>
      <c r="J84" s="248"/>
      <c r="K84" s="248"/>
      <c r="L84" s="248"/>
      <c r="M84" s="248"/>
      <c r="N84" s="20">
        <f>SUM(N56,N63,N70,N77)</f>
        <v>2244.375</v>
      </c>
    </row>
    <row r="85" spans="2:14" ht="20.100000000000001" customHeight="1" thickBot="1" x14ac:dyDescent="0.3">
      <c r="B85" s="249" t="s">
        <v>107</v>
      </c>
      <c r="C85" s="250"/>
      <c r="D85" s="250"/>
      <c r="E85" s="250"/>
      <c r="F85" s="250"/>
      <c r="G85" s="21">
        <f>SUM(G57,G64,G71,G78)</f>
        <v>0</v>
      </c>
      <c r="I85" s="249" t="s">
        <v>22</v>
      </c>
      <c r="J85" s="250"/>
      <c r="K85" s="250"/>
      <c r="L85" s="250"/>
      <c r="M85" s="250"/>
      <c r="N85" s="21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227" t="s">
        <v>13</v>
      </c>
      <c r="C87" s="228"/>
      <c r="D87" s="228"/>
      <c r="E87" s="228"/>
      <c r="F87" s="228"/>
      <c r="G87" s="229"/>
      <c r="I87" s="227" t="s">
        <v>13</v>
      </c>
      <c r="J87" s="228"/>
      <c r="K87" s="228"/>
      <c r="L87" s="228"/>
      <c r="M87" s="228"/>
      <c r="N87" s="229"/>
    </row>
    <row r="88" spans="2:14" ht="20.100000000000001" customHeight="1" thickBot="1" x14ac:dyDescent="0.3">
      <c r="B88" s="1" t="s">
        <v>14</v>
      </c>
      <c r="C88" s="2" t="s">
        <v>15</v>
      </c>
      <c r="D88" s="3" t="s">
        <v>16</v>
      </c>
      <c r="E88" s="4" t="s">
        <v>17</v>
      </c>
      <c r="F88" s="5" t="s">
        <v>18</v>
      </c>
      <c r="G88" s="307" t="s">
        <v>177</v>
      </c>
      <c r="I88" s="1" t="s">
        <v>14</v>
      </c>
      <c r="J88" s="2" t="s">
        <v>15</v>
      </c>
      <c r="K88" s="3" t="s">
        <v>16</v>
      </c>
      <c r="L88" s="4" t="s">
        <v>17</v>
      </c>
      <c r="M88" s="5" t="s">
        <v>18</v>
      </c>
      <c r="N88" s="6" t="s">
        <v>19</v>
      </c>
    </row>
    <row r="89" spans="2:14" ht="20.100000000000001" customHeight="1" x14ac:dyDescent="0.25">
      <c r="B89" s="238" t="s">
        <v>109</v>
      </c>
      <c r="C89" s="9">
        <v>3</v>
      </c>
      <c r="D89" s="9">
        <v>12</v>
      </c>
      <c r="E89" s="15"/>
      <c r="F89" s="50"/>
      <c r="G89" s="111">
        <f>C89*D89*E89</f>
        <v>0</v>
      </c>
      <c r="I89" s="238" t="s">
        <v>109</v>
      </c>
      <c r="J89" s="9">
        <v>3</v>
      </c>
      <c r="K89" s="9">
        <v>12</v>
      </c>
      <c r="L89" s="15"/>
      <c r="M89" s="50"/>
      <c r="N89" s="111">
        <f>J89*K89*L89</f>
        <v>0</v>
      </c>
    </row>
    <row r="90" spans="2:14" ht="20.100000000000001" customHeight="1" x14ac:dyDescent="0.25">
      <c r="B90" s="239"/>
      <c r="C90" s="11"/>
      <c r="D90" s="11"/>
      <c r="E90" s="96"/>
      <c r="F90" s="91"/>
      <c r="G90" s="245">
        <f>C90*D90*E90+C91*D91*E91+C92*D92*E92+C93*D93*E93+C94*D94*E94+C95*D95*E95</f>
        <v>0</v>
      </c>
      <c r="I90" s="239"/>
      <c r="J90" s="11"/>
      <c r="K90" s="11"/>
      <c r="L90" s="96"/>
      <c r="M90" s="91"/>
      <c r="N90" s="245">
        <f>J90*K90*L90+J91*K91*L91+J92*K92*L92+J93*K93*L93+J94*K94*L94+J95*K95*L95</f>
        <v>0</v>
      </c>
    </row>
    <row r="91" spans="2:14" ht="20.100000000000001" customHeight="1" x14ac:dyDescent="0.25">
      <c r="B91" s="239"/>
      <c r="C91" s="13"/>
      <c r="D91" s="13"/>
      <c r="E91" s="96"/>
      <c r="F91" s="95"/>
      <c r="G91" s="245"/>
      <c r="I91" s="239"/>
      <c r="J91" s="13"/>
      <c r="K91" s="13"/>
      <c r="L91" s="96"/>
      <c r="M91" s="95"/>
      <c r="N91" s="245"/>
    </row>
    <row r="92" spans="2:14" ht="20.100000000000001" customHeight="1" x14ac:dyDescent="0.25">
      <c r="B92" s="239"/>
      <c r="C92" s="13"/>
      <c r="D92" s="13"/>
      <c r="E92" s="96"/>
      <c r="F92" s="95"/>
      <c r="G92" s="245"/>
      <c r="I92" s="239"/>
      <c r="J92" s="13"/>
      <c r="K92" s="13"/>
      <c r="L92" s="96"/>
      <c r="M92" s="95"/>
      <c r="N92" s="245"/>
    </row>
    <row r="93" spans="2:14" ht="20.100000000000001" customHeight="1" x14ac:dyDescent="0.25">
      <c r="B93" s="239"/>
      <c r="C93" s="13"/>
      <c r="D93" s="13"/>
      <c r="E93" s="96"/>
      <c r="F93" s="95"/>
      <c r="G93" s="245"/>
      <c r="I93" s="239"/>
      <c r="J93" s="13"/>
      <c r="K93" s="13"/>
      <c r="L93" s="96"/>
      <c r="M93" s="95"/>
      <c r="N93" s="245"/>
    </row>
    <row r="94" spans="2:14" ht="20.100000000000001" customHeight="1" x14ac:dyDescent="0.25">
      <c r="B94" s="239"/>
      <c r="C94" s="13"/>
      <c r="D94" s="13"/>
      <c r="E94" s="152"/>
      <c r="F94" s="95"/>
      <c r="G94" s="245"/>
      <c r="I94" s="239"/>
      <c r="J94" s="13"/>
      <c r="K94" s="13"/>
      <c r="L94" s="152"/>
      <c r="M94" s="95"/>
      <c r="N94" s="245"/>
    </row>
    <row r="95" spans="2:14" ht="20.100000000000001" customHeight="1" thickBot="1" x14ac:dyDescent="0.3">
      <c r="B95" s="240"/>
      <c r="C95" s="143"/>
      <c r="D95" s="143"/>
      <c r="E95" s="153"/>
      <c r="F95" s="139"/>
      <c r="G95" s="246"/>
      <c r="I95" s="240"/>
      <c r="J95" s="143"/>
      <c r="K95" s="143"/>
      <c r="L95" s="153"/>
      <c r="M95" s="139"/>
      <c r="N95" s="246"/>
    </row>
    <row r="96" spans="2:14" ht="20.100000000000001" customHeight="1" x14ac:dyDescent="0.25">
      <c r="B96" s="235"/>
      <c r="C96" s="9"/>
      <c r="D96" s="9"/>
      <c r="E96" s="10"/>
      <c r="F96" s="47"/>
      <c r="G96" s="111">
        <f>C96*D96*E96</f>
        <v>0</v>
      </c>
      <c r="I96" s="235"/>
      <c r="J96" s="9"/>
      <c r="K96" s="9"/>
      <c r="L96" s="10"/>
      <c r="M96" s="47"/>
      <c r="N96" s="111">
        <f>J96*K96*L96</f>
        <v>0</v>
      </c>
    </row>
    <row r="97" spans="2:14" ht="20.100000000000001" customHeight="1" x14ac:dyDescent="0.25">
      <c r="B97" s="236"/>
      <c r="C97" s="119"/>
      <c r="D97" s="119"/>
      <c r="E97" s="122"/>
      <c r="F97" s="123"/>
      <c r="G97" s="230">
        <f>C97*D97*E97+C98*D98*E98+C99*D99*E99+C100*D100*E100+C101*D101*E101+C102*D102*E102</f>
        <v>0</v>
      </c>
      <c r="I97" s="236"/>
      <c r="J97" s="119"/>
      <c r="K97" s="119"/>
      <c r="L97" s="122"/>
      <c r="M97" s="123"/>
      <c r="N97" s="230">
        <f>J97*K97*L97+J98*K98*L98+J99*K99*L99+J100*K100*L100+J101*K101*L101+J102*K102*L102</f>
        <v>0</v>
      </c>
    </row>
    <row r="98" spans="2:14" ht="20.100000000000001" customHeight="1" x14ac:dyDescent="0.25">
      <c r="B98" s="236"/>
      <c r="C98" s="121"/>
      <c r="D98" s="121"/>
      <c r="E98" s="124"/>
      <c r="F98" s="125"/>
      <c r="G98" s="230"/>
      <c r="I98" s="236"/>
      <c r="J98" s="121"/>
      <c r="K98" s="121"/>
      <c r="L98" s="124"/>
      <c r="M98" s="125"/>
      <c r="N98" s="230"/>
    </row>
    <row r="99" spans="2:14" ht="20.100000000000001" customHeight="1" x14ac:dyDescent="0.25">
      <c r="B99" s="236"/>
      <c r="C99" s="121"/>
      <c r="D99" s="121"/>
      <c r="E99" s="124"/>
      <c r="F99" s="125"/>
      <c r="G99" s="230"/>
      <c r="I99" s="236"/>
      <c r="J99" s="121"/>
      <c r="K99" s="121"/>
      <c r="L99" s="124"/>
      <c r="M99" s="125"/>
      <c r="N99" s="230"/>
    </row>
    <row r="100" spans="2:14" ht="20.100000000000001" customHeight="1" x14ac:dyDescent="0.25">
      <c r="B100" s="236"/>
      <c r="C100" s="121"/>
      <c r="D100" s="121"/>
      <c r="E100" s="124"/>
      <c r="F100" s="125"/>
      <c r="G100" s="230"/>
      <c r="I100" s="236"/>
      <c r="J100" s="121"/>
      <c r="K100" s="121"/>
      <c r="L100" s="124"/>
      <c r="M100" s="125"/>
      <c r="N100" s="230"/>
    </row>
    <row r="101" spans="2:14" ht="20.100000000000001" customHeight="1" x14ac:dyDescent="0.25">
      <c r="B101" s="236"/>
      <c r="C101" s="121"/>
      <c r="D101" s="121"/>
      <c r="E101" s="124"/>
      <c r="F101" s="125"/>
      <c r="G101" s="230"/>
      <c r="I101" s="236"/>
      <c r="J101" s="121"/>
      <c r="K101" s="121"/>
      <c r="L101" s="124"/>
      <c r="M101" s="125"/>
      <c r="N101" s="230"/>
    </row>
    <row r="102" spans="2:14" ht="20.100000000000001" customHeight="1" thickBot="1" x14ac:dyDescent="0.3">
      <c r="B102" s="237"/>
      <c r="C102" s="140"/>
      <c r="D102" s="140"/>
      <c r="E102" s="141"/>
      <c r="F102" s="142"/>
      <c r="G102" s="231"/>
      <c r="I102" s="237"/>
      <c r="J102" s="140"/>
      <c r="K102" s="140"/>
      <c r="L102" s="141"/>
      <c r="M102" s="142"/>
      <c r="N102" s="231"/>
    </row>
    <row r="103" spans="2:14" ht="20.100000000000001" customHeight="1" x14ac:dyDescent="0.25">
      <c r="B103" s="256"/>
      <c r="C103" s="9"/>
      <c r="D103" s="9"/>
      <c r="E103" s="10"/>
      <c r="F103" s="47"/>
      <c r="G103" s="111">
        <f>C103*D103*E103</f>
        <v>0</v>
      </c>
      <c r="I103" s="256"/>
      <c r="J103" s="9"/>
      <c r="K103" s="9"/>
      <c r="L103" s="10"/>
      <c r="M103" s="47"/>
      <c r="N103" s="111">
        <f>J103*K103*L103</f>
        <v>0</v>
      </c>
    </row>
    <row r="104" spans="2:14" ht="20.100000000000001" customHeight="1" x14ac:dyDescent="0.25">
      <c r="B104" s="239"/>
      <c r="C104" s="11"/>
      <c r="D104" s="11"/>
      <c r="E104" s="12"/>
      <c r="F104" s="48"/>
      <c r="G104" s="245">
        <f>C104*D104*E104+C105*D105*E105+C106*D106*E106+C107*D107*E107+C108*D108*E108+C109*D109*E109</f>
        <v>0</v>
      </c>
      <c r="I104" s="239"/>
      <c r="J104" s="11"/>
      <c r="K104" s="11"/>
      <c r="L104" s="12"/>
      <c r="M104" s="48"/>
      <c r="N104" s="245">
        <f>J104*K104*L104+J105*K105*L105+J106*K106*L106+J107*K107*L107+J108*K108*L108+J109*K109*L109</f>
        <v>0</v>
      </c>
    </row>
    <row r="105" spans="2:14" ht="20.100000000000001" customHeight="1" x14ac:dyDescent="0.25">
      <c r="B105" s="239"/>
      <c r="C105" s="13"/>
      <c r="D105" s="13"/>
      <c r="E105" s="14"/>
      <c r="F105" s="49"/>
      <c r="G105" s="245"/>
      <c r="I105" s="239"/>
      <c r="J105" s="13"/>
      <c r="K105" s="13"/>
      <c r="L105" s="14"/>
      <c r="M105" s="49"/>
      <c r="N105" s="245"/>
    </row>
    <row r="106" spans="2:14" ht="20.100000000000001" customHeight="1" x14ac:dyDescent="0.25">
      <c r="B106" s="239"/>
      <c r="C106" s="13"/>
      <c r="D106" s="13"/>
      <c r="E106" s="14"/>
      <c r="F106" s="49"/>
      <c r="G106" s="245"/>
      <c r="I106" s="239"/>
      <c r="J106" s="13"/>
      <c r="K106" s="13"/>
      <c r="L106" s="14"/>
      <c r="M106" s="49"/>
      <c r="N106" s="245"/>
    </row>
    <row r="107" spans="2:14" ht="20.100000000000001" customHeight="1" x14ac:dyDescent="0.25">
      <c r="B107" s="239"/>
      <c r="C107" s="13"/>
      <c r="D107" s="13"/>
      <c r="E107" s="14"/>
      <c r="F107" s="49"/>
      <c r="G107" s="245"/>
      <c r="I107" s="239"/>
      <c r="J107" s="13"/>
      <c r="K107" s="13"/>
      <c r="L107" s="14"/>
      <c r="M107" s="49"/>
      <c r="N107" s="245"/>
    </row>
    <row r="108" spans="2:14" ht="20.100000000000001" customHeight="1" x14ac:dyDescent="0.25">
      <c r="B108" s="239"/>
      <c r="C108" s="13"/>
      <c r="D108" s="13"/>
      <c r="E108" s="14"/>
      <c r="F108" s="49"/>
      <c r="G108" s="245"/>
      <c r="I108" s="239"/>
      <c r="J108" s="13"/>
      <c r="K108" s="13"/>
      <c r="L108" s="14"/>
      <c r="M108" s="49"/>
      <c r="N108" s="245"/>
    </row>
    <row r="109" spans="2:14" ht="20.100000000000001" customHeight="1" thickBot="1" x14ac:dyDescent="0.3">
      <c r="B109" s="240"/>
      <c r="C109" s="143"/>
      <c r="D109" s="143"/>
      <c r="E109" s="144"/>
      <c r="F109" s="145"/>
      <c r="G109" s="246"/>
      <c r="I109" s="240"/>
      <c r="J109" s="143"/>
      <c r="K109" s="143"/>
      <c r="L109" s="144"/>
      <c r="M109" s="145"/>
      <c r="N109" s="246"/>
    </row>
    <row r="110" spans="2:14" ht="20.100000000000001" customHeight="1" x14ac:dyDescent="0.25">
      <c r="B110" s="247" t="s">
        <v>21</v>
      </c>
      <c r="C110" s="248"/>
      <c r="D110" s="248"/>
      <c r="E110" s="248"/>
      <c r="F110" s="248"/>
      <c r="G110" s="20">
        <f>SUM(G89,G96,G103)</f>
        <v>0</v>
      </c>
      <c r="I110" s="247" t="s">
        <v>21</v>
      </c>
      <c r="J110" s="248"/>
      <c r="K110" s="248"/>
      <c r="L110" s="248"/>
      <c r="M110" s="248"/>
      <c r="N110" s="20">
        <f>SUM(N89,N96,N103)</f>
        <v>0</v>
      </c>
    </row>
    <row r="111" spans="2:14" ht="20.100000000000001" customHeight="1" thickBot="1" x14ac:dyDescent="0.3">
      <c r="B111" s="249" t="s">
        <v>22</v>
      </c>
      <c r="C111" s="250"/>
      <c r="D111" s="250"/>
      <c r="E111" s="250"/>
      <c r="F111" s="250"/>
      <c r="G111" s="21">
        <f>SUM(G90,G97,G104)</f>
        <v>0</v>
      </c>
      <c r="I111" s="249" t="s">
        <v>22</v>
      </c>
      <c r="J111" s="250"/>
      <c r="K111" s="250"/>
      <c r="L111" s="250"/>
      <c r="M111" s="250"/>
      <c r="N111" s="21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252" t="s">
        <v>21</v>
      </c>
      <c r="C113" s="253"/>
      <c r="D113" s="253"/>
      <c r="E113" s="253"/>
      <c r="F113" s="253"/>
      <c r="G113" s="20">
        <f>SUM(G18,G51,G84,G110)</f>
        <v>4189.5</v>
      </c>
      <c r="I113" s="247" t="s">
        <v>21</v>
      </c>
      <c r="J113" s="248"/>
      <c r="K113" s="248"/>
      <c r="L113" s="248"/>
      <c r="M113" s="248"/>
      <c r="N113" s="20">
        <f>SUM(N18,N51,N84,N110)</f>
        <v>4289.25</v>
      </c>
    </row>
    <row r="114" spans="2:14" ht="20.100000000000001" customHeight="1" thickBot="1" x14ac:dyDescent="0.3">
      <c r="B114" s="254" t="s">
        <v>22</v>
      </c>
      <c r="C114" s="255"/>
      <c r="D114" s="255"/>
      <c r="E114" s="255"/>
      <c r="F114" s="255"/>
      <c r="G114" s="109">
        <f>SUM(G19,G52,G85,G111)</f>
        <v>0</v>
      </c>
      <c r="I114" s="249" t="s">
        <v>22</v>
      </c>
      <c r="J114" s="250"/>
      <c r="K114" s="250"/>
      <c r="L114" s="250"/>
      <c r="M114" s="250"/>
      <c r="N114" s="109">
        <f>SUM(N19,N52,N85,N111)</f>
        <v>0</v>
      </c>
    </row>
  </sheetData>
  <mergeCells count="87">
    <mergeCell ref="B114:F114"/>
    <mergeCell ref="I114:M114"/>
    <mergeCell ref="B110:F110"/>
    <mergeCell ref="I110:M110"/>
    <mergeCell ref="B111:F111"/>
    <mergeCell ref="I111:M111"/>
    <mergeCell ref="B113:F113"/>
    <mergeCell ref="I113:M113"/>
    <mergeCell ref="B96:B102"/>
    <mergeCell ref="G97:G102"/>
    <mergeCell ref="B103:B109"/>
    <mergeCell ref="I103:I109"/>
    <mergeCell ref="G104:G109"/>
    <mergeCell ref="N104:N109"/>
    <mergeCell ref="B89:B95"/>
    <mergeCell ref="I89:I95"/>
    <mergeCell ref="G90:G95"/>
    <mergeCell ref="N90:N95"/>
    <mergeCell ref="B85:F85"/>
    <mergeCell ref="B87:G87"/>
    <mergeCell ref="I87:N87"/>
    <mergeCell ref="B77:B83"/>
    <mergeCell ref="G78:G83"/>
    <mergeCell ref="I96:I102"/>
    <mergeCell ref="B70:B76"/>
    <mergeCell ref="I70:I76"/>
    <mergeCell ref="G71:G76"/>
    <mergeCell ref="N71:N76"/>
    <mergeCell ref="B84:F84"/>
    <mergeCell ref="I84:M84"/>
    <mergeCell ref="I85:M85"/>
    <mergeCell ref="N97:N102"/>
    <mergeCell ref="I77:I83"/>
    <mergeCell ref="N78:N83"/>
    <mergeCell ref="B56:B62"/>
    <mergeCell ref="I56:I62"/>
    <mergeCell ref="G57:G62"/>
    <mergeCell ref="N57:N62"/>
    <mergeCell ref="B63:B69"/>
    <mergeCell ref="I63:I69"/>
    <mergeCell ref="G64:G69"/>
    <mergeCell ref="N64:N69"/>
    <mergeCell ref="B2:G2"/>
    <mergeCell ref="I2:N2"/>
    <mergeCell ref="B4:B10"/>
    <mergeCell ref="I4:I10"/>
    <mergeCell ref="G5:G10"/>
    <mergeCell ref="N5:N10"/>
    <mergeCell ref="B11:B17"/>
    <mergeCell ref="I11:I17"/>
    <mergeCell ref="G12:G17"/>
    <mergeCell ref="N12:N17"/>
    <mergeCell ref="B18:F18"/>
    <mergeCell ref="I18:M18"/>
    <mergeCell ref="B19:F19"/>
    <mergeCell ref="I19:M19"/>
    <mergeCell ref="B21:G21"/>
    <mergeCell ref="I21:N21"/>
    <mergeCell ref="B23:B29"/>
    <mergeCell ref="I23:I29"/>
    <mergeCell ref="G24:G29"/>
    <mergeCell ref="N24:N29"/>
    <mergeCell ref="B30:B36"/>
    <mergeCell ref="I30:I36"/>
    <mergeCell ref="G31:G36"/>
    <mergeCell ref="N31:N36"/>
    <mergeCell ref="B37:B43"/>
    <mergeCell ref="I37:I43"/>
    <mergeCell ref="G38:G43"/>
    <mergeCell ref="N38:N43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P15:P19"/>
    <mergeCell ref="P20:P24"/>
    <mergeCell ref="P2:Q2"/>
    <mergeCell ref="P3:Q3"/>
    <mergeCell ref="P4:Q4"/>
    <mergeCell ref="P5:P9"/>
    <mergeCell ref="P10:P14"/>
  </mergeCells>
  <phoneticPr fontId="15" type="noConversion"/>
  <hyperlinks>
    <hyperlink ref="P3:Q3" location="说明页!A1" display="说明页" xr:uid="{8C3FC8C0-8899-4566-90F3-4469F23AB52E}"/>
    <hyperlink ref="P4:Q4" location="基础数据!A1" display="基础数据" xr:uid="{4C2E1ED7-304E-4AA7-97F2-DD74B684E76C}"/>
    <hyperlink ref="Q5" location="'腿肩(减重60%)'!A1" display="减重60%" xr:uid="{FE19F9D7-7A47-45B2-A1CF-5D17A0823592}"/>
    <hyperlink ref="Q6" location="'腿肩(75%)'!A1" display="75%" xr:uid="{74C2EA6B-8D53-4037-9260-39EBF6D938C1}"/>
    <hyperlink ref="Q7" location="'腿肩(80%)'!A1" display="80%" xr:uid="{551BCB7B-C101-4156-9ABC-1AF55B5F2415}"/>
    <hyperlink ref="Q8" location="'腿肩(85%)'!A1" display="85%" xr:uid="{526159A5-CEFA-48F8-8AFF-8EAB0A717243}"/>
    <hyperlink ref="Q9" location="'腿肩(95%)'!A1" display="95%" xr:uid="{396E6616-0637-42C7-A139-7280E709BC24}"/>
    <hyperlink ref="Q10" location="'胸背(减重70%)'!A1" display="减重70%" xr:uid="{85CFE7B6-CC51-4A4B-B6F2-16C41AB859AC}"/>
    <hyperlink ref="Q11" location="'胸背(77.5%)'!A1" display="77.5%" xr:uid="{99BDDE91-7857-49E1-B8E6-D41AA1DA91CB}"/>
    <hyperlink ref="Q12" location="'胸背(82.5%)'!A1" display="82.5%" xr:uid="{9D03AB58-A44A-4AD7-A3E4-B0DB6D93EFAB}"/>
    <hyperlink ref="Q13" location="'胸背(87.5%)'!A1" display="87.5%" xr:uid="{37D76D92-D387-42EF-A718-7239CECA0012}"/>
    <hyperlink ref="Q14" location="'胸背(95%)'!A1" display="95%" xr:uid="{FE179C01-9412-4AD2-BF29-9988E1790B14}"/>
    <hyperlink ref="Q15" location="'拉胸(减重60%)'!A1" display="减重60%" xr:uid="{17D6294A-050B-4C20-9AF1-256C24776BE3}"/>
    <hyperlink ref="Q16" location="'拉胸(75%)'!A1" display="75%" xr:uid="{DD68BA0F-3436-43EA-A8E0-1EA3D4E478D1}"/>
    <hyperlink ref="Q17" location="'拉胸(80%)'!A1" display="80%" xr:uid="{521627EA-E246-4423-996F-FC25FBFFD41E}"/>
    <hyperlink ref="Q18" location="'拉胸(85%)'!A1" display="85%" xr:uid="{F9E3DDB8-5BC3-4AB1-B47C-0DB9262DD8AD}"/>
    <hyperlink ref="Q19" location="'拉胸(95%)'!A1" display="95%" xr:uid="{5263FD02-46A0-4CCF-B62F-6585DA9AAC5E}"/>
    <hyperlink ref="Q20" location="'肩背(减重70%)'!A1" display="减重70%" xr:uid="{5E9EDC4B-020A-4499-8DEC-5D8A7D3FA298}"/>
    <hyperlink ref="Q21" location="'肩背(77.5%)'!A1" display="77.5%" xr:uid="{FC47B1BF-ABC0-4D7B-A9C8-E28EEACCB99D}"/>
    <hyperlink ref="Q22" location="'肩背(82.5%)'!A1" display="82.5%" xr:uid="{FE67678A-8280-4E63-B62E-584C1CB2A445}"/>
    <hyperlink ref="Q23" location="'肩背(87.5%)'!A1" display="87.5%" xr:uid="{C545AC75-7E8E-40A2-9862-80CFD1C10CE1}"/>
    <hyperlink ref="Q24" location="'肩背(95%)'!A1" display="95%" xr:uid="{8671E4D1-4E48-4818-8758-4881B6B64ED5}"/>
  </hyperlinks>
  <pageMargins left="0.69930555555555596" right="0.69930555555555596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7" tint="-0.499984740745262"/>
  </sheetPr>
  <dimension ref="B1:Q114"/>
  <sheetViews>
    <sheetView zoomScale="85" zoomScaleNormal="85" workbookViewId="0">
      <selection activeCell="Q15" sqref="Q15"/>
    </sheetView>
  </sheetViews>
  <sheetFormatPr defaultColWidth="10.77734375" defaultRowHeight="20.100000000000001" customHeight="1" x14ac:dyDescent="0.25"/>
  <cols>
    <col min="1" max="1" width="10.77734375" style="135"/>
    <col min="2" max="2" width="16.77734375" style="135" customWidth="1"/>
    <col min="3" max="8" width="10.77734375" style="135"/>
    <col min="9" max="9" width="16.77734375" style="135" customWidth="1"/>
    <col min="10" max="16384" width="10.77734375" style="135"/>
  </cols>
  <sheetData>
    <row r="1" spans="2:17" ht="20.100000000000001" customHeight="1" thickBot="1" x14ac:dyDescent="0.3"/>
    <row r="2" spans="2:17" ht="20.100000000000001" customHeight="1" thickTop="1" thickBot="1" x14ac:dyDescent="0.3">
      <c r="B2" s="227" t="s">
        <v>13</v>
      </c>
      <c r="C2" s="228"/>
      <c r="D2" s="228"/>
      <c r="E2" s="228"/>
      <c r="F2" s="228"/>
      <c r="G2" s="229"/>
      <c r="I2" s="227" t="s">
        <v>13</v>
      </c>
      <c r="J2" s="228"/>
      <c r="K2" s="228"/>
      <c r="L2" s="228"/>
      <c r="M2" s="228"/>
      <c r="N2" s="229"/>
      <c r="P2" s="196" t="s">
        <v>116</v>
      </c>
      <c r="Q2" s="197"/>
    </row>
    <row r="3" spans="2:17" ht="20.100000000000001" customHeight="1" thickBot="1" x14ac:dyDescent="0.3">
      <c r="B3" s="1" t="s">
        <v>14</v>
      </c>
      <c r="C3" s="2" t="s">
        <v>15</v>
      </c>
      <c r="D3" s="3" t="s">
        <v>16</v>
      </c>
      <c r="E3" s="4" t="s">
        <v>17</v>
      </c>
      <c r="F3" s="5" t="s">
        <v>18</v>
      </c>
      <c r="G3" s="6" t="s">
        <v>19</v>
      </c>
      <c r="I3" s="1" t="s">
        <v>14</v>
      </c>
      <c r="J3" s="2" t="s">
        <v>15</v>
      </c>
      <c r="K3" s="3" t="s">
        <v>16</v>
      </c>
      <c r="L3" s="4" t="s">
        <v>17</v>
      </c>
      <c r="M3" s="5" t="s">
        <v>18</v>
      </c>
      <c r="N3" s="6" t="s">
        <v>19</v>
      </c>
      <c r="P3" s="205" t="s">
        <v>117</v>
      </c>
      <c r="Q3" s="206"/>
    </row>
    <row r="4" spans="2:17" ht="20.100000000000001" customHeight="1" thickBot="1" x14ac:dyDescent="0.3">
      <c r="B4" s="232" t="s">
        <v>82</v>
      </c>
      <c r="C4" s="7">
        <f>基础数据!$M$22</f>
        <v>4</v>
      </c>
      <c r="D4" s="7">
        <f>基础数据!$N$22</f>
        <v>3</v>
      </c>
      <c r="E4" s="8">
        <f>基础数据!$F$5*F4</f>
        <v>90.25</v>
      </c>
      <c r="F4" s="110">
        <f>基础数据!$E$22</f>
        <v>0.95</v>
      </c>
      <c r="G4" s="111">
        <f>C4*D4*E4</f>
        <v>1083</v>
      </c>
      <c r="I4" s="232" t="s">
        <v>134</v>
      </c>
      <c r="J4" s="7">
        <f>基础数据!$M$22</f>
        <v>4</v>
      </c>
      <c r="K4" s="7">
        <f>基础数据!$N$22</f>
        <v>3</v>
      </c>
      <c r="L4" s="8">
        <f>基础数据!$L$5*M4</f>
        <v>92.506249999999994</v>
      </c>
      <c r="M4" s="110">
        <f>基础数据!$E$22</f>
        <v>0.95</v>
      </c>
      <c r="N4" s="111">
        <f>J4*K4*L4</f>
        <v>1110.0749999999998</v>
      </c>
      <c r="P4" s="201" t="s">
        <v>118</v>
      </c>
      <c r="Q4" s="202"/>
    </row>
    <row r="5" spans="2:17" ht="20.100000000000001" customHeight="1" x14ac:dyDescent="0.25">
      <c r="B5" s="233"/>
      <c r="C5" s="88"/>
      <c r="D5" s="89"/>
      <c r="E5" s="90"/>
      <c r="F5" s="91"/>
      <c r="G5" s="245">
        <f>C5*D5*E5+C6*D6*E6+C7*D7*E7+C8*D8*E8+C9*D9*E9+C10*D10*E10</f>
        <v>0</v>
      </c>
      <c r="I5" s="233"/>
      <c r="J5" s="88"/>
      <c r="K5" s="89"/>
      <c r="L5" s="90"/>
      <c r="M5" s="91"/>
      <c r="N5" s="245">
        <f>J5*K5*L5+J6*K6*L6+J7*K7*L7+J8*K8*L8+J9*K9*L9+J10*K10*L10</f>
        <v>0</v>
      </c>
      <c r="P5" s="171" t="s">
        <v>119</v>
      </c>
      <c r="Q5" s="156" t="s">
        <v>121</v>
      </c>
    </row>
    <row r="6" spans="2:17" ht="20.100000000000001" customHeight="1" x14ac:dyDescent="0.25">
      <c r="B6" s="233"/>
      <c r="C6" s="92"/>
      <c r="D6" s="93"/>
      <c r="E6" s="94"/>
      <c r="F6" s="95"/>
      <c r="G6" s="245"/>
      <c r="I6" s="233"/>
      <c r="J6" s="92"/>
      <c r="K6" s="93"/>
      <c r="L6" s="94"/>
      <c r="M6" s="95"/>
      <c r="N6" s="245"/>
      <c r="P6" s="172"/>
      <c r="Q6" s="157" t="s">
        <v>122</v>
      </c>
    </row>
    <row r="7" spans="2:17" ht="20.100000000000001" customHeight="1" x14ac:dyDescent="0.25">
      <c r="B7" s="233"/>
      <c r="C7" s="92"/>
      <c r="D7" s="93"/>
      <c r="E7" s="94"/>
      <c r="F7" s="95"/>
      <c r="G7" s="245"/>
      <c r="I7" s="233"/>
      <c r="J7" s="92"/>
      <c r="K7" s="93"/>
      <c r="L7" s="94"/>
      <c r="M7" s="95"/>
      <c r="N7" s="245"/>
      <c r="P7" s="172"/>
      <c r="Q7" s="158" t="s">
        <v>123</v>
      </c>
    </row>
    <row r="8" spans="2:17" ht="20.100000000000001" customHeight="1" thickBot="1" x14ac:dyDescent="0.3">
      <c r="B8" s="233"/>
      <c r="C8" s="92"/>
      <c r="D8" s="93"/>
      <c r="E8" s="94"/>
      <c r="F8" s="95"/>
      <c r="G8" s="245"/>
      <c r="I8" s="233"/>
      <c r="J8" s="92"/>
      <c r="K8" s="93"/>
      <c r="L8" s="94"/>
      <c r="M8" s="95"/>
      <c r="N8" s="245"/>
      <c r="P8" s="172"/>
      <c r="Q8" s="159" t="s">
        <v>124</v>
      </c>
    </row>
    <row r="9" spans="2:17" ht="20.100000000000001" customHeight="1" thickBot="1" x14ac:dyDescent="0.3">
      <c r="B9" s="233"/>
      <c r="C9" s="92"/>
      <c r="D9" s="93"/>
      <c r="E9" s="94"/>
      <c r="F9" s="95"/>
      <c r="G9" s="245"/>
      <c r="I9" s="233"/>
      <c r="J9" s="92"/>
      <c r="K9" s="93"/>
      <c r="L9" s="94"/>
      <c r="M9" s="95"/>
      <c r="N9" s="245"/>
      <c r="P9" s="173"/>
      <c r="Q9" s="160" t="s">
        <v>125</v>
      </c>
    </row>
    <row r="10" spans="2:17" ht="20.100000000000001" customHeight="1" thickBot="1" x14ac:dyDescent="0.3">
      <c r="B10" s="234"/>
      <c r="C10" s="136"/>
      <c r="D10" s="137"/>
      <c r="E10" s="138"/>
      <c r="F10" s="139"/>
      <c r="G10" s="246"/>
      <c r="I10" s="234"/>
      <c r="J10" s="136"/>
      <c r="K10" s="137"/>
      <c r="L10" s="138"/>
      <c r="M10" s="139"/>
      <c r="N10" s="246"/>
      <c r="P10" s="174" t="s">
        <v>120</v>
      </c>
      <c r="Q10" s="156" t="s">
        <v>130</v>
      </c>
    </row>
    <row r="11" spans="2:17" ht="20.100000000000001" customHeight="1" x14ac:dyDescent="0.25">
      <c r="B11" s="235" t="s">
        <v>168</v>
      </c>
      <c r="C11" s="9">
        <v>3</v>
      </c>
      <c r="D11" s="9">
        <v>12</v>
      </c>
      <c r="E11" s="10"/>
      <c r="F11" s="47"/>
      <c r="G11" s="111">
        <f>C11*D11*E11</f>
        <v>0</v>
      </c>
      <c r="I11" s="235" t="s">
        <v>168</v>
      </c>
      <c r="J11" s="9">
        <v>3</v>
      </c>
      <c r="K11" s="9">
        <v>12</v>
      </c>
      <c r="L11" s="10"/>
      <c r="M11" s="47"/>
      <c r="N11" s="111">
        <f>J11*K11*L11</f>
        <v>0</v>
      </c>
      <c r="P11" s="175"/>
      <c r="Q11" s="157" t="s">
        <v>127</v>
      </c>
    </row>
    <row r="12" spans="2:17" ht="20.100000000000001" customHeight="1" x14ac:dyDescent="0.25">
      <c r="B12" s="236"/>
      <c r="C12" s="121"/>
      <c r="D12" s="121"/>
      <c r="E12" s="124"/>
      <c r="F12" s="125"/>
      <c r="G12" s="230">
        <f>C12*D12*E12+C13*D13*E13+C14*D14*E14+C15*D15*E15+C16*D16*E16+C17*D17*E17</f>
        <v>0</v>
      </c>
      <c r="I12" s="236"/>
      <c r="J12" s="121"/>
      <c r="K12" s="121"/>
      <c r="L12" s="124"/>
      <c r="M12" s="125"/>
      <c r="N12" s="230">
        <f>J12*K12*L12+J13*K13*L13+J14*K14*L14+J15*K15*L15+J16*K16*L16+J17*K17*L17</f>
        <v>0</v>
      </c>
      <c r="P12" s="175"/>
      <c r="Q12" s="158" t="s">
        <v>128</v>
      </c>
    </row>
    <row r="13" spans="2:17" ht="20.100000000000001" customHeight="1" thickBot="1" x14ac:dyDescent="0.3">
      <c r="B13" s="236"/>
      <c r="C13" s="121"/>
      <c r="D13" s="121"/>
      <c r="E13" s="124"/>
      <c r="F13" s="125"/>
      <c r="G13" s="230"/>
      <c r="I13" s="236"/>
      <c r="J13" s="121"/>
      <c r="K13" s="121"/>
      <c r="L13" s="124"/>
      <c r="M13" s="125"/>
      <c r="N13" s="230"/>
      <c r="P13" s="175"/>
      <c r="Q13" s="159" t="s">
        <v>129</v>
      </c>
    </row>
    <row r="14" spans="2:17" ht="20.100000000000001" customHeight="1" thickBot="1" x14ac:dyDescent="0.3">
      <c r="B14" s="236"/>
      <c r="C14" s="121"/>
      <c r="D14" s="121"/>
      <c r="E14" s="124"/>
      <c r="F14" s="125"/>
      <c r="G14" s="230"/>
      <c r="I14" s="236"/>
      <c r="J14" s="121"/>
      <c r="K14" s="121"/>
      <c r="L14" s="124"/>
      <c r="M14" s="125"/>
      <c r="N14" s="230"/>
      <c r="P14" s="198"/>
      <c r="Q14" s="160" t="s">
        <v>125</v>
      </c>
    </row>
    <row r="15" spans="2:17" ht="20.100000000000001" customHeight="1" x14ac:dyDescent="0.25">
      <c r="B15" s="236"/>
      <c r="C15" s="121"/>
      <c r="D15" s="121"/>
      <c r="E15" s="124"/>
      <c r="F15" s="125"/>
      <c r="G15" s="230"/>
      <c r="I15" s="236"/>
      <c r="J15" s="121"/>
      <c r="K15" s="121"/>
      <c r="L15" s="124"/>
      <c r="M15" s="125"/>
      <c r="N15" s="230"/>
      <c r="P15" s="171" t="s">
        <v>126</v>
      </c>
      <c r="Q15" s="156" t="s">
        <v>121</v>
      </c>
    </row>
    <row r="16" spans="2:17" ht="20.100000000000001" customHeight="1" x14ac:dyDescent="0.25">
      <c r="B16" s="236"/>
      <c r="C16" s="121"/>
      <c r="D16" s="121"/>
      <c r="E16" s="124"/>
      <c r="F16" s="125"/>
      <c r="G16" s="230"/>
      <c r="I16" s="236"/>
      <c r="J16" s="121"/>
      <c r="K16" s="121"/>
      <c r="L16" s="124"/>
      <c r="M16" s="125"/>
      <c r="N16" s="230"/>
      <c r="P16" s="172"/>
      <c r="Q16" s="157" t="s">
        <v>122</v>
      </c>
    </row>
    <row r="17" spans="2:17" ht="20.100000000000001" customHeight="1" thickBot="1" x14ac:dyDescent="0.3">
      <c r="B17" s="237"/>
      <c r="C17" s="140"/>
      <c r="D17" s="140"/>
      <c r="E17" s="141"/>
      <c r="F17" s="142"/>
      <c r="G17" s="231"/>
      <c r="I17" s="237"/>
      <c r="J17" s="140"/>
      <c r="K17" s="140"/>
      <c r="L17" s="141"/>
      <c r="M17" s="142"/>
      <c r="N17" s="231"/>
      <c r="P17" s="172"/>
      <c r="Q17" s="158" t="s">
        <v>123</v>
      </c>
    </row>
    <row r="18" spans="2:17" ht="20.100000000000001" customHeight="1" thickBot="1" x14ac:dyDescent="0.3">
      <c r="B18" s="247" t="s">
        <v>21</v>
      </c>
      <c r="C18" s="248"/>
      <c r="D18" s="248"/>
      <c r="E18" s="248"/>
      <c r="F18" s="248"/>
      <c r="G18" s="20">
        <f>SUM(G4,G11)</f>
        <v>1083</v>
      </c>
      <c r="I18" s="247" t="s">
        <v>21</v>
      </c>
      <c r="J18" s="248"/>
      <c r="K18" s="248"/>
      <c r="L18" s="248"/>
      <c r="M18" s="248"/>
      <c r="N18" s="20">
        <f>SUM(N4,N11)</f>
        <v>1110.0749999999998</v>
      </c>
      <c r="P18" s="172"/>
      <c r="Q18" s="159" t="s">
        <v>124</v>
      </c>
    </row>
    <row r="19" spans="2:17" ht="20.100000000000001" customHeight="1" thickBot="1" x14ac:dyDescent="0.3">
      <c r="B19" s="249" t="s">
        <v>22</v>
      </c>
      <c r="C19" s="250"/>
      <c r="D19" s="250"/>
      <c r="E19" s="250"/>
      <c r="F19" s="250"/>
      <c r="G19" s="21">
        <f>SUM(G5,G12)</f>
        <v>0</v>
      </c>
      <c r="I19" s="249" t="s">
        <v>22</v>
      </c>
      <c r="J19" s="250"/>
      <c r="K19" s="250"/>
      <c r="L19" s="250"/>
      <c r="M19" s="250"/>
      <c r="N19" s="21">
        <f>SUM(N5,N12)</f>
        <v>0</v>
      </c>
      <c r="P19" s="173"/>
      <c r="Q19" s="160" t="s">
        <v>125</v>
      </c>
    </row>
    <row r="20" spans="2:17" ht="20.100000000000001" customHeight="1" thickBot="1" x14ac:dyDescent="0.3">
      <c r="P20" s="174" t="s">
        <v>143</v>
      </c>
      <c r="Q20" s="156" t="s">
        <v>130</v>
      </c>
    </row>
    <row r="21" spans="2:17" ht="20.100000000000001" customHeight="1" thickBot="1" x14ac:dyDescent="0.3">
      <c r="B21" s="227" t="s">
        <v>13</v>
      </c>
      <c r="C21" s="228"/>
      <c r="D21" s="228"/>
      <c r="E21" s="228"/>
      <c r="F21" s="228"/>
      <c r="G21" s="229"/>
      <c r="I21" s="227" t="s">
        <v>13</v>
      </c>
      <c r="J21" s="228"/>
      <c r="K21" s="228"/>
      <c r="L21" s="228"/>
      <c r="M21" s="228"/>
      <c r="N21" s="229"/>
      <c r="P21" s="175"/>
      <c r="Q21" s="157" t="s">
        <v>127</v>
      </c>
    </row>
    <row r="22" spans="2:17" ht="20.100000000000001" customHeight="1" thickBot="1" x14ac:dyDescent="0.3">
      <c r="B22" s="1" t="s">
        <v>14</v>
      </c>
      <c r="C22" s="2" t="s">
        <v>15</v>
      </c>
      <c r="D22" s="3" t="s">
        <v>16</v>
      </c>
      <c r="E22" s="4" t="s">
        <v>17</v>
      </c>
      <c r="F22" s="5" t="s">
        <v>18</v>
      </c>
      <c r="G22" s="6" t="s">
        <v>19</v>
      </c>
      <c r="I22" s="1" t="s">
        <v>14</v>
      </c>
      <c r="J22" s="2" t="s">
        <v>15</v>
      </c>
      <c r="K22" s="3" t="s">
        <v>16</v>
      </c>
      <c r="L22" s="4" t="s">
        <v>17</v>
      </c>
      <c r="M22" s="5" t="s">
        <v>18</v>
      </c>
      <c r="N22" s="6" t="s">
        <v>19</v>
      </c>
      <c r="P22" s="175"/>
      <c r="Q22" s="158" t="s">
        <v>128</v>
      </c>
    </row>
    <row r="23" spans="2:17" ht="20.100000000000001" customHeight="1" thickBot="1" x14ac:dyDescent="0.3">
      <c r="B23" s="238" t="s">
        <v>170</v>
      </c>
      <c r="C23" s="9">
        <v>3</v>
      </c>
      <c r="D23" s="9">
        <v>12</v>
      </c>
      <c r="E23" s="10"/>
      <c r="F23" s="47"/>
      <c r="G23" s="111">
        <f>C23*D23*E23</f>
        <v>0</v>
      </c>
      <c r="I23" s="238" t="s">
        <v>170</v>
      </c>
      <c r="J23" s="9">
        <v>3</v>
      </c>
      <c r="K23" s="9">
        <v>12</v>
      </c>
      <c r="L23" s="10"/>
      <c r="M23" s="47"/>
      <c r="N23" s="111">
        <f>J23*K23*L23</f>
        <v>0</v>
      </c>
      <c r="P23" s="175"/>
      <c r="Q23" s="159" t="s">
        <v>129</v>
      </c>
    </row>
    <row r="24" spans="2:17" ht="20.100000000000001" customHeight="1" thickBot="1" x14ac:dyDescent="0.3">
      <c r="B24" s="239"/>
      <c r="C24" s="11"/>
      <c r="D24" s="11"/>
      <c r="E24" s="12"/>
      <c r="F24" s="48"/>
      <c r="G24" s="245">
        <f>C24*D24*E24+C25*D25*E25+C26*D26*E26+C27*D27*E27+C28*D28*E28+C29*D29*E29</f>
        <v>0</v>
      </c>
      <c r="I24" s="239"/>
      <c r="J24" s="11"/>
      <c r="K24" s="11"/>
      <c r="L24" s="12"/>
      <c r="M24" s="48"/>
      <c r="N24" s="245">
        <f>J24*K24*L24+J25*K25*L25+J26*K26*L26+J27*K27*L27+J28*K28*L28+J29*K29*L29</f>
        <v>0</v>
      </c>
      <c r="P24" s="176"/>
      <c r="Q24" s="161" t="s">
        <v>125</v>
      </c>
    </row>
    <row r="25" spans="2:17" ht="20.100000000000001" customHeight="1" thickTop="1" x14ac:dyDescent="0.25">
      <c r="B25" s="239"/>
      <c r="C25" s="13"/>
      <c r="D25" s="13"/>
      <c r="E25" s="14"/>
      <c r="F25" s="49"/>
      <c r="G25" s="245"/>
      <c r="I25" s="239"/>
      <c r="J25" s="13"/>
      <c r="K25" s="13"/>
      <c r="L25" s="14"/>
      <c r="M25" s="49"/>
      <c r="N25" s="245"/>
    </row>
    <row r="26" spans="2:17" ht="20.100000000000001" customHeight="1" x14ac:dyDescent="0.25">
      <c r="B26" s="239"/>
      <c r="C26" s="13"/>
      <c r="D26" s="13"/>
      <c r="E26" s="14"/>
      <c r="F26" s="49"/>
      <c r="G26" s="245"/>
      <c r="I26" s="239"/>
      <c r="J26" s="13"/>
      <c r="K26" s="13"/>
      <c r="L26" s="14"/>
      <c r="M26" s="49"/>
      <c r="N26" s="245"/>
    </row>
    <row r="27" spans="2:17" ht="20.100000000000001" customHeight="1" x14ac:dyDescent="0.25">
      <c r="B27" s="239"/>
      <c r="C27" s="13"/>
      <c r="D27" s="13"/>
      <c r="E27" s="14"/>
      <c r="F27" s="49"/>
      <c r="G27" s="245"/>
      <c r="I27" s="239"/>
      <c r="J27" s="13"/>
      <c r="K27" s="13"/>
      <c r="L27" s="14"/>
      <c r="M27" s="49"/>
      <c r="N27" s="245"/>
    </row>
    <row r="28" spans="2:17" ht="20.100000000000001" customHeight="1" x14ac:dyDescent="0.25">
      <c r="B28" s="239"/>
      <c r="C28" s="13"/>
      <c r="D28" s="13"/>
      <c r="E28" s="14"/>
      <c r="F28" s="49"/>
      <c r="G28" s="245"/>
      <c r="I28" s="239"/>
      <c r="J28" s="13"/>
      <c r="K28" s="13"/>
      <c r="L28" s="14"/>
      <c r="M28" s="49"/>
      <c r="N28" s="245"/>
    </row>
    <row r="29" spans="2:17" ht="20.100000000000001" customHeight="1" thickBot="1" x14ac:dyDescent="0.3">
      <c r="B29" s="240"/>
      <c r="C29" s="143"/>
      <c r="D29" s="143"/>
      <c r="E29" s="144"/>
      <c r="F29" s="145"/>
      <c r="G29" s="246"/>
      <c r="I29" s="240"/>
      <c r="J29" s="143"/>
      <c r="K29" s="143"/>
      <c r="L29" s="144"/>
      <c r="M29" s="145"/>
      <c r="N29" s="246"/>
    </row>
    <row r="30" spans="2:17" ht="20.100000000000001" customHeight="1" x14ac:dyDescent="0.25">
      <c r="B30" s="235" t="s">
        <v>100</v>
      </c>
      <c r="C30" s="9">
        <v>3</v>
      </c>
      <c r="D30" s="9">
        <v>12</v>
      </c>
      <c r="E30" s="15"/>
      <c r="F30" s="50"/>
      <c r="G30" s="111">
        <f>C30*D30*E30</f>
        <v>0</v>
      </c>
      <c r="I30" s="235" t="s">
        <v>100</v>
      </c>
      <c r="J30" s="9">
        <v>3</v>
      </c>
      <c r="K30" s="9">
        <v>12</v>
      </c>
      <c r="L30" s="15"/>
      <c r="M30" s="50"/>
      <c r="N30" s="111">
        <f>J30*K30*L30</f>
        <v>0</v>
      </c>
    </row>
    <row r="31" spans="2:17" ht="20.100000000000001" customHeight="1" x14ac:dyDescent="0.25">
      <c r="B31" s="236"/>
      <c r="C31" s="119"/>
      <c r="D31" s="119"/>
      <c r="E31" s="120"/>
      <c r="F31" s="117"/>
      <c r="G31" s="230">
        <f>C31*D31*E31+C32*D32*E32+C33*D33*E33+C34*D34*E34+C35*D35*E35+C36*D36*E36</f>
        <v>0</v>
      </c>
      <c r="I31" s="236"/>
      <c r="J31" s="119"/>
      <c r="K31" s="119"/>
      <c r="L31" s="120"/>
      <c r="M31" s="117"/>
      <c r="N31" s="230">
        <f>J31*K31*L31+J32*K32*L32+J33*K33*L33+J34*K34*L34+J35*K35*L35+J36*K36*L36</f>
        <v>0</v>
      </c>
    </row>
    <row r="32" spans="2:17" ht="20.100000000000001" customHeight="1" x14ac:dyDescent="0.25">
      <c r="B32" s="236"/>
      <c r="C32" s="121"/>
      <c r="D32" s="121"/>
      <c r="E32" s="120"/>
      <c r="F32" s="118"/>
      <c r="G32" s="230"/>
      <c r="I32" s="236"/>
      <c r="J32" s="121"/>
      <c r="K32" s="121"/>
      <c r="L32" s="120"/>
      <c r="M32" s="118"/>
      <c r="N32" s="230"/>
    </row>
    <row r="33" spans="2:14" ht="20.100000000000001" customHeight="1" x14ac:dyDescent="0.25">
      <c r="B33" s="236"/>
      <c r="C33" s="121"/>
      <c r="D33" s="121"/>
      <c r="E33" s="120"/>
      <c r="F33" s="118"/>
      <c r="G33" s="230"/>
      <c r="I33" s="236"/>
      <c r="J33" s="121"/>
      <c r="K33" s="121"/>
      <c r="L33" s="120"/>
      <c r="M33" s="118"/>
      <c r="N33" s="230"/>
    </row>
    <row r="34" spans="2:14" ht="20.100000000000001" customHeight="1" x14ac:dyDescent="0.25">
      <c r="B34" s="236"/>
      <c r="C34" s="121"/>
      <c r="D34" s="121"/>
      <c r="E34" s="120"/>
      <c r="F34" s="118"/>
      <c r="G34" s="230"/>
      <c r="I34" s="236"/>
      <c r="J34" s="121"/>
      <c r="K34" s="121"/>
      <c r="L34" s="120"/>
      <c r="M34" s="118"/>
      <c r="N34" s="230"/>
    </row>
    <row r="35" spans="2:14" ht="20.100000000000001" customHeight="1" x14ac:dyDescent="0.25">
      <c r="B35" s="236"/>
      <c r="C35" s="121"/>
      <c r="D35" s="121"/>
      <c r="E35" s="146"/>
      <c r="F35" s="118"/>
      <c r="G35" s="230"/>
      <c r="I35" s="236"/>
      <c r="J35" s="121"/>
      <c r="K35" s="121"/>
      <c r="L35" s="146"/>
      <c r="M35" s="118"/>
      <c r="N35" s="230"/>
    </row>
    <row r="36" spans="2:14" ht="20.100000000000001" customHeight="1" thickBot="1" x14ac:dyDescent="0.3">
      <c r="B36" s="237"/>
      <c r="C36" s="140"/>
      <c r="D36" s="140"/>
      <c r="E36" s="147"/>
      <c r="F36" s="148"/>
      <c r="G36" s="231"/>
      <c r="I36" s="237"/>
      <c r="J36" s="140"/>
      <c r="K36" s="140"/>
      <c r="L36" s="147"/>
      <c r="M36" s="148"/>
      <c r="N36" s="231"/>
    </row>
    <row r="37" spans="2:14" ht="20.100000000000001" customHeight="1" x14ac:dyDescent="0.25">
      <c r="B37" s="241"/>
      <c r="C37" s="9"/>
      <c r="D37" s="9"/>
      <c r="E37" s="10"/>
      <c r="F37" s="47"/>
      <c r="G37" s="111">
        <f>C37*D37*E37</f>
        <v>0</v>
      </c>
      <c r="I37" s="241"/>
      <c r="J37" s="9"/>
      <c r="K37" s="9"/>
      <c r="L37" s="10"/>
      <c r="M37" s="47"/>
      <c r="N37" s="111">
        <f>J37*K37*L37</f>
        <v>0</v>
      </c>
    </row>
    <row r="38" spans="2:14" ht="20.100000000000001" customHeight="1" x14ac:dyDescent="0.25">
      <c r="B38" s="242"/>
      <c r="C38" s="16"/>
      <c r="D38" s="16"/>
      <c r="E38" s="17"/>
      <c r="F38" s="51"/>
      <c r="G38" s="245">
        <f>C38*D38*E38+C39*D39*E39+C40*D40*E40+C41*D41*E41+C42*D42*E42+C43*D43*E43</f>
        <v>0</v>
      </c>
      <c r="I38" s="242"/>
      <c r="J38" s="16"/>
      <c r="K38" s="16"/>
      <c r="L38" s="17"/>
      <c r="M38" s="51"/>
      <c r="N38" s="245">
        <f>J38*K38*L38+J39*K39*L39+J40*K40*L40+J41*K41*L41+J42*K42*L42+J43*K43*L43</f>
        <v>0</v>
      </c>
    </row>
    <row r="39" spans="2:14" ht="20.100000000000001" customHeight="1" x14ac:dyDescent="0.25">
      <c r="B39" s="242"/>
      <c r="C39" s="18"/>
      <c r="D39" s="18"/>
      <c r="E39" s="19"/>
      <c r="F39" s="52"/>
      <c r="G39" s="245"/>
      <c r="I39" s="242"/>
      <c r="J39" s="18"/>
      <c r="K39" s="18"/>
      <c r="L39" s="19"/>
      <c r="M39" s="52"/>
      <c r="N39" s="245"/>
    </row>
    <row r="40" spans="2:14" ht="20.100000000000001" customHeight="1" x14ac:dyDescent="0.25">
      <c r="B40" s="242"/>
      <c r="C40" s="18"/>
      <c r="D40" s="18"/>
      <c r="E40" s="19"/>
      <c r="F40" s="52"/>
      <c r="G40" s="245"/>
      <c r="I40" s="242"/>
      <c r="J40" s="18"/>
      <c r="K40" s="18"/>
      <c r="L40" s="19"/>
      <c r="M40" s="52"/>
      <c r="N40" s="245"/>
    </row>
    <row r="41" spans="2:14" ht="20.100000000000001" customHeight="1" x14ac:dyDescent="0.25">
      <c r="B41" s="242"/>
      <c r="C41" s="18"/>
      <c r="D41" s="18"/>
      <c r="E41" s="19"/>
      <c r="F41" s="52"/>
      <c r="G41" s="245"/>
      <c r="I41" s="242"/>
      <c r="J41" s="18"/>
      <c r="K41" s="18"/>
      <c r="L41" s="19"/>
      <c r="M41" s="52"/>
      <c r="N41" s="245"/>
    </row>
    <row r="42" spans="2:14" ht="20.100000000000001" customHeight="1" x14ac:dyDescent="0.25">
      <c r="B42" s="242"/>
      <c r="C42" s="18"/>
      <c r="D42" s="18"/>
      <c r="E42" s="19"/>
      <c r="F42" s="52"/>
      <c r="G42" s="245"/>
      <c r="I42" s="242"/>
      <c r="J42" s="18"/>
      <c r="K42" s="18"/>
      <c r="L42" s="19"/>
      <c r="M42" s="52"/>
      <c r="N42" s="245"/>
    </row>
    <row r="43" spans="2:14" ht="20.100000000000001" customHeight="1" thickBot="1" x14ac:dyDescent="0.3">
      <c r="B43" s="243"/>
      <c r="C43" s="149"/>
      <c r="D43" s="149"/>
      <c r="E43" s="150"/>
      <c r="F43" s="151"/>
      <c r="G43" s="246"/>
      <c r="I43" s="243"/>
      <c r="J43" s="149"/>
      <c r="K43" s="149"/>
      <c r="L43" s="150"/>
      <c r="M43" s="151"/>
      <c r="N43" s="246"/>
    </row>
    <row r="44" spans="2:14" ht="20.100000000000001" customHeight="1" x14ac:dyDescent="0.25">
      <c r="B44" s="235"/>
      <c r="C44" s="9"/>
      <c r="D44" s="9"/>
      <c r="E44" s="10"/>
      <c r="F44" s="47"/>
      <c r="G44" s="111">
        <f>C44*D44*E44</f>
        <v>0</v>
      </c>
      <c r="I44" s="244"/>
      <c r="J44" s="9"/>
      <c r="K44" s="9"/>
      <c r="L44" s="10"/>
      <c r="M44" s="47"/>
      <c r="N44" s="111">
        <f>J44*K44*L44</f>
        <v>0</v>
      </c>
    </row>
    <row r="45" spans="2:14" ht="20.100000000000001" customHeight="1" x14ac:dyDescent="0.25">
      <c r="B45" s="236"/>
      <c r="C45" s="119"/>
      <c r="D45" s="119"/>
      <c r="E45" s="122"/>
      <c r="F45" s="123"/>
      <c r="G45" s="230">
        <f>C45*D45*E45+C46*D46*E46+C47*D47*E47+C48*D48*E48+C49*D49*E49+C50*D50*E50</f>
        <v>0</v>
      </c>
      <c r="I45" s="236"/>
      <c r="J45" s="119"/>
      <c r="K45" s="119"/>
      <c r="L45" s="122"/>
      <c r="M45" s="123"/>
      <c r="N45" s="230">
        <f>J45*K45*L45+J46*K46*L46+J47*K47*L47+J48*K48*L48+J49*K49*L49+J50*K50*L50</f>
        <v>0</v>
      </c>
    </row>
    <row r="46" spans="2:14" ht="20.100000000000001" customHeight="1" x14ac:dyDescent="0.25">
      <c r="B46" s="236"/>
      <c r="C46" s="121"/>
      <c r="D46" s="121"/>
      <c r="E46" s="124"/>
      <c r="F46" s="125"/>
      <c r="G46" s="230"/>
      <c r="I46" s="236"/>
      <c r="J46" s="121"/>
      <c r="K46" s="121"/>
      <c r="L46" s="124"/>
      <c r="M46" s="125"/>
      <c r="N46" s="230"/>
    </row>
    <row r="47" spans="2:14" ht="20.100000000000001" customHeight="1" x14ac:dyDescent="0.25">
      <c r="B47" s="236"/>
      <c r="C47" s="121"/>
      <c r="D47" s="121"/>
      <c r="E47" s="124"/>
      <c r="F47" s="125"/>
      <c r="G47" s="230"/>
      <c r="I47" s="236"/>
      <c r="J47" s="121"/>
      <c r="K47" s="121"/>
      <c r="L47" s="124"/>
      <c r="M47" s="125"/>
      <c r="N47" s="230"/>
    </row>
    <row r="48" spans="2:14" ht="20.100000000000001" customHeight="1" x14ac:dyDescent="0.25">
      <c r="B48" s="236"/>
      <c r="C48" s="121"/>
      <c r="D48" s="121"/>
      <c r="E48" s="124"/>
      <c r="F48" s="125"/>
      <c r="G48" s="230"/>
      <c r="I48" s="236"/>
      <c r="J48" s="121"/>
      <c r="K48" s="121"/>
      <c r="L48" s="124"/>
      <c r="M48" s="125"/>
      <c r="N48" s="230"/>
    </row>
    <row r="49" spans="2:14" ht="20.100000000000001" customHeight="1" x14ac:dyDescent="0.25">
      <c r="B49" s="236"/>
      <c r="C49" s="121"/>
      <c r="D49" s="121"/>
      <c r="E49" s="124"/>
      <c r="F49" s="125"/>
      <c r="G49" s="230"/>
      <c r="I49" s="236"/>
      <c r="J49" s="121"/>
      <c r="K49" s="121"/>
      <c r="L49" s="124"/>
      <c r="M49" s="125"/>
      <c r="N49" s="230"/>
    </row>
    <row r="50" spans="2:14" ht="20.100000000000001" customHeight="1" thickBot="1" x14ac:dyDescent="0.3">
      <c r="B50" s="237"/>
      <c r="C50" s="140"/>
      <c r="D50" s="140"/>
      <c r="E50" s="141"/>
      <c r="F50" s="142"/>
      <c r="G50" s="231"/>
      <c r="I50" s="237"/>
      <c r="J50" s="140"/>
      <c r="K50" s="140"/>
      <c r="L50" s="141"/>
      <c r="M50" s="142"/>
      <c r="N50" s="231"/>
    </row>
    <row r="51" spans="2:14" ht="20.100000000000001" customHeight="1" x14ac:dyDescent="0.25">
      <c r="B51" s="247" t="s">
        <v>21</v>
      </c>
      <c r="C51" s="248"/>
      <c r="D51" s="248"/>
      <c r="E51" s="248"/>
      <c r="F51" s="248"/>
      <c r="G51" s="20">
        <f>SUM(G23,G30,G37,G44)</f>
        <v>0</v>
      </c>
      <c r="I51" s="247" t="s">
        <v>21</v>
      </c>
      <c r="J51" s="248"/>
      <c r="K51" s="248"/>
      <c r="L51" s="248"/>
      <c r="M51" s="248"/>
      <c r="N51" s="20">
        <f>SUM(N23,N30,N37,N44)</f>
        <v>0</v>
      </c>
    </row>
    <row r="52" spans="2:14" ht="20.100000000000001" customHeight="1" thickBot="1" x14ac:dyDescent="0.3">
      <c r="B52" s="249" t="s">
        <v>22</v>
      </c>
      <c r="C52" s="250"/>
      <c r="D52" s="250"/>
      <c r="E52" s="250"/>
      <c r="F52" s="250"/>
      <c r="G52" s="21">
        <f>SUM(G24,G31,G38,G45)</f>
        <v>0</v>
      </c>
      <c r="I52" s="249" t="s">
        <v>22</v>
      </c>
      <c r="J52" s="250"/>
      <c r="K52" s="250"/>
      <c r="L52" s="250"/>
      <c r="M52" s="250"/>
      <c r="N52" s="21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227" t="s">
        <v>13</v>
      </c>
      <c r="C54" s="228"/>
      <c r="D54" s="228"/>
      <c r="E54" s="228"/>
      <c r="F54" s="228"/>
      <c r="G54" s="229"/>
      <c r="I54" s="227" t="s">
        <v>13</v>
      </c>
      <c r="J54" s="228"/>
      <c r="K54" s="228"/>
      <c r="L54" s="228"/>
      <c r="M54" s="228"/>
      <c r="N54" s="229"/>
    </row>
    <row r="55" spans="2:14" ht="20.100000000000001" customHeight="1" thickBot="1" x14ac:dyDescent="0.3">
      <c r="B55" s="1" t="s">
        <v>14</v>
      </c>
      <c r="C55" s="2" t="s">
        <v>15</v>
      </c>
      <c r="D55" s="3" t="s">
        <v>16</v>
      </c>
      <c r="E55" s="4" t="s">
        <v>17</v>
      </c>
      <c r="F55" s="112" t="s">
        <v>18</v>
      </c>
      <c r="G55" s="113" t="s">
        <v>19</v>
      </c>
      <c r="I55" s="1" t="s">
        <v>14</v>
      </c>
      <c r="J55" s="2" t="s">
        <v>15</v>
      </c>
      <c r="K55" s="3" t="s">
        <v>16</v>
      </c>
      <c r="L55" s="4" t="s">
        <v>17</v>
      </c>
      <c r="M55" s="112" t="s">
        <v>18</v>
      </c>
      <c r="N55" s="113" t="s">
        <v>19</v>
      </c>
    </row>
    <row r="56" spans="2:14" ht="20.100000000000001" customHeight="1" x14ac:dyDescent="0.25">
      <c r="B56" s="257" t="s">
        <v>140</v>
      </c>
      <c r="C56" s="7">
        <f>基础数据!$I$31</f>
        <v>4</v>
      </c>
      <c r="D56" s="7">
        <f>基础数据!$J$31</f>
        <v>3</v>
      </c>
      <c r="E56" s="8">
        <f>基础数据!$F$8*F56</f>
        <v>99.274999999999991</v>
      </c>
      <c r="F56" s="110">
        <f>基础数据!$E$22</f>
        <v>0.95</v>
      </c>
      <c r="G56" s="111">
        <f>C56*D56*E56</f>
        <v>1191.3</v>
      </c>
      <c r="I56" s="232" t="s">
        <v>141</v>
      </c>
      <c r="J56" s="7">
        <f>基础数据!$I$31</f>
        <v>4</v>
      </c>
      <c r="K56" s="7">
        <f>基础数据!$J$31</f>
        <v>3</v>
      </c>
      <c r="L56" s="8">
        <f>基础数据!$L$8*M56</f>
        <v>101.53125</v>
      </c>
      <c r="M56" s="110">
        <f>基础数据!$E$22</f>
        <v>0.95</v>
      </c>
      <c r="N56" s="111">
        <f>J56*K56*L56</f>
        <v>1218.375</v>
      </c>
    </row>
    <row r="57" spans="2:14" ht="20.100000000000001" customHeight="1" x14ac:dyDescent="0.25">
      <c r="B57" s="233"/>
      <c r="C57" s="88"/>
      <c r="D57" s="89"/>
      <c r="E57" s="90"/>
      <c r="F57" s="91"/>
      <c r="G57" s="245">
        <f>C57*D57*E57+C58*D58*E58+C59*D59*E59+C60*D60*E60+C61*D61*E61+C62*D62*E62</f>
        <v>0</v>
      </c>
      <c r="I57" s="233"/>
      <c r="J57" s="88"/>
      <c r="K57" s="89"/>
      <c r="L57" s="90"/>
      <c r="M57" s="91"/>
      <c r="N57" s="245">
        <f>J57*K57*L57+J58*K58*L58+J59*K59*L59+J60*K60*L60+J61*K61*L61+J62*K62*L62</f>
        <v>0</v>
      </c>
    </row>
    <row r="58" spans="2:14" ht="20.100000000000001" customHeight="1" x14ac:dyDescent="0.25">
      <c r="B58" s="233"/>
      <c r="C58" s="92"/>
      <c r="D58" s="93"/>
      <c r="E58" s="94"/>
      <c r="F58" s="95"/>
      <c r="G58" s="245"/>
      <c r="I58" s="233"/>
      <c r="J58" s="92"/>
      <c r="K58" s="93"/>
      <c r="L58" s="94"/>
      <c r="M58" s="95"/>
      <c r="N58" s="245"/>
    </row>
    <row r="59" spans="2:14" ht="20.100000000000001" customHeight="1" x14ac:dyDescent="0.25">
      <c r="B59" s="233"/>
      <c r="C59" s="92"/>
      <c r="D59" s="93"/>
      <c r="E59" s="94"/>
      <c r="F59" s="95"/>
      <c r="G59" s="245"/>
      <c r="I59" s="233"/>
      <c r="J59" s="92"/>
      <c r="K59" s="93"/>
      <c r="L59" s="94"/>
      <c r="M59" s="95"/>
      <c r="N59" s="245"/>
    </row>
    <row r="60" spans="2:14" ht="20.100000000000001" customHeight="1" x14ac:dyDescent="0.25">
      <c r="B60" s="233"/>
      <c r="C60" s="92"/>
      <c r="D60" s="93"/>
      <c r="E60" s="94"/>
      <c r="F60" s="95"/>
      <c r="G60" s="245"/>
      <c r="I60" s="233"/>
      <c r="J60" s="92"/>
      <c r="K60" s="93"/>
      <c r="L60" s="94"/>
      <c r="M60" s="95"/>
      <c r="N60" s="245"/>
    </row>
    <row r="61" spans="2:14" ht="20.100000000000001" customHeight="1" x14ac:dyDescent="0.25">
      <c r="B61" s="233"/>
      <c r="C61" s="92"/>
      <c r="D61" s="93"/>
      <c r="E61" s="94"/>
      <c r="F61" s="95"/>
      <c r="G61" s="245"/>
      <c r="I61" s="233"/>
      <c r="J61" s="92"/>
      <c r="K61" s="93"/>
      <c r="L61" s="94"/>
      <c r="M61" s="95"/>
      <c r="N61" s="245"/>
    </row>
    <row r="62" spans="2:14" ht="20.100000000000001" customHeight="1" thickBot="1" x14ac:dyDescent="0.3">
      <c r="B62" s="234"/>
      <c r="C62" s="136"/>
      <c r="D62" s="137"/>
      <c r="E62" s="138"/>
      <c r="F62" s="139"/>
      <c r="G62" s="246"/>
      <c r="I62" s="234"/>
      <c r="J62" s="136"/>
      <c r="K62" s="137"/>
      <c r="L62" s="138"/>
      <c r="M62" s="139"/>
      <c r="N62" s="246"/>
    </row>
    <row r="63" spans="2:14" ht="20.100000000000001" customHeight="1" x14ac:dyDescent="0.25">
      <c r="B63" s="235" t="s">
        <v>190</v>
      </c>
      <c r="C63" s="9">
        <v>3</v>
      </c>
      <c r="D63" s="9">
        <v>12</v>
      </c>
      <c r="E63" s="10"/>
      <c r="F63" s="47"/>
      <c r="G63" s="111">
        <f>C63*D63*E63</f>
        <v>0</v>
      </c>
      <c r="I63" s="235" t="s">
        <v>190</v>
      </c>
      <c r="J63" s="9">
        <v>3</v>
      </c>
      <c r="K63" s="9">
        <v>12</v>
      </c>
      <c r="L63" s="10"/>
      <c r="M63" s="47"/>
      <c r="N63" s="111">
        <f>J63*K63*L63</f>
        <v>0</v>
      </c>
    </row>
    <row r="64" spans="2:14" ht="20.100000000000001" customHeight="1" x14ac:dyDescent="0.25">
      <c r="B64" s="262"/>
      <c r="C64" s="119"/>
      <c r="D64" s="119"/>
      <c r="E64" s="122"/>
      <c r="F64" s="123"/>
      <c r="G64" s="230">
        <f>C64*D64*E64+C65*D65*E65+C66*D66*E66+C67*D67*E67+C68*D68*E68+C69*D69*E69</f>
        <v>0</v>
      </c>
      <c r="I64" s="262"/>
      <c r="J64" s="119"/>
      <c r="K64" s="119"/>
      <c r="L64" s="122"/>
      <c r="M64" s="123"/>
      <c r="N64" s="230">
        <f>J64*K64*L64+J65*K65*L65+J66*K66*L66+J67*K67*L67+J68*K68*L68+J69*K69*L69</f>
        <v>0</v>
      </c>
    </row>
    <row r="65" spans="2:14" ht="20.100000000000001" customHeight="1" x14ac:dyDescent="0.25">
      <c r="B65" s="262"/>
      <c r="C65" s="121"/>
      <c r="D65" s="121"/>
      <c r="E65" s="124"/>
      <c r="F65" s="125"/>
      <c r="G65" s="230"/>
      <c r="I65" s="262"/>
      <c r="J65" s="121"/>
      <c r="K65" s="121"/>
      <c r="L65" s="124"/>
      <c r="M65" s="125"/>
      <c r="N65" s="230"/>
    </row>
    <row r="66" spans="2:14" ht="20.100000000000001" customHeight="1" x14ac:dyDescent="0.25">
      <c r="B66" s="262"/>
      <c r="C66" s="121"/>
      <c r="D66" s="121"/>
      <c r="E66" s="124"/>
      <c r="F66" s="125"/>
      <c r="G66" s="230"/>
      <c r="I66" s="262"/>
      <c r="J66" s="121"/>
      <c r="K66" s="121"/>
      <c r="L66" s="124"/>
      <c r="M66" s="125"/>
      <c r="N66" s="230"/>
    </row>
    <row r="67" spans="2:14" ht="20.100000000000001" customHeight="1" x14ac:dyDescent="0.25">
      <c r="B67" s="262"/>
      <c r="C67" s="121"/>
      <c r="D67" s="121"/>
      <c r="E67" s="124"/>
      <c r="F67" s="125"/>
      <c r="G67" s="230"/>
      <c r="I67" s="262"/>
      <c r="J67" s="121"/>
      <c r="K67" s="121"/>
      <c r="L67" s="124"/>
      <c r="M67" s="125"/>
      <c r="N67" s="230"/>
    </row>
    <row r="68" spans="2:14" ht="20.100000000000001" customHeight="1" x14ac:dyDescent="0.25">
      <c r="B68" s="262"/>
      <c r="C68" s="121"/>
      <c r="D68" s="121"/>
      <c r="E68" s="124"/>
      <c r="F68" s="125"/>
      <c r="G68" s="230"/>
      <c r="I68" s="262"/>
      <c r="J68" s="121"/>
      <c r="K68" s="121"/>
      <c r="L68" s="124"/>
      <c r="M68" s="125"/>
      <c r="N68" s="230"/>
    </row>
    <row r="69" spans="2:14" ht="20.100000000000001" customHeight="1" thickBot="1" x14ac:dyDescent="0.3">
      <c r="B69" s="263"/>
      <c r="C69" s="140"/>
      <c r="D69" s="140"/>
      <c r="E69" s="141"/>
      <c r="F69" s="142"/>
      <c r="G69" s="231"/>
      <c r="I69" s="263"/>
      <c r="J69" s="140"/>
      <c r="K69" s="140"/>
      <c r="L69" s="141"/>
      <c r="M69" s="142"/>
      <c r="N69" s="231"/>
    </row>
    <row r="70" spans="2:14" ht="20.100000000000001" customHeight="1" x14ac:dyDescent="0.25">
      <c r="B70" s="238" t="s">
        <v>196</v>
      </c>
      <c r="C70" s="9">
        <v>3</v>
      </c>
      <c r="D70" s="9">
        <v>12</v>
      </c>
      <c r="E70" s="10"/>
      <c r="F70" s="47"/>
      <c r="G70" s="111">
        <f>C70*D70*E70</f>
        <v>0</v>
      </c>
      <c r="I70" s="238" t="s">
        <v>196</v>
      </c>
      <c r="J70" s="9">
        <v>3</v>
      </c>
      <c r="K70" s="9">
        <v>12</v>
      </c>
      <c r="L70" s="10"/>
      <c r="M70" s="47"/>
      <c r="N70" s="111">
        <f>J70*K70*L70</f>
        <v>0</v>
      </c>
    </row>
    <row r="71" spans="2:14" ht="20.100000000000001" customHeight="1" x14ac:dyDescent="0.25">
      <c r="B71" s="267"/>
      <c r="C71" s="11"/>
      <c r="D71" s="11"/>
      <c r="E71" s="12"/>
      <c r="F71" s="48"/>
      <c r="G71" s="245">
        <f>C71*D71*E71+C72*D72*E72+C73*D73*E73+C74*D74*E74+C75*D75*E75+C76*D76*E76</f>
        <v>0</v>
      </c>
      <c r="I71" s="267"/>
      <c r="J71" s="11"/>
      <c r="K71" s="11"/>
      <c r="L71" s="12"/>
      <c r="M71" s="48"/>
      <c r="N71" s="245">
        <f>J71*K71*L71+J72*K72*L72+J73*K73*L73+J74*K74*L74+J75*K75*L75+J76*K76*L76</f>
        <v>0</v>
      </c>
    </row>
    <row r="72" spans="2:14" ht="20.100000000000001" customHeight="1" x14ac:dyDescent="0.25">
      <c r="B72" s="267"/>
      <c r="C72" s="13"/>
      <c r="D72" s="13"/>
      <c r="E72" s="14"/>
      <c r="F72" s="49"/>
      <c r="G72" s="245"/>
      <c r="I72" s="267"/>
      <c r="J72" s="13"/>
      <c r="K72" s="13"/>
      <c r="L72" s="14"/>
      <c r="M72" s="49"/>
      <c r="N72" s="245"/>
    </row>
    <row r="73" spans="2:14" ht="20.100000000000001" customHeight="1" x14ac:dyDescent="0.25">
      <c r="B73" s="267"/>
      <c r="C73" s="13"/>
      <c r="D73" s="13"/>
      <c r="E73" s="14"/>
      <c r="F73" s="49"/>
      <c r="G73" s="245"/>
      <c r="I73" s="267"/>
      <c r="J73" s="13"/>
      <c r="K73" s="13"/>
      <c r="L73" s="14"/>
      <c r="M73" s="49"/>
      <c r="N73" s="245"/>
    </row>
    <row r="74" spans="2:14" ht="20.100000000000001" customHeight="1" x14ac:dyDescent="0.25">
      <c r="B74" s="267"/>
      <c r="C74" s="13"/>
      <c r="D74" s="13"/>
      <c r="E74" s="14"/>
      <c r="F74" s="49"/>
      <c r="G74" s="245"/>
      <c r="I74" s="267"/>
      <c r="J74" s="13"/>
      <c r="K74" s="13"/>
      <c r="L74" s="14"/>
      <c r="M74" s="49"/>
      <c r="N74" s="245"/>
    </row>
    <row r="75" spans="2:14" ht="20.100000000000001" customHeight="1" x14ac:dyDescent="0.25">
      <c r="B75" s="267"/>
      <c r="C75" s="13"/>
      <c r="D75" s="13"/>
      <c r="E75" s="14"/>
      <c r="F75" s="49"/>
      <c r="G75" s="245"/>
      <c r="I75" s="267"/>
      <c r="J75" s="13"/>
      <c r="K75" s="13"/>
      <c r="L75" s="14"/>
      <c r="M75" s="49"/>
      <c r="N75" s="245"/>
    </row>
    <row r="76" spans="2:14" ht="20.100000000000001" customHeight="1" thickBot="1" x14ac:dyDescent="0.3">
      <c r="B76" s="268"/>
      <c r="C76" s="143"/>
      <c r="D76" s="143"/>
      <c r="E76" s="144"/>
      <c r="F76" s="145"/>
      <c r="G76" s="246"/>
      <c r="I76" s="268"/>
      <c r="J76" s="143"/>
      <c r="K76" s="143"/>
      <c r="L76" s="144"/>
      <c r="M76" s="145"/>
      <c r="N76" s="246"/>
    </row>
    <row r="77" spans="2:14" ht="20.100000000000001" customHeight="1" x14ac:dyDescent="0.25">
      <c r="B77" s="235"/>
      <c r="C77" s="9"/>
      <c r="D77" s="9"/>
      <c r="E77" s="10"/>
      <c r="F77" s="47"/>
      <c r="G77" s="111">
        <f>C77*D77*E77</f>
        <v>0</v>
      </c>
      <c r="I77" s="235"/>
      <c r="J77" s="9"/>
      <c r="K77" s="9"/>
      <c r="L77" s="10"/>
      <c r="M77" s="47"/>
      <c r="N77" s="111">
        <f>J77*K77*L77</f>
        <v>0</v>
      </c>
    </row>
    <row r="78" spans="2:14" ht="20.100000000000001" customHeight="1" x14ac:dyDescent="0.25">
      <c r="B78" s="236"/>
      <c r="C78" s="119"/>
      <c r="D78" s="119"/>
      <c r="E78" s="122"/>
      <c r="F78" s="123"/>
      <c r="G78" s="230">
        <f>C78*D78*E78+C79*D79*E79+C80*D80*E80+C81*D81*E81+C82*D82*E82+C83*D83*E83</f>
        <v>0</v>
      </c>
      <c r="I78" s="236"/>
      <c r="J78" s="119"/>
      <c r="K78" s="119"/>
      <c r="L78" s="122"/>
      <c r="M78" s="123"/>
      <c r="N78" s="230">
        <f>J78*K78*L78+J79*K79*L79+J80*K80*L80+J81*K81*L81+J82*K82*L82+J83*K83*L83</f>
        <v>0</v>
      </c>
    </row>
    <row r="79" spans="2:14" ht="20.100000000000001" customHeight="1" x14ac:dyDescent="0.25">
      <c r="B79" s="236"/>
      <c r="C79" s="121"/>
      <c r="D79" s="121"/>
      <c r="E79" s="124"/>
      <c r="F79" s="125"/>
      <c r="G79" s="230"/>
      <c r="I79" s="236"/>
      <c r="J79" s="121"/>
      <c r="K79" s="121"/>
      <c r="L79" s="124"/>
      <c r="M79" s="125"/>
      <c r="N79" s="230"/>
    </row>
    <row r="80" spans="2:14" ht="20.100000000000001" customHeight="1" x14ac:dyDescent="0.25">
      <c r="B80" s="236"/>
      <c r="C80" s="121"/>
      <c r="D80" s="121"/>
      <c r="E80" s="124"/>
      <c r="F80" s="125"/>
      <c r="G80" s="230"/>
      <c r="I80" s="236"/>
      <c r="J80" s="121"/>
      <c r="K80" s="121"/>
      <c r="L80" s="124"/>
      <c r="M80" s="125"/>
      <c r="N80" s="230"/>
    </row>
    <row r="81" spans="2:14" ht="20.100000000000001" customHeight="1" x14ac:dyDescent="0.25">
      <c r="B81" s="236"/>
      <c r="C81" s="121"/>
      <c r="D81" s="121"/>
      <c r="E81" s="124"/>
      <c r="F81" s="125"/>
      <c r="G81" s="230"/>
      <c r="I81" s="236"/>
      <c r="J81" s="121"/>
      <c r="K81" s="121"/>
      <c r="L81" s="124"/>
      <c r="M81" s="125"/>
      <c r="N81" s="230"/>
    </row>
    <row r="82" spans="2:14" ht="20.100000000000001" customHeight="1" x14ac:dyDescent="0.25">
      <c r="B82" s="236"/>
      <c r="C82" s="121"/>
      <c r="D82" s="121"/>
      <c r="E82" s="124"/>
      <c r="F82" s="125"/>
      <c r="G82" s="230"/>
      <c r="I82" s="236"/>
      <c r="J82" s="121"/>
      <c r="K82" s="121"/>
      <c r="L82" s="124"/>
      <c r="M82" s="125"/>
      <c r="N82" s="230"/>
    </row>
    <row r="83" spans="2:14" ht="20.100000000000001" customHeight="1" thickBot="1" x14ac:dyDescent="0.3">
      <c r="B83" s="237"/>
      <c r="C83" s="140"/>
      <c r="D83" s="140"/>
      <c r="E83" s="141"/>
      <c r="F83" s="142"/>
      <c r="G83" s="231"/>
      <c r="I83" s="237"/>
      <c r="J83" s="140"/>
      <c r="K83" s="140"/>
      <c r="L83" s="141"/>
      <c r="M83" s="142"/>
      <c r="N83" s="231"/>
    </row>
    <row r="84" spans="2:14" ht="20.100000000000001" customHeight="1" x14ac:dyDescent="0.25">
      <c r="B84" s="247" t="s">
        <v>21</v>
      </c>
      <c r="C84" s="248"/>
      <c r="D84" s="248"/>
      <c r="E84" s="248"/>
      <c r="F84" s="248"/>
      <c r="G84" s="20">
        <f>SUM(G56,G63,G70,G77)</f>
        <v>1191.3</v>
      </c>
      <c r="I84" s="247" t="s">
        <v>21</v>
      </c>
      <c r="J84" s="248"/>
      <c r="K84" s="248"/>
      <c r="L84" s="248"/>
      <c r="M84" s="248"/>
      <c r="N84" s="20">
        <f>SUM(N56,N63,N70,N77)</f>
        <v>1218.375</v>
      </c>
    </row>
    <row r="85" spans="2:14" ht="20.100000000000001" customHeight="1" thickBot="1" x14ac:dyDescent="0.3">
      <c r="B85" s="249" t="s">
        <v>106</v>
      </c>
      <c r="C85" s="250"/>
      <c r="D85" s="250"/>
      <c r="E85" s="250"/>
      <c r="F85" s="250"/>
      <c r="G85" s="21">
        <f>SUM(G57,G64,G71,G78)</f>
        <v>0</v>
      </c>
      <c r="I85" s="249" t="s">
        <v>22</v>
      </c>
      <c r="J85" s="250"/>
      <c r="K85" s="250"/>
      <c r="L85" s="250"/>
      <c r="M85" s="250"/>
      <c r="N85" s="21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227" t="s">
        <v>13</v>
      </c>
      <c r="C87" s="228"/>
      <c r="D87" s="228"/>
      <c r="E87" s="228"/>
      <c r="F87" s="228"/>
      <c r="G87" s="229"/>
      <c r="I87" s="227" t="s">
        <v>13</v>
      </c>
      <c r="J87" s="228"/>
      <c r="K87" s="228"/>
      <c r="L87" s="228"/>
      <c r="M87" s="228"/>
      <c r="N87" s="229"/>
    </row>
    <row r="88" spans="2:14" ht="20.100000000000001" customHeight="1" thickBot="1" x14ac:dyDescent="0.3">
      <c r="B88" s="1" t="s">
        <v>14</v>
      </c>
      <c r="C88" s="2" t="s">
        <v>15</v>
      </c>
      <c r="D88" s="3" t="s">
        <v>16</v>
      </c>
      <c r="E88" s="4" t="s">
        <v>17</v>
      </c>
      <c r="F88" s="5" t="s">
        <v>18</v>
      </c>
      <c r="G88" s="6" t="s">
        <v>19</v>
      </c>
      <c r="I88" s="1" t="s">
        <v>14</v>
      </c>
      <c r="J88" s="2" t="s">
        <v>15</v>
      </c>
      <c r="K88" s="3" t="s">
        <v>16</v>
      </c>
      <c r="L88" s="4" t="s">
        <v>17</v>
      </c>
      <c r="M88" s="5" t="s">
        <v>18</v>
      </c>
      <c r="N88" s="6" t="s">
        <v>19</v>
      </c>
    </row>
    <row r="89" spans="2:14" ht="20.100000000000001" customHeight="1" x14ac:dyDescent="0.25">
      <c r="B89" s="270" t="s">
        <v>111</v>
      </c>
      <c r="C89" s="9">
        <v>3</v>
      </c>
      <c r="D89" s="9">
        <v>15</v>
      </c>
      <c r="E89" s="15"/>
      <c r="F89" s="50"/>
      <c r="G89" s="111">
        <f>C89*D89*E89</f>
        <v>0</v>
      </c>
      <c r="I89" s="270" t="s">
        <v>111</v>
      </c>
      <c r="J89" s="9">
        <v>3</v>
      </c>
      <c r="K89" s="9">
        <v>15</v>
      </c>
      <c r="L89" s="15"/>
      <c r="M89" s="50"/>
      <c r="N89" s="111">
        <f>J89*K89*L89</f>
        <v>0</v>
      </c>
    </row>
    <row r="90" spans="2:14" ht="20.100000000000001" customHeight="1" x14ac:dyDescent="0.25">
      <c r="B90" s="239"/>
      <c r="C90" s="11"/>
      <c r="D90" s="11"/>
      <c r="E90" s="96"/>
      <c r="F90" s="91"/>
      <c r="G90" s="245">
        <f>C90*D90*E90+C91*D91*E91+C92*D92*E92+C93*D93*E93+C94*D94*E94+C95*D95*E95</f>
        <v>0</v>
      </c>
      <c r="I90" s="239"/>
      <c r="J90" s="11"/>
      <c r="K90" s="11"/>
      <c r="L90" s="96"/>
      <c r="M90" s="91"/>
      <c r="N90" s="245">
        <f>J90*K90*L90+J91*K91*L91+J92*K92*L92+J93*K93*L93+J94*K94*L94+J95*K95*L95</f>
        <v>0</v>
      </c>
    </row>
    <row r="91" spans="2:14" ht="20.100000000000001" customHeight="1" x14ac:dyDescent="0.25">
      <c r="B91" s="239"/>
      <c r="C91" s="13"/>
      <c r="D91" s="13"/>
      <c r="E91" s="96"/>
      <c r="F91" s="95"/>
      <c r="G91" s="245"/>
      <c r="I91" s="239"/>
      <c r="J91" s="13"/>
      <c r="K91" s="13"/>
      <c r="L91" s="96"/>
      <c r="M91" s="95"/>
      <c r="N91" s="245"/>
    </row>
    <row r="92" spans="2:14" ht="20.100000000000001" customHeight="1" x14ac:dyDescent="0.25">
      <c r="B92" s="239"/>
      <c r="C92" s="13"/>
      <c r="D92" s="13"/>
      <c r="E92" s="96"/>
      <c r="F92" s="95"/>
      <c r="G92" s="245"/>
      <c r="I92" s="239"/>
      <c r="J92" s="13"/>
      <c r="K92" s="13"/>
      <c r="L92" s="96"/>
      <c r="M92" s="95"/>
      <c r="N92" s="245"/>
    </row>
    <row r="93" spans="2:14" ht="20.100000000000001" customHeight="1" x14ac:dyDescent="0.25">
      <c r="B93" s="239"/>
      <c r="C93" s="13"/>
      <c r="D93" s="13"/>
      <c r="E93" s="96"/>
      <c r="F93" s="95"/>
      <c r="G93" s="245"/>
      <c r="I93" s="239"/>
      <c r="J93" s="13"/>
      <c r="K93" s="13"/>
      <c r="L93" s="96"/>
      <c r="M93" s="95"/>
      <c r="N93" s="245"/>
    </row>
    <row r="94" spans="2:14" ht="20.100000000000001" customHeight="1" x14ac:dyDescent="0.25">
      <c r="B94" s="239"/>
      <c r="C94" s="13"/>
      <c r="D94" s="13"/>
      <c r="E94" s="152"/>
      <c r="F94" s="95"/>
      <c r="G94" s="245"/>
      <c r="I94" s="239"/>
      <c r="J94" s="13"/>
      <c r="K94" s="13"/>
      <c r="L94" s="152"/>
      <c r="M94" s="95"/>
      <c r="N94" s="245"/>
    </row>
    <row r="95" spans="2:14" ht="20.100000000000001" customHeight="1" thickBot="1" x14ac:dyDescent="0.3">
      <c r="B95" s="240"/>
      <c r="C95" s="143"/>
      <c r="D95" s="143"/>
      <c r="E95" s="153"/>
      <c r="F95" s="139"/>
      <c r="G95" s="246"/>
      <c r="I95" s="240"/>
      <c r="J95" s="143"/>
      <c r="K95" s="143"/>
      <c r="L95" s="153"/>
      <c r="M95" s="139"/>
      <c r="N95" s="246"/>
    </row>
    <row r="96" spans="2:14" ht="20.100000000000001" customHeight="1" x14ac:dyDescent="0.25">
      <c r="B96" s="235"/>
      <c r="C96" s="9"/>
      <c r="D96" s="9"/>
      <c r="E96" s="10"/>
      <c r="F96" s="47"/>
      <c r="G96" s="111">
        <f>C96*D96*E96</f>
        <v>0</v>
      </c>
      <c r="I96" s="235"/>
      <c r="J96" s="9"/>
      <c r="K96" s="9"/>
      <c r="L96" s="10"/>
      <c r="M96" s="47"/>
      <c r="N96" s="111">
        <f>J96*K96*L96</f>
        <v>0</v>
      </c>
    </row>
    <row r="97" spans="2:14" ht="20.100000000000001" customHeight="1" x14ac:dyDescent="0.25">
      <c r="B97" s="236"/>
      <c r="C97" s="119"/>
      <c r="D97" s="119"/>
      <c r="E97" s="122"/>
      <c r="F97" s="123"/>
      <c r="G97" s="230">
        <f>C97*D97*E97+C98*D98*E98+C99*D99*E99+C100*D100*E100+C101*D101*E101+C102*D102*E102</f>
        <v>0</v>
      </c>
      <c r="I97" s="236"/>
      <c r="J97" s="119"/>
      <c r="K97" s="119"/>
      <c r="L97" s="122"/>
      <c r="M97" s="123"/>
      <c r="N97" s="230">
        <f>J97*K97*L97+J98*K98*L98+J99*K99*L99+J100*K100*L100+J101*K101*L101+J102*K102*L102</f>
        <v>0</v>
      </c>
    </row>
    <row r="98" spans="2:14" ht="20.100000000000001" customHeight="1" x14ac:dyDescent="0.25">
      <c r="B98" s="236"/>
      <c r="C98" s="121"/>
      <c r="D98" s="121"/>
      <c r="E98" s="124"/>
      <c r="F98" s="125"/>
      <c r="G98" s="230"/>
      <c r="I98" s="236"/>
      <c r="J98" s="121"/>
      <c r="K98" s="121"/>
      <c r="L98" s="124"/>
      <c r="M98" s="125"/>
      <c r="N98" s="230"/>
    </row>
    <row r="99" spans="2:14" ht="20.100000000000001" customHeight="1" x14ac:dyDescent="0.25">
      <c r="B99" s="236"/>
      <c r="C99" s="121"/>
      <c r="D99" s="121"/>
      <c r="E99" s="124"/>
      <c r="F99" s="125"/>
      <c r="G99" s="230"/>
      <c r="I99" s="236"/>
      <c r="J99" s="121"/>
      <c r="K99" s="121"/>
      <c r="L99" s="124"/>
      <c r="M99" s="125"/>
      <c r="N99" s="230"/>
    </row>
    <row r="100" spans="2:14" ht="20.100000000000001" customHeight="1" x14ac:dyDescent="0.25">
      <c r="B100" s="236"/>
      <c r="C100" s="121"/>
      <c r="D100" s="121"/>
      <c r="E100" s="124"/>
      <c r="F100" s="125"/>
      <c r="G100" s="230"/>
      <c r="I100" s="236"/>
      <c r="J100" s="121"/>
      <c r="K100" s="121"/>
      <c r="L100" s="124"/>
      <c r="M100" s="125"/>
      <c r="N100" s="230"/>
    </row>
    <row r="101" spans="2:14" ht="20.100000000000001" customHeight="1" x14ac:dyDescent="0.25">
      <c r="B101" s="236"/>
      <c r="C101" s="121"/>
      <c r="D101" s="121"/>
      <c r="E101" s="124"/>
      <c r="F101" s="125"/>
      <c r="G101" s="230"/>
      <c r="I101" s="236"/>
      <c r="J101" s="121"/>
      <c r="K101" s="121"/>
      <c r="L101" s="124"/>
      <c r="M101" s="125"/>
      <c r="N101" s="230"/>
    </row>
    <row r="102" spans="2:14" ht="20.100000000000001" customHeight="1" thickBot="1" x14ac:dyDescent="0.3">
      <c r="B102" s="237"/>
      <c r="C102" s="140"/>
      <c r="D102" s="140"/>
      <c r="E102" s="141"/>
      <c r="F102" s="142"/>
      <c r="G102" s="231"/>
      <c r="I102" s="237"/>
      <c r="J102" s="140"/>
      <c r="K102" s="140"/>
      <c r="L102" s="141"/>
      <c r="M102" s="142"/>
      <c r="N102" s="231"/>
    </row>
    <row r="103" spans="2:14" ht="20.100000000000001" customHeight="1" x14ac:dyDescent="0.25">
      <c r="B103" s="256"/>
      <c r="C103" s="9"/>
      <c r="D103" s="9"/>
      <c r="E103" s="10"/>
      <c r="F103" s="47"/>
      <c r="G103" s="111">
        <f>C103*D103*E103</f>
        <v>0</v>
      </c>
      <c r="I103" s="256"/>
      <c r="J103" s="9"/>
      <c r="K103" s="9"/>
      <c r="L103" s="10"/>
      <c r="M103" s="47"/>
      <c r="N103" s="111">
        <f>J103*K103*L103</f>
        <v>0</v>
      </c>
    </row>
    <row r="104" spans="2:14" ht="20.100000000000001" customHeight="1" x14ac:dyDescent="0.25">
      <c r="B104" s="239"/>
      <c r="C104" s="11"/>
      <c r="D104" s="11"/>
      <c r="E104" s="12"/>
      <c r="F104" s="48"/>
      <c r="G104" s="245">
        <f>C104*D104*E104+C105*D105*E105+C106*D106*E106+C107*D107*E107+C108*D108*E108+C109*D109*E109</f>
        <v>0</v>
      </c>
      <c r="I104" s="239"/>
      <c r="J104" s="11"/>
      <c r="K104" s="11"/>
      <c r="L104" s="12"/>
      <c r="M104" s="48"/>
      <c r="N104" s="245">
        <f>J104*K104*L104+J105*K105*L105+J106*K106*L106+J107*K107*L107+J108*K108*L108+J109*K109*L109</f>
        <v>0</v>
      </c>
    </row>
    <row r="105" spans="2:14" ht="20.100000000000001" customHeight="1" x14ac:dyDescent="0.25">
      <c r="B105" s="239"/>
      <c r="C105" s="13"/>
      <c r="D105" s="13"/>
      <c r="E105" s="14"/>
      <c r="F105" s="49"/>
      <c r="G105" s="245"/>
      <c r="I105" s="239"/>
      <c r="J105" s="13"/>
      <c r="K105" s="13"/>
      <c r="L105" s="14"/>
      <c r="M105" s="49"/>
      <c r="N105" s="245"/>
    </row>
    <row r="106" spans="2:14" ht="20.100000000000001" customHeight="1" x14ac:dyDescent="0.25">
      <c r="B106" s="239"/>
      <c r="C106" s="13"/>
      <c r="D106" s="13"/>
      <c r="E106" s="14"/>
      <c r="F106" s="49"/>
      <c r="G106" s="245"/>
      <c r="I106" s="239"/>
      <c r="J106" s="13"/>
      <c r="K106" s="13"/>
      <c r="L106" s="14"/>
      <c r="M106" s="49"/>
      <c r="N106" s="245"/>
    </row>
    <row r="107" spans="2:14" ht="20.100000000000001" customHeight="1" x14ac:dyDescent="0.25">
      <c r="B107" s="239"/>
      <c r="C107" s="13"/>
      <c r="D107" s="13"/>
      <c r="E107" s="14"/>
      <c r="F107" s="49"/>
      <c r="G107" s="245"/>
      <c r="I107" s="239"/>
      <c r="J107" s="13"/>
      <c r="K107" s="13"/>
      <c r="L107" s="14"/>
      <c r="M107" s="49"/>
      <c r="N107" s="245"/>
    </row>
    <row r="108" spans="2:14" ht="20.100000000000001" customHeight="1" x14ac:dyDescent="0.25">
      <c r="B108" s="239"/>
      <c r="C108" s="13"/>
      <c r="D108" s="13"/>
      <c r="E108" s="14"/>
      <c r="F108" s="49"/>
      <c r="G108" s="245"/>
      <c r="I108" s="239"/>
      <c r="J108" s="13"/>
      <c r="K108" s="13"/>
      <c r="L108" s="14"/>
      <c r="M108" s="49"/>
      <c r="N108" s="245"/>
    </row>
    <row r="109" spans="2:14" ht="20.100000000000001" customHeight="1" thickBot="1" x14ac:dyDescent="0.3">
      <c r="B109" s="240"/>
      <c r="C109" s="143"/>
      <c r="D109" s="143"/>
      <c r="E109" s="144"/>
      <c r="F109" s="145"/>
      <c r="G109" s="246"/>
      <c r="I109" s="240"/>
      <c r="J109" s="143"/>
      <c r="K109" s="143"/>
      <c r="L109" s="144"/>
      <c r="M109" s="145"/>
      <c r="N109" s="246"/>
    </row>
    <row r="110" spans="2:14" ht="20.100000000000001" customHeight="1" x14ac:dyDescent="0.25">
      <c r="B110" s="247" t="s">
        <v>21</v>
      </c>
      <c r="C110" s="248"/>
      <c r="D110" s="248"/>
      <c r="E110" s="248"/>
      <c r="F110" s="248"/>
      <c r="G110" s="20">
        <f>SUM(G89,G96,G103)</f>
        <v>0</v>
      </c>
      <c r="I110" s="247" t="s">
        <v>21</v>
      </c>
      <c r="J110" s="248"/>
      <c r="K110" s="248"/>
      <c r="L110" s="248"/>
      <c r="M110" s="248"/>
      <c r="N110" s="20">
        <f>SUM(N89,N96,N103)</f>
        <v>0</v>
      </c>
    </row>
    <row r="111" spans="2:14" ht="20.100000000000001" customHeight="1" thickBot="1" x14ac:dyDescent="0.3">
      <c r="B111" s="249" t="s">
        <v>22</v>
      </c>
      <c r="C111" s="250"/>
      <c r="D111" s="250"/>
      <c r="E111" s="250"/>
      <c r="F111" s="250"/>
      <c r="G111" s="21">
        <f>SUM(G90,G97,G104)</f>
        <v>0</v>
      </c>
      <c r="I111" s="249" t="s">
        <v>22</v>
      </c>
      <c r="J111" s="250"/>
      <c r="K111" s="250"/>
      <c r="L111" s="250"/>
      <c r="M111" s="250"/>
      <c r="N111" s="21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252" t="s">
        <v>21</v>
      </c>
      <c r="C113" s="253"/>
      <c r="D113" s="253"/>
      <c r="E113" s="253"/>
      <c r="F113" s="253"/>
      <c r="G113" s="20">
        <f>SUM(G18,G51,G84,G110)</f>
        <v>2274.3000000000002</v>
      </c>
      <c r="I113" s="247" t="s">
        <v>21</v>
      </c>
      <c r="J113" s="248"/>
      <c r="K113" s="248"/>
      <c r="L113" s="248"/>
      <c r="M113" s="248"/>
      <c r="N113" s="20">
        <f>SUM(N18,N51,N84,N110)</f>
        <v>2328.4499999999998</v>
      </c>
    </row>
    <row r="114" spans="2:14" ht="20.100000000000001" customHeight="1" thickBot="1" x14ac:dyDescent="0.3">
      <c r="B114" s="254" t="s">
        <v>22</v>
      </c>
      <c r="C114" s="255"/>
      <c r="D114" s="255"/>
      <c r="E114" s="255"/>
      <c r="F114" s="255"/>
      <c r="G114" s="109">
        <f>SUM(G19,G52,G85,G111)</f>
        <v>0</v>
      </c>
      <c r="I114" s="249" t="s">
        <v>22</v>
      </c>
      <c r="J114" s="250"/>
      <c r="K114" s="250"/>
      <c r="L114" s="250"/>
      <c r="M114" s="250"/>
      <c r="N114" s="109">
        <f>SUM(N19,N52,N85,N111)</f>
        <v>0</v>
      </c>
    </row>
  </sheetData>
  <mergeCells count="87">
    <mergeCell ref="B114:F114"/>
    <mergeCell ref="I114:M114"/>
    <mergeCell ref="B110:F110"/>
    <mergeCell ref="I110:M110"/>
    <mergeCell ref="B111:F111"/>
    <mergeCell ref="I111:M111"/>
    <mergeCell ref="B113:F113"/>
    <mergeCell ref="I113:M113"/>
    <mergeCell ref="B96:B102"/>
    <mergeCell ref="G97:G102"/>
    <mergeCell ref="B103:B109"/>
    <mergeCell ref="I103:I109"/>
    <mergeCell ref="G104:G109"/>
    <mergeCell ref="N104:N109"/>
    <mergeCell ref="B89:B95"/>
    <mergeCell ref="I89:I95"/>
    <mergeCell ref="G90:G95"/>
    <mergeCell ref="N90:N95"/>
    <mergeCell ref="B85:F85"/>
    <mergeCell ref="B87:G87"/>
    <mergeCell ref="I87:N87"/>
    <mergeCell ref="B77:B83"/>
    <mergeCell ref="G78:G83"/>
    <mergeCell ref="I96:I102"/>
    <mergeCell ref="B70:B76"/>
    <mergeCell ref="I70:I76"/>
    <mergeCell ref="G71:G76"/>
    <mergeCell ref="N71:N76"/>
    <mergeCell ref="B84:F84"/>
    <mergeCell ref="I84:M84"/>
    <mergeCell ref="I85:M85"/>
    <mergeCell ref="N97:N102"/>
    <mergeCell ref="I77:I83"/>
    <mergeCell ref="N78:N83"/>
    <mergeCell ref="B56:B62"/>
    <mergeCell ref="I56:I62"/>
    <mergeCell ref="G57:G62"/>
    <mergeCell ref="N57:N62"/>
    <mergeCell ref="B63:B69"/>
    <mergeCell ref="I63:I69"/>
    <mergeCell ref="G64:G69"/>
    <mergeCell ref="N64:N69"/>
    <mergeCell ref="B2:G2"/>
    <mergeCell ref="I2:N2"/>
    <mergeCell ref="B4:B10"/>
    <mergeCell ref="I4:I10"/>
    <mergeCell ref="G5:G10"/>
    <mergeCell ref="N5:N10"/>
    <mergeCell ref="B11:B17"/>
    <mergeCell ref="I11:I17"/>
    <mergeCell ref="G12:G17"/>
    <mergeCell ref="N12:N17"/>
    <mergeCell ref="B18:F18"/>
    <mergeCell ref="I18:M18"/>
    <mergeCell ref="B19:F19"/>
    <mergeCell ref="I19:M19"/>
    <mergeCell ref="B21:G21"/>
    <mergeCell ref="I21:N21"/>
    <mergeCell ref="B23:B29"/>
    <mergeCell ref="I23:I29"/>
    <mergeCell ref="G24:G29"/>
    <mergeCell ref="N24:N29"/>
    <mergeCell ref="B30:B36"/>
    <mergeCell ref="I30:I36"/>
    <mergeCell ref="G31:G36"/>
    <mergeCell ref="N31:N36"/>
    <mergeCell ref="B37:B43"/>
    <mergeCell ref="I37:I43"/>
    <mergeCell ref="G38:G43"/>
    <mergeCell ref="N38:N43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P15:P19"/>
    <mergeCell ref="P20:P24"/>
    <mergeCell ref="P2:Q2"/>
    <mergeCell ref="P3:Q3"/>
    <mergeCell ref="P4:Q4"/>
    <mergeCell ref="P5:P9"/>
    <mergeCell ref="P10:P14"/>
  </mergeCells>
  <phoneticPr fontId="15" type="noConversion"/>
  <hyperlinks>
    <hyperlink ref="P3:Q3" location="说明页!A1" display="说明页" xr:uid="{89D45DEF-949C-4335-B1D4-6B4E1201A573}"/>
    <hyperlink ref="P4:Q4" location="基础数据!A1" display="基础数据" xr:uid="{936196FF-F796-4EE2-8630-28958D6C20BC}"/>
    <hyperlink ref="Q5" location="'腿肩(减重60%)'!A1" display="减重60%" xr:uid="{70A90624-23B5-41C6-B72A-981446D7F9A9}"/>
    <hyperlink ref="Q6" location="'腿肩(75%)'!A1" display="75%" xr:uid="{6C77C3F1-A127-4563-B9CF-7D185D631988}"/>
    <hyperlink ref="Q7" location="'腿肩(80%)'!A1" display="80%" xr:uid="{6C75AC73-B83B-4087-99A4-36D5E33505EA}"/>
    <hyperlink ref="Q8" location="'腿肩(85%)'!A1" display="85%" xr:uid="{FEDE7D6F-2DAC-44D5-87F8-868717F1CA16}"/>
    <hyperlink ref="Q9" location="'腿肩(95%)'!A1" display="95%" xr:uid="{31E95787-AF29-406B-9CED-237769B52771}"/>
    <hyperlink ref="Q10" location="'胸背(减重70%)'!A1" display="减重70%" xr:uid="{115D4BD4-5915-4EC6-9C08-8726469EB3E7}"/>
    <hyperlink ref="Q11" location="'胸背(77.5%)'!A1" display="77.5%" xr:uid="{AA804D64-9D1C-40D7-AE27-BA2BB7D0F00A}"/>
    <hyperlink ref="Q12" location="'胸背(82.5%)'!A1" display="82.5%" xr:uid="{41CA5AAE-F494-4002-B5F4-8B68652BEEA4}"/>
    <hyperlink ref="Q13" location="'胸背(87.5%)'!A1" display="87.5%" xr:uid="{D7B15940-78A0-4DED-8C7B-7919A721A8F8}"/>
    <hyperlink ref="Q14" location="'胸背(95%)'!A1" display="95%" xr:uid="{E14C2C68-2EAC-404B-8635-497F9B9EEA7A}"/>
    <hyperlink ref="Q15" location="'拉胸(减重60%)'!A1" display="减重60%" xr:uid="{30062D7B-E1C9-4D15-8967-B3526BE34C39}"/>
    <hyperlink ref="Q16" location="'拉胸(75%)'!A1" display="75%" xr:uid="{FB101DC7-7BBA-48AE-8214-794E0560C5F1}"/>
    <hyperlink ref="Q17" location="'拉胸(80%)'!A1" display="80%" xr:uid="{F8989D27-5810-449A-B422-B234AD9F01DC}"/>
    <hyperlink ref="Q18" location="'拉胸(85%)'!A1" display="85%" xr:uid="{8FCD289E-1880-474B-BF5E-037D29234096}"/>
    <hyperlink ref="Q19" location="'拉胸(95%)'!A1" display="95%" xr:uid="{71AA8AA1-958F-4EED-887D-4F309E66819C}"/>
    <hyperlink ref="Q20" location="'肩背(减重70%)'!A1" display="减重70%" xr:uid="{F32C6FC8-44D1-4D6F-BBE4-946479F19FFC}"/>
    <hyperlink ref="Q21" location="'肩背(77.5%)'!A1" display="77.5%" xr:uid="{6D863057-0EF1-4E84-B0F6-72366B3BBE06}"/>
    <hyperlink ref="Q22" location="'肩背(82.5%)'!A1" display="82.5%" xr:uid="{01F5667E-EE9C-4443-B55E-4FE09DADC00F}"/>
    <hyperlink ref="Q23" location="'肩背(87.5%)'!A1" display="87.5%" xr:uid="{C2C30594-C51B-4D94-8EFE-97714B0F6D4E}"/>
    <hyperlink ref="Q24" location="'肩背(95%)'!A1" display="95%" xr:uid="{20AD0C4C-3295-4B0B-859C-6E6EF72AB7E4}"/>
  </hyperlinks>
  <pageMargins left="0.69930555555555596" right="0.69930555555555596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5" tint="0.79998168889431442"/>
  </sheetPr>
  <dimension ref="B1:Q114"/>
  <sheetViews>
    <sheetView zoomScale="85" zoomScaleNormal="85" workbookViewId="0">
      <selection activeCell="Q20" sqref="Q20"/>
    </sheetView>
  </sheetViews>
  <sheetFormatPr defaultColWidth="10.77734375" defaultRowHeight="20.100000000000001" customHeight="1" x14ac:dyDescent="0.25"/>
  <cols>
    <col min="1" max="1" width="10.77734375" style="135"/>
    <col min="2" max="2" width="16.77734375" style="135" customWidth="1"/>
    <col min="3" max="8" width="10.77734375" style="135"/>
    <col min="9" max="9" width="16.77734375" style="135" customWidth="1"/>
    <col min="10" max="16384" width="10.77734375" style="135"/>
  </cols>
  <sheetData>
    <row r="1" spans="2:17" ht="20.100000000000001" customHeight="1" thickBot="1" x14ac:dyDescent="0.3"/>
    <row r="2" spans="2:17" ht="20.100000000000001" customHeight="1" thickTop="1" thickBot="1" x14ac:dyDescent="0.3">
      <c r="B2" s="227" t="s">
        <v>13</v>
      </c>
      <c r="C2" s="228"/>
      <c r="D2" s="228"/>
      <c r="E2" s="228"/>
      <c r="F2" s="228"/>
      <c r="G2" s="229"/>
      <c r="I2" s="227" t="s">
        <v>13</v>
      </c>
      <c r="J2" s="228"/>
      <c r="K2" s="228"/>
      <c r="L2" s="228"/>
      <c r="M2" s="228"/>
      <c r="N2" s="229"/>
      <c r="P2" s="196" t="s">
        <v>116</v>
      </c>
      <c r="Q2" s="197"/>
    </row>
    <row r="3" spans="2:17" ht="20.100000000000001" customHeight="1" thickBot="1" x14ac:dyDescent="0.3">
      <c r="B3" s="1" t="s">
        <v>14</v>
      </c>
      <c r="C3" s="2" t="s">
        <v>15</v>
      </c>
      <c r="D3" s="3" t="s">
        <v>16</v>
      </c>
      <c r="E3" s="4" t="s">
        <v>17</v>
      </c>
      <c r="F3" s="5" t="s">
        <v>18</v>
      </c>
      <c r="G3" s="6" t="s">
        <v>19</v>
      </c>
      <c r="I3" s="1" t="s">
        <v>14</v>
      </c>
      <c r="J3" s="2" t="s">
        <v>15</v>
      </c>
      <c r="K3" s="3" t="s">
        <v>16</v>
      </c>
      <c r="L3" s="4" t="s">
        <v>17</v>
      </c>
      <c r="M3" s="5" t="s">
        <v>18</v>
      </c>
      <c r="N3" s="6" t="s">
        <v>19</v>
      </c>
      <c r="P3" s="205" t="s">
        <v>117</v>
      </c>
      <c r="Q3" s="206"/>
    </row>
    <row r="4" spans="2:17" ht="20.100000000000001" customHeight="1" thickBot="1" x14ac:dyDescent="0.3">
      <c r="B4" s="232" t="s">
        <v>66</v>
      </c>
      <c r="C4" s="7">
        <f>基础数据!$K$18</f>
        <v>4</v>
      </c>
      <c r="D4" s="7">
        <f>基础数据!$L$18</f>
        <v>8</v>
      </c>
      <c r="E4" s="8">
        <f>基础数据!$F$6*F4</f>
        <v>88.35</v>
      </c>
      <c r="F4" s="110">
        <f>基础数据!$D$18</f>
        <v>0.6</v>
      </c>
      <c r="G4" s="111">
        <f>C4*D4*E4</f>
        <v>2827.2</v>
      </c>
      <c r="I4" s="232" t="s">
        <v>135</v>
      </c>
      <c r="J4" s="7">
        <f>基础数据!$K$18</f>
        <v>4</v>
      </c>
      <c r="K4" s="7">
        <f>基础数据!$L$18</f>
        <v>8</v>
      </c>
      <c r="L4" s="8">
        <f>基础数据!$L$6*M4</f>
        <v>91.2</v>
      </c>
      <c r="M4" s="110">
        <f>基础数据!$D$18</f>
        <v>0.6</v>
      </c>
      <c r="N4" s="111">
        <f>J4*K4*L4</f>
        <v>2918.4</v>
      </c>
      <c r="P4" s="201" t="s">
        <v>118</v>
      </c>
      <c r="Q4" s="202"/>
    </row>
    <row r="5" spans="2:17" ht="20.100000000000001" customHeight="1" x14ac:dyDescent="0.25">
      <c r="B5" s="233"/>
      <c r="C5" s="88"/>
      <c r="D5" s="89"/>
      <c r="E5" s="90"/>
      <c r="F5" s="91"/>
      <c r="G5" s="245">
        <f>C5*D5*E5+C6*D6*E6+C7*D7*E7+C8*D8*E8+C9*D9*E9+C10*D10*E10</f>
        <v>0</v>
      </c>
      <c r="I5" s="233"/>
      <c r="J5" s="88"/>
      <c r="K5" s="89"/>
      <c r="L5" s="90"/>
      <c r="M5" s="91"/>
      <c r="N5" s="245">
        <f>J5*K5*L5+J6*K6*L6+J7*K7*L7+J8*K8*L8+J9*K9*L9+J10*K10*L10</f>
        <v>0</v>
      </c>
      <c r="P5" s="171" t="s">
        <v>119</v>
      </c>
      <c r="Q5" s="156" t="s">
        <v>121</v>
      </c>
    </row>
    <row r="6" spans="2:17" ht="20.100000000000001" customHeight="1" x14ac:dyDescent="0.25">
      <c r="B6" s="233"/>
      <c r="C6" s="92"/>
      <c r="D6" s="93"/>
      <c r="E6" s="94"/>
      <c r="F6" s="95"/>
      <c r="G6" s="245"/>
      <c r="I6" s="233"/>
      <c r="J6" s="92"/>
      <c r="K6" s="93"/>
      <c r="L6" s="94"/>
      <c r="M6" s="95"/>
      <c r="N6" s="245"/>
      <c r="P6" s="172"/>
      <c r="Q6" s="157" t="s">
        <v>122</v>
      </c>
    </row>
    <row r="7" spans="2:17" ht="20.100000000000001" customHeight="1" x14ac:dyDescent="0.25">
      <c r="B7" s="233"/>
      <c r="C7" s="92"/>
      <c r="D7" s="93"/>
      <c r="E7" s="94"/>
      <c r="F7" s="95"/>
      <c r="G7" s="245"/>
      <c r="I7" s="233"/>
      <c r="J7" s="92"/>
      <c r="K7" s="93"/>
      <c r="L7" s="94"/>
      <c r="M7" s="95"/>
      <c r="N7" s="245"/>
      <c r="P7" s="172"/>
      <c r="Q7" s="158" t="s">
        <v>123</v>
      </c>
    </row>
    <row r="8" spans="2:17" ht="20.100000000000001" customHeight="1" thickBot="1" x14ac:dyDescent="0.3">
      <c r="B8" s="233"/>
      <c r="C8" s="92"/>
      <c r="D8" s="93"/>
      <c r="E8" s="94"/>
      <c r="F8" s="95"/>
      <c r="G8" s="245"/>
      <c r="I8" s="233"/>
      <c r="J8" s="92"/>
      <c r="K8" s="93"/>
      <c r="L8" s="94"/>
      <c r="M8" s="95"/>
      <c r="N8" s="245"/>
      <c r="P8" s="172"/>
      <c r="Q8" s="159" t="s">
        <v>124</v>
      </c>
    </row>
    <row r="9" spans="2:17" ht="20.100000000000001" customHeight="1" thickBot="1" x14ac:dyDescent="0.3">
      <c r="B9" s="233"/>
      <c r="C9" s="92"/>
      <c r="D9" s="93"/>
      <c r="E9" s="94"/>
      <c r="F9" s="95"/>
      <c r="G9" s="245"/>
      <c r="I9" s="233"/>
      <c r="J9" s="92"/>
      <c r="K9" s="93"/>
      <c r="L9" s="94"/>
      <c r="M9" s="95"/>
      <c r="N9" s="245"/>
      <c r="P9" s="173"/>
      <c r="Q9" s="160" t="s">
        <v>125</v>
      </c>
    </row>
    <row r="10" spans="2:17" ht="20.100000000000001" customHeight="1" thickBot="1" x14ac:dyDescent="0.3">
      <c r="B10" s="234"/>
      <c r="C10" s="136"/>
      <c r="D10" s="137"/>
      <c r="E10" s="138"/>
      <c r="F10" s="139"/>
      <c r="G10" s="246"/>
      <c r="I10" s="234"/>
      <c r="J10" s="136"/>
      <c r="K10" s="137"/>
      <c r="L10" s="138"/>
      <c r="M10" s="139"/>
      <c r="N10" s="246"/>
      <c r="P10" s="174" t="s">
        <v>120</v>
      </c>
      <c r="Q10" s="156" t="s">
        <v>130</v>
      </c>
    </row>
    <row r="11" spans="2:17" ht="20.100000000000001" customHeight="1" x14ac:dyDescent="0.25">
      <c r="B11" s="235" t="s">
        <v>75</v>
      </c>
      <c r="C11" s="9">
        <v>3</v>
      </c>
      <c r="D11" s="9">
        <v>8</v>
      </c>
      <c r="E11" s="10"/>
      <c r="F11" s="47"/>
      <c r="G11" s="111">
        <f>C11*D11*E11</f>
        <v>0</v>
      </c>
      <c r="I11" s="235" t="s">
        <v>155</v>
      </c>
      <c r="J11" s="9">
        <v>3</v>
      </c>
      <c r="K11" s="9">
        <v>8</v>
      </c>
      <c r="L11" s="10"/>
      <c r="M11" s="47"/>
      <c r="N11" s="111">
        <f>J11*K11*L11</f>
        <v>0</v>
      </c>
      <c r="P11" s="175"/>
      <c r="Q11" s="157" t="s">
        <v>127</v>
      </c>
    </row>
    <row r="12" spans="2:17" ht="20.100000000000001" customHeight="1" x14ac:dyDescent="0.25">
      <c r="B12" s="236"/>
      <c r="C12" s="121"/>
      <c r="D12" s="121"/>
      <c r="E12" s="124"/>
      <c r="F12" s="125"/>
      <c r="G12" s="230">
        <f>C12*D12*E12+C13*D13*E13+C14*D14*E14+C15*D15*E15+C16*D16*E16+C17*D17*E17</f>
        <v>0</v>
      </c>
      <c r="I12" s="236"/>
      <c r="J12" s="121"/>
      <c r="K12" s="121"/>
      <c r="L12" s="124"/>
      <c r="M12" s="125"/>
      <c r="N12" s="230">
        <f>J12*K12*L12+J13*K13*L13+J14*K14*L14+J15*K15*L15+J16*K16*L16+J17*K17*L17</f>
        <v>0</v>
      </c>
      <c r="P12" s="175"/>
      <c r="Q12" s="158" t="s">
        <v>128</v>
      </c>
    </row>
    <row r="13" spans="2:17" ht="20.100000000000001" customHeight="1" thickBot="1" x14ac:dyDescent="0.3">
      <c r="B13" s="236"/>
      <c r="C13" s="121"/>
      <c r="D13" s="121"/>
      <c r="E13" s="124"/>
      <c r="F13" s="125"/>
      <c r="G13" s="230"/>
      <c r="I13" s="236"/>
      <c r="J13" s="121"/>
      <c r="K13" s="121"/>
      <c r="L13" s="124"/>
      <c r="M13" s="125"/>
      <c r="N13" s="230"/>
      <c r="P13" s="175"/>
      <c r="Q13" s="159" t="s">
        <v>129</v>
      </c>
    </row>
    <row r="14" spans="2:17" ht="20.100000000000001" customHeight="1" thickBot="1" x14ac:dyDescent="0.3">
      <c r="B14" s="236"/>
      <c r="C14" s="121"/>
      <c r="D14" s="121"/>
      <c r="E14" s="124"/>
      <c r="F14" s="125"/>
      <c r="G14" s="230"/>
      <c r="I14" s="236"/>
      <c r="J14" s="121"/>
      <c r="K14" s="121"/>
      <c r="L14" s="124"/>
      <c r="M14" s="125"/>
      <c r="N14" s="230"/>
      <c r="P14" s="198"/>
      <c r="Q14" s="160" t="s">
        <v>125</v>
      </c>
    </row>
    <row r="15" spans="2:17" ht="20.100000000000001" customHeight="1" x14ac:dyDescent="0.25">
      <c r="B15" s="236"/>
      <c r="C15" s="121"/>
      <c r="D15" s="121"/>
      <c r="E15" s="124"/>
      <c r="F15" s="125"/>
      <c r="G15" s="230"/>
      <c r="I15" s="236"/>
      <c r="J15" s="121"/>
      <c r="K15" s="121"/>
      <c r="L15" s="124"/>
      <c r="M15" s="125"/>
      <c r="N15" s="230"/>
      <c r="P15" s="171" t="s">
        <v>126</v>
      </c>
      <c r="Q15" s="156" t="s">
        <v>121</v>
      </c>
    </row>
    <row r="16" spans="2:17" ht="20.100000000000001" customHeight="1" x14ac:dyDescent="0.25">
      <c r="B16" s="236"/>
      <c r="C16" s="121"/>
      <c r="D16" s="121"/>
      <c r="E16" s="124"/>
      <c r="F16" s="125"/>
      <c r="G16" s="230"/>
      <c r="I16" s="236"/>
      <c r="J16" s="121"/>
      <c r="K16" s="121"/>
      <c r="L16" s="124"/>
      <c r="M16" s="125"/>
      <c r="N16" s="230"/>
      <c r="P16" s="172"/>
      <c r="Q16" s="157" t="s">
        <v>122</v>
      </c>
    </row>
    <row r="17" spans="2:17" ht="20.100000000000001" customHeight="1" thickBot="1" x14ac:dyDescent="0.3">
      <c r="B17" s="237"/>
      <c r="C17" s="140"/>
      <c r="D17" s="140"/>
      <c r="E17" s="141"/>
      <c r="F17" s="142"/>
      <c r="G17" s="231"/>
      <c r="I17" s="237"/>
      <c r="J17" s="140"/>
      <c r="K17" s="140"/>
      <c r="L17" s="141"/>
      <c r="M17" s="142"/>
      <c r="N17" s="231"/>
      <c r="P17" s="172"/>
      <c r="Q17" s="158" t="s">
        <v>123</v>
      </c>
    </row>
    <row r="18" spans="2:17" ht="20.100000000000001" customHeight="1" thickBot="1" x14ac:dyDescent="0.3">
      <c r="B18" s="247" t="s">
        <v>21</v>
      </c>
      <c r="C18" s="248"/>
      <c r="D18" s="248"/>
      <c r="E18" s="248"/>
      <c r="F18" s="248"/>
      <c r="G18" s="20">
        <f>SUM(G4,G11)</f>
        <v>2827.2</v>
      </c>
      <c r="I18" s="247" t="s">
        <v>21</v>
      </c>
      <c r="J18" s="248"/>
      <c r="K18" s="248"/>
      <c r="L18" s="248"/>
      <c r="M18" s="248"/>
      <c r="N18" s="20">
        <f>SUM(N4,N11)</f>
        <v>2918.4</v>
      </c>
      <c r="P18" s="172"/>
      <c r="Q18" s="159" t="s">
        <v>124</v>
      </c>
    </row>
    <row r="19" spans="2:17" ht="20.100000000000001" customHeight="1" thickBot="1" x14ac:dyDescent="0.3">
      <c r="B19" s="249" t="s">
        <v>22</v>
      </c>
      <c r="C19" s="250"/>
      <c r="D19" s="250"/>
      <c r="E19" s="250"/>
      <c r="F19" s="250"/>
      <c r="G19" s="21">
        <f>SUM(G5,G12)</f>
        <v>0</v>
      </c>
      <c r="I19" s="249" t="s">
        <v>22</v>
      </c>
      <c r="J19" s="250"/>
      <c r="K19" s="250"/>
      <c r="L19" s="250"/>
      <c r="M19" s="250"/>
      <c r="N19" s="21">
        <f>SUM(N5,N12)</f>
        <v>0</v>
      </c>
      <c r="P19" s="173"/>
      <c r="Q19" s="160" t="s">
        <v>125</v>
      </c>
    </row>
    <row r="20" spans="2:17" ht="20.100000000000001" customHeight="1" thickBot="1" x14ac:dyDescent="0.3">
      <c r="P20" s="174" t="s">
        <v>143</v>
      </c>
      <c r="Q20" s="156" t="s">
        <v>130</v>
      </c>
    </row>
    <row r="21" spans="2:17" ht="20.100000000000001" customHeight="1" thickBot="1" x14ac:dyDescent="0.3">
      <c r="B21" s="227" t="s">
        <v>13</v>
      </c>
      <c r="C21" s="228"/>
      <c r="D21" s="228"/>
      <c r="E21" s="228"/>
      <c r="F21" s="228"/>
      <c r="G21" s="229"/>
      <c r="I21" s="227" t="s">
        <v>13</v>
      </c>
      <c r="J21" s="228"/>
      <c r="K21" s="228"/>
      <c r="L21" s="228"/>
      <c r="M21" s="228"/>
      <c r="N21" s="229"/>
      <c r="P21" s="175"/>
      <c r="Q21" s="157" t="s">
        <v>127</v>
      </c>
    </row>
    <row r="22" spans="2:17" ht="20.100000000000001" customHeight="1" thickBot="1" x14ac:dyDescent="0.3">
      <c r="B22" s="1" t="s">
        <v>14</v>
      </c>
      <c r="C22" s="2" t="s">
        <v>15</v>
      </c>
      <c r="D22" s="3" t="s">
        <v>16</v>
      </c>
      <c r="E22" s="4" t="s">
        <v>17</v>
      </c>
      <c r="F22" s="5" t="s">
        <v>18</v>
      </c>
      <c r="G22" s="6" t="s">
        <v>19</v>
      </c>
      <c r="I22" s="1" t="s">
        <v>14</v>
      </c>
      <c r="J22" s="2" t="s">
        <v>15</v>
      </c>
      <c r="K22" s="3" t="s">
        <v>16</v>
      </c>
      <c r="L22" s="4" t="s">
        <v>17</v>
      </c>
      <c r="M22" s="5" t="s">
        <v>18</v>
      </c>
      <c r="N22" s="6" t="s">
        <v>19</v>
      </c>
      <c r="P22" s="175"/>
      <c r="Q22" s="158" t="s">
        <v>128</v>
      </c>
    </row>
    <row r="23" spans="2:17" ht="20.100000000000001" customHeight="1" thickBot="1" x14ac:dyDescent="0.3">
      <c r="B23" s="238" t="s">
        <v>160</v>
      </c>
      <c r="C23" s="9">
        <v>3</v>
      </c>
      <c r="D23" s="9">
        <v>15</v>
      </c>
      <c r="E23" s="10"/>
      <c r="F23" s="47"/>
      <c r="G23" s="111">
        <f>C23*D23*E23</f>
        <v>0</v>
      </c>
      <c r="I23" s="238" t="s">
        <v>161</v>
      </c>
      <c r="J23" s="9">
        <v>3</v>
      </c>
      <c r="K23" s="9">
        <v>15</v>
      </c>
      <c r="L23" s="10"/>
      <c r="M23" s="47"/>
      <c r="N23" s="111">
        <f>J23*K23*L23</f>
        <v>0</v>
      </c>
      <c r="P23" s="175"/>
      <c r="Q23" s="159" t="s">
        <v>129</v>
      </c>
    </row>
    <row r="24" spans="2:17" ht="20.100000000000001" customHeight="1" thickBot="1" x14ac:dyDescent="0.3">
      <c r="B24" s="239"/>
      <c r="C24" s="11"/>
      <c r="D24" s="11"/>
      <c r="E24" s="12"/>
      <c r="F24" s="48"/>
      <c r="G24" s="245">
        <f>C24*D24*E24+C25*D25*E25+C26*D26*E26+C27*D27*E27+C28*D28*E28+C29*D29*E29</f>
        <v>0</v>
      </c>
      <c r="I24" s="239"/>
      <c r="J24" s="11"/>
      <c r="K24" s="11"/>
      <c r="L24" s="12"/>
      <c r="M24" s="48"/>
      <c r="N24" s="245">
        <f>J24*K24*L24+J25*K25*L25+J26*K26*L26+J27*K27*L27+J28*K28*L28+J29*K29*L29</f>
        <v>0</v>
      </c>
      <c r="P24" s="176"/>
      <c r="Q24" s="161" t="s">
        <v>125</v>
      </c>
    </row>
    <row r="25" spans="2:17" ht="20.100000000000001" customHeight="1" thickTop="1" x14ac:dyDescent="0.25">
      <c r="B25" s="239"/>
      <c r="C25" s="13"/>
      <c r="D25" s="13"/>
      <c r="E25" s="14"/>
      <c r="F25" s="49"/>
      <c r="G25" s="245"/>
      <c r="I25" s="239"/>
      <c r="J25" s="13"/>
      <c r="K25" s="13"/>
      <c r="L25" s="14"/>
      <c r="M25" s="49"/>
      <c r="N25" s="245"/>
    </row>
    <row r="26" spans="2:17" ht="20.100000000000001" customHeight="1" x14ac:dyDescent="0.25">
      <c r="B26" s="239"/>
      <c r="C26" s="13"/>
      <c r="D26" s="13"/>
      <c r="E26" s="14"/>
      <c r="F26" s="49"/>
      <c r="G26" s="245"/>
      <c r="I26" s="239"/>
      <c r="J26" s="13"/>
      <c r="K26" s="13"/>
      <c r="L26" s="14"/>
      <c r="M26" s="49"/>
      <c r="N26" s="245"/>
    </row>
    <row r="27" spans="2:17" ht="20.100000000000001" customHeight="1" x14ac:dyDescent="0.25">
      <c r="B27" s="239"/>
      <c r="C27" s="13"/>
      <c r="D27" s="13"/>
      <c r="E27" s="14"/>
      <c r="F27" s="49"/>
      <c r="G27" s="245"/>
      <c r="I27" s="239"/>
      <c r="J27" s="13"/>
      <c r="K27" s="13"/>
      <c r="L27" s="14"/>
      <c r="M27" s="49"/>
      <c r="N27" s="245"/>
    </row>
    <row r="28" spans="2:17" ht="20.100000000000001" customHeight="1" x14ac:dyDescent="0.25">
      <c r="B28" s="239"/>
      <c r="C28" s="13"/>
      <c r="D28" s="13"/>
      <c r="E28" s="14"/>
      <c r="F28" s="49"/>
      <c r="G28" s="245"/>
      <c r="I28" s="239"/>
      <c r="J28" s="13"/>
      <c r="K28" s="13"/>
      <c r="L28" s="14"/>
      <c r="M28" s="49"/>
      <c r="N28" s="245"/>
    </row>
    <row r="29" spans="2:17" ht="20.100000000000001" customHeight="1" thickBot="1" x14ac:dyDescent="0.3">
      <c r="B29" s="240"/>
      <c r="C29" s="143"/>
      <c r="D29" s="143"/>
      <c r="E29" s="144"/>
      <c r="F29" s="145"/>
      <c r="G29" s="246"/>
      <c r="I29" s="240"/>
      <c r="J29" s="143"/>
      <c r="K29" s="143"/>
      <c r="L29" s="144"/>
      <c r="M29" s="145"/>
      <c r="N29" s="246"/>
    </row>
    <row r="30" spans="2:17" ht="20.100000000000001" customHeight="1" x14ac:dyDescent="0.25">
      <c r="B30" s="235" t="s">
        <v>166</v>
      </c>
      <c r="C30" s="9">
        <v>3</v>
      </c>
      <c r="D30" s="9">
        <v>12</v>
      </c>
      <c r="E30" s="15"/>
      <c r="F30" s="50"/>
      <c r="G30" s="111">
        <f>C30*D30*E30</f>
        <v>0</v>
      </c>
      <c r="I30" s="235" t="s">
        <v>166</v>
      </c>
      <c r="J30" s="9">
        <v>3</v>
      </c>
      <c r="K30" s="9">
        <v>12</v>
      </c>
      <c r="L30" s="15"/>
      <c r="M30" s="50"/>
      <c r="N30" s="111">
        <f>J30*K30*L30</f>
        <v>0</v>
      </c>
    </row>
    <row r="31" spans="2:17" ht="20.100000000000001" customHeight="1" x14ac:dyDescent="0.25">
      <c r="B31" s="236"/>
      <c r="C31" s="119"/>
      <c r="D31" s="119"/>
      <c r="E31" s="120"/>
      <c r="F31" s="117"/>
      <c r="G31" s="230">
        <f>C31*D31*E31+C32*D32*E32+C33*D33*E33+C34*D34*E34+C35*D35*E35+C36*D36*E36</f>
        <v>0</v>
      </c>
      <c r="I31" s="236"/>
      <c r="J31" s="119"/>
      <c r="K31" s="119"/>
      <c r="L31" s="120"/>
      <c r="M31" s="117"/>
      <c r="N31" s="230">
        <f>J31*K31*L31+J32*K32*L32+J33*K33*L33+J34*K34*L34+J35*K35*L35+J36*K36*L36</f>
        <v>0</v>
      </c>
    </row>
    <row r="32" spans="2:17" ht="20.100000000000001" customHeight="1" x14ac:dyDescent="0.25">
      <c r="B32" s="236"/>
      <c r="C32" s="121"/>
      <c r="D32" s="121"/>
      <c r="E32" s="120"/>
      <c r="F32" s="118"/>
      <c r="G32" s="230"/>
      <c r="I32" s="236"/>
      <c r="J32" s="121"/>
      <c r="K32" s="121"/>
      <c r="L32" s="120"/>
      <c r="M32" s="118"/>
      <c r="N32" s="230"/>
    </row>
    <row r="33" spans="2:14" ht="20.100000000000001" customHeight="1" x14ac:dyDescent="0.25">
      <c r="B33" s="236"/>
      <c r="C33" s="121"/>
      <c r="D33" s="121"/>
      <c r="E33" s="120"/>
      <c r="F33" s="118"/>
      <c r="G33" s="230"/>
      <c r="I33" s="236"/>
      <c r="J33" s="121"/>
      <c r="K33" s="121"/>
      <c r="L33" s="120"/>
      <c r="M33" s="118"/>
      <c r="N33" s="230"/>
    </row>
    <row r="34" spans="2:14" ht="20.100000000000001" customHeight="1" x14ac:dyDescent="0.25">
      <c r="B34" s="236"/>
      <c r="C34" s="121"/>
      <c r="D34" s="121"/>
      <c r="E34" s="120"/>
      <c r="F34" s="118"/>
      <c r="G34" s="230"/>
      <c r="I34" s="236"/>
      <c r="J34" s="121"/>
      <c r="K34" s="121"/>
      <c r="L34" s="120"/>
      <c r="M34" s="118"/>
      <c r="N34" s="230"/>
    </row>
    <row r="35" spans="2:14" ht="20.100000000000001" customHeight="1" x14ac:dyDescent="0.25">
      <c r="B35" s="236"/>
      <c r="C35" s="121"/>
      <c r="D35" s="121"/>
      <c r="E35" s="146"/>
      <c r="F35" s="118"/>
      <c r="G35" s="230"/>
      <c r="I35" s="236"/>
      <c r="J35" s="121"/>
      <c r="K35" s="121"/>
      <c r="L35" s="146"/>
      <c r="M35" s="118"/>
      <c r="N35" s="230"/>
    </row>
    <row r="36" spans="2:14" ht="20.100000000000001" customHeight="1" thickBot="1" x14ac:dyDescent="0.3">
      <c r="B36" s="237"/>
      <c r="C36" s="140"/>
      <c r="D36" s="140"/>
      <c r="E36" s="147"/>
      <c r="F36" s="148"/>
      <c r="G36" s="231"/>
      <c r="I36" s="237"/>
      <c r="J36" s="140"/>
      <c r="K36" s="140"/>
      <c r="L36" s="147"/>
      <c r="M36" s="148"/>
      <c r="N36" s="231"/>
    </row>
    <row r="37" spans="2:14" ht="20.100000000000001" customHeight="1" x14ac:dyDescent="0.25">
      <c r="B37" s="241"/>
      <c r="C37" s="9"/>
      <c r="D37" s="9"/>
      <c r="E37" s="10"/>
      <c r="F37" s="47"/>
      <c r="G37" s="111">
        <f>C37*D37*E37</f>
        <v>0</v>
      </c>
      <c r="I37" s="241"/>
      <c r="J37" s="9"/>
      <c r="K37" s="9"/>
      <c r="L37" s="10"/>
      <c r="M37" s="47"/>
      <c r="N37" s="111">
        <f>J37*K37*L37</f>
        <v>0</v>
      </c>
    </row>
    <row r="38" spans="2:14" ht="20.100000000000001" customHeight="1" x14ac:dyDescent="0.25">
      <c r="B38" s="242"/>
      <c r="C38" s="16"/>
      <c r="D38" s="16"/>
      <c r="E38" s="17"/>
      <c r="F38" s="51"/>
      <c r="G38" s="245">
        <f>C38*D38*E38+C39*D39*E39+C40*D40*E40+C41*D41*E41+C42*D42*E42+C43*D43*E43</f>
        <v>0</v>
      </c>
      <c r="I38" s="242"/>
      <c r="J38" s="16"/>
      <c r="K38" s="16"/>
      <c r="L38" s="17"/>
      <c r="M38" s="51"/>
      <c r="N38" s="245">
        <f>J38*K38*L38+J39*K39*L39+J40*K40*L40+J41*K41*L41+J42*K42*L42+J43*K43*L43</f>
        <v>0</v>
      </c>
    </row>
    <row r="39" spans="2:14" ht="20.100000000000001" customHeight="1" x14ac:dyDescent="0.25">
      <c r="B39" s="242"/>
      <c r="C39" s="18"/>
      <c r="D39" s="18"/>
      <c r="E39" s="19"/>
      <c r="F39" s="52"/>
      <c r="G39" s="245"/>
      <c r="I39" s="242"/>
      <c r="J39" s="18"/>
      <c r="K39" s="18"/>
      <c r="L39" s="19"/>
      <c r="M39" s="52"/>
      <c r="N39" s="245"/>
    </row>
    <row r="40" spans="2:14" ht="20.100000000000001" customHeight="1" x14ac:dyDescent="0.25">
      <c r="B40" s="242"/>
      <c r="C40" s="18"/>
      <c r="D40" s="18"/>
      <c r="E40" s="19"/>
      <c r="F40" s="52"/>
      <c r="G40" s="245"/>
      <c r="I40" s="242"/>
      <c r="J40" s="18"/>
      <c r="K40" s="18"/>
      <c r="L40" s="19"/>
      <c r="M40" s="52"/>
      <c r="N40" s="245"/>
    </row>
    <row r="41" spans="2:14" ht="20.100000000000001" customHeight="1" x14ac:dyDescent="0.25">
      <c r="B41" s="242"/>
      <c r="C41" s="18"/>
      <c r="D41" s="18"/>
      <c r="E41" s="19"/>
      <c r="F41" s="52"/>
      <c r="G41" s="245"/>
      <c r="I41" s="242"/>
      <c r="J41" s="18"/>
      <c r="K41" s="18"/>
      <c r="L41" s="19"/>
      <c r="M41" s="52"/>
      <c r="N41" s="245"/>
    </row>
    <row r="42" spans="2:14" ht="20.100000000000001" customHeight="1" x14ac:dyDescent="0.25">
      <c r="B42" s="242"/>
      <c r="C42" s="18"/>
      <c r="D42" s="18"/>
      <c r="E42" s="19"/>
      <c r="F42" s="52"/>
      <c r="G42" s="245"/>
      <c r="I42" s="242"/>
      <c r="J42" s="18"/>
      <c r="K42" s="18"/>
      <c r="L42" s="19"/>
      <c r="M42" s="52"/>
      <c r="N42" s="245"/>
    </row>
    <row r="43" spans="2:14" ht="20.100000000000001" customHeight="1" thickBot="1" x14ac:dyDescent="0.3">
      <c r="B43" s="243"/>
      <c r="C43" s="149"/>
      <c r="D43" s="149"/>
      <c r="E43" s="150"/>
      <c r="F43" s="151"/>
      <c r="G43" s="246"/>
      <c r="I43" s="243"/>
      <c r="J43" s="149"/>
      <c r="K43" s="149"/>
      <c r="L43" s="150"/>
      <c r="M43" s="151"/>
      <c r="N43" s="246"/>
    </row>
    <row r="44" spans="2:14" ht="20.100000000000001" customHeight="1" x14ac:dyDescent="0.25">
      <c r="B44" s="244"/>
      <c r="C44" s="9"/>
      <c r="D44" s="9"/>
      <c r="E44" s="10"/>
      <c r="F44" s="47"/>
      <c r="G44" s="111">
        <f>C44*D44*E44</f>
        <v>0</v>
      </c>
      <c r="I44" s="244"/>
      <c r="J44" s="9"/>
      <c r="K44" s="9"/>
      <c r="L44" s="10"/>
      <c r="M44" s="47"/>
      <c r="N44" s="111">
        <f>J44*K44*L44</f>
        <v>0</v>
      </c>
    </row>
    <row r="45" spans="2:14" ht="20.100000000000001" customHeight="1" x14ac:dyDescent="0.25">
      <c r="B45" s="236"/>
      <c r="C45" s="119"/>
      <c r="D45" s="119"/>
      <c r="E45" s="122"/>
      <c r="F45" s="123"/>
      <c r="G45" s="230">
        <f>C45*D45*E45+C46*D46*E46+C47*D47*E47+C48*D48*E48+C49*D49*E49+C50*D50*E50</f>
        <v>0</v>
      </c>
      <c r="I45" s="236"/>
      <c r="J45" s="119"/>
      <c r="K45" s="119"/>
      <c r="L45" s="122"/>
      <c r="M45" s="123"/>
      <c r="N45" s="230">
        <f>J45*K45*L45+J46*K46*L46+J47*K47*L47+J48*K48*L48+J49*K49*L49+J50*K50*L50</f>
        <v>0</v>
      </c>
    </row>
    <row r="46" spans="2:14" ht="20.100000000000001" customHeight="1" x14ac:dyDescent="0.25">
      <c r="B46" s="236"/>
      <c r="C46" s="121"/>
      <c r="D46" s="121"/>
      <c r="E46" s="124"/>
      <c r="F46" s="125"/>
      <c r="G46" s="230"/>
      <c r="I46" s="236"/>
      <c r="J46" s="121"/>
      <c r="K46" s="121"/>
      <c r="L46" s="124"/>
      <c r="M46" s="125"/>
      <c r="N46" s="230"/>
    </row>
    <row r="47" spans="2:14" ht="20.100000000000001" customHeight="1" x14ac:dyDescent="0.25">
      <c r="B47" s="236"/>
      <c r="C47" s="121"/>
      <c r="D47" s="121"/>
      <c r="E47" s="124"/>
      <c r="F47" s="125"/>
      <c r="G47" s="230"/>
      <c r="I47" s="236"/>
      <c r="J47" s="121"/>
      <c r="K47" s="121"/>
      <c r="L47" s="124"/>
      <c r="M47" s="125"/>
      <c r="N47" s="230"/>
    </row>
    <row r="48" spans="2:14" ht="20.100000000000001" customHeight="1" x14ac:dyDescent="0.25">
      <c r="B48" s="236"/>
      <c r="C48" s="121"/>
      <c r="D48" s="121"/>
      <c r="E48" s="124"/>
      <c r="F48" s="125"/>
      <c r="G48" s="230"/>
      <c r="I48" s="236"/>
      <c r="J48" s="121"/>
      <c r="K48" s="121"/>
      <c r="L48" s="124"/>
      <c r="M48" s="125"/>
      <c r="N48" s="230"/>
    </row>
    <row r="49" spans="2:14" ht="20.100000000000001" customHeight="1" x14ac:dyDescent="0.25">
      <c r="B49" s="236"/>
      <c r="C49" s="121"/>
      <c r="D49" s="121"/>
      <c r="E49" s="124"/>
      <c r="F49" s="125"/>
      <c r="G49" s="230"/>
      <c r="I49" s="236"/>
      <c r="J49" s="121"/>
      <c r="K49" s="121"/>
      <c r="L49" s="124"/>
      <c r="M49" s="125"/>
      <c r="N49" s="230"/>
    </row>
    <row r="50" spans="2:14" ht="20.100000000000001" customHeight="1" thickBot="1" x14ac:dyDescent="0.3">
      <c r="B50" s="237"/>
      <c r="C50" s="140"/>
      <c r="D50" s="140"/>
      <c r="E50" s="141"/>
      <c r="F50" s="142"/>
      <c r="G50" s="231"/>
      <c r="I50" s="237"/>
      <c r="J50" s="140"/>
      <c r="K50" s="140"/>
      <c r="L50" s="141"/>
      <c r="M50" s="142"/>
      <c r="N50" s="231"/>
    </row>
    <row r="51" spans="2:14" ht="20.100000000000001" customHeight="1" x14ac:dyDescent="0.25">
      <c r="B51" s="247" t="s">
        <v>21</v>
      </c>
      <c r="C51" s="248"/>
      <c r="D51" s="248"/>
      <c r="E51" s="248"/>
      <c r="F51" s="248"/>
      <c r="G51" s="20">
        <f>SUM(G23,G30,G37,G44)</f>
        <v>0</v>
      </c>
      <c r="I51" s="247" t="s">
        <v>21</v>
      </c>
      <c r="J51" s="248"/>
      <c r="K51" s="248"/>
      <c r="L51" s="248"/>
      <c r="M51" s="248"/>
      <c r="N51" s="20">
        <f>SUM(N23,N30,N37,N44)</f>
        <v>0</v>
      </c>
    </row>
    <row r="52" spans="2:14" ht="20.100000000000001" customHeight="1" thickBot="1" x14ac:dyDescent="0.3">
      <c r="B52" s="249" t="s">
        <v>22</v>
      </c>
      <c r="C52" s="250"/>
      <c r="D52" s="250"/>
      <c r="E52" s="250"/>
      <c r="F52" s="250"/>
      <c r="G52" s="21">
        <f>SUM(G24,G31,G38,G45)</f>
        <v>0</v>
      </c>
      <c r="I52" s="249" t="s">
        <v>22</v>
      </c>
      <c r="J52" s="250"/>
      <c r="K52" s="250"/>
      <c r="L52" s="250"/>
      <c r="M52" s="250"/>
      <c r="N52" s="21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227" t="s">
        <v>13</v>
      </c>
      <c r="C54" s="228"/>
      <c r="D54" s="228"/>
      <c r="E54" s="228"/>
      <c r="F54" s="228"/>
      <c r="G54" s="229"/>
      <c r="I54" s="227" t="s">
        <v>13</v>
      </c>
      <c r="J54" s="228"/>
      <c r="K54" s="228"/>
      <c r="L54" s="228"/>
      <c r="M54" s="228"/>
      <c r="N54" s="229"/>
    </row>
    <row r="55" spans="2:14" ht="20.100000000000001" customHeight="1" thickBot="1" x14ac:dyDescent="0.3">
      <c r="B55" s="1" t="s">
        <v>14</v>
      </c>
      <c r="C55" s="2" t="s">
        <v>15</v>
      </c>
      <c r="D55" s="3" t="s">
        <v>16</v>
      </c>
      <c r="E55" s="4" t="s">
        <v>17</v>
      </c>
      <c r="F55" s="112" t="s">
        <v>18</v>
      </c>
      <c r="G55" s="113" t="s">
        <v>19</v>
      </c>
      <c r="I55" s="1" t="s">
        <v>14</v>
      </c>
      <c r="J55" s="2" t="s">
        <v>15</v>
      </c>
      <c r="K55" s="3" t="s">
        <v>16</v>
      </c>
      <c r="L55" s="4" t="s">
        <v>17</v>
      </c>
      <c r="M55" s="112" t="s">
        <v>18</v>
      </c>
      <c r="N55" s="113" t="s">
        <v>19</v>
      </c>
    </row>
    <row r="56" spans="2:14" ht="20.100000000000001" customHeight="1" x14ac:dyDescent="0.25">
      <c r="B56" s="232" t="s">
        <v>148</v>
      </c>
      <c r="C56" s="7">
        <f>基础数据!$M$27</f>
        <v>4</v>
      </c>
      <c r="D56" s="7">
        <f>基础数据!$N$27</f>
        <v>8</v>
      </c>
      <c r="E56" s="8">
        <f>基础数据!$F$10*F56</f>
        <v>53.199999999999996</v>
      </c>
      <c r="F56" s="110">
        <f>基础数据!$E$18</f>
        <v>0.7</v>
      </c>
      <c r="G56" s="111">
        <f>C56*D56*E56</f>
        <v>1702.3999999999999</v>
      </c>
      <c r="I56" s="232" t="s">
        <v>149</v>
      </c>
      <c r="J56" s="7">
        <f>基础数据!$M$27</f>
        <v>4</v>
      </c>
      <c r="K56" s="7">
        <f>基础数据!$N$27</f>
        <v>8</v>
      </c>
      <c r="L56" s="8">
        <f>基础数据!$L$10*M56</f>
        <v>54.862499999999997</v>
      </c>
      <c r="M56" s="110">
        <f>基础数据!$E$18</f>
        <v>0.7</v>
      </c>
      <c r="N56" s="111">
        <f>J56*K56*L56</f>
        <v>1755.6</v>
      </c>
    </row>
    <row r="57" spans="2:14" ht="20.100000000000001" customHeight="1" x14ac:dyDescent="0.25">
      <c r="B57" s="233"/>
      <c r="C57" s="88"/>
      <c r="D57" s="89"/>
      <c r="E57" s="90"/>
      <c r="F57" s="91"/>
      <c r="G57" s="245">
        <f>C57*D57*E57+C58*D58*E58+C59*D59*E59+C60*D60*E60+C61*D61*E61+C62*D62*E62</f>
        <v>0</v>
      </c>
      <c r="I57" s="233"/>
      <c r="J57" s="88"/>
      <c r="K57" s="89"/>
      <c r="L57" s="90"/>
      <c r="M57" s="91"/>
      <c r="N57" s="245">
        <f>J57*K57*L57+J58*K58*L58+J59*K59*L59+J60*K60*L60+J61*K61*L61+J62*K62*L62</f>
        <v>0</v>
      </c>
    </row>
    <row r="58" spans="2:14" ht="20.100000000000001" customHeight="1" x14ac:dyDescent="0.25">
      <c r="B58" s="233"/>
      <c r="C58" s="92"/>
      <c r="D58" s="93"/>
      <c r="E58" s="94"/>
      <c r="F58" s="95"/>
      <c r="G58" s="245"/>
      <c r="I58" s="233"/>
      <c r="J58" s="92"/>
      <c r="K58" s="93"/>
      <c r="L58" s="94"/>
      <c r="M58" s="95"/>
      <c r="N58" s="245"/>
    </row>
    <row r="59" spans="2:14" ht="20.100000000000001" customHeight="1" x14ac:dyDescent="0.25">
      <c r="B59" s="233"/>
      <c r="C59" s="92"/>
      <c r="D59" s="93"/>
      <c r="E59" s="94"/>
      <c r="F59" s="95"/>
      <c r="G59" s="245"/>
      <c r="I59" s="233"/>
      <c r="J59" s="92"/>
      <c r="K59" s="93"/>
      <c r="L59" s="94"/>
      <c r="M59" s="95"/>
      <c r="N59" s="245"/>
    </row>
    <row r="60" spans="2:14" ht="20.100000000000001" customHeight="1" x14ac:dyDescent="0.25">
      <c r="B60" s="233"/>
      <c r="C60" s="92"/>
      <c r="D60" s="93"/>
      <c r="E60" s="94"/>
      <c r="F60" s="95"/>
      <c r="G60" s="245"/>
      <c r="I60" s="233"/>
      <c r="J60" s="92"/>
      <c r="K60" s="93"/>
      <c r="L60" s="94"/>
      <c r="M60" s="95"/>
      <c r="N60" s="245"/>
    </row>
    <row r="61" spans="2:14" ht="20.100000000000001" customHeight="1" x14ac:dyDescent="0.25">
      <c r="B61" s="233"/>
      <c r="C61" s="92"/>
      <c r="D61" s="93"/>
      <c r="E61" s="94"/>
      <c r="F61" s="95"/>
      <c r="G61" s="245"/>
      <c r="I61" s="233"/>
      <c r="J61" s="92"/>
      <c r="K61" s="93"/>
      <c r="L61" s="94"/>
      <c r="M61" s="95"/>
      <c r="N61" s="245"/>
    </row>
    <row r="62" spans="2:14" ht="20.100000000000001" customHeight="1" thickBot="1" x14ac:dyDescent="0.3">
      <c r="B62" s="234"/>
      <c r="C62" s="136"/>
      <c r="D62" s="137"/>
      <c r="E62" s="138"/>
      <c r="F62" s="139"/>
      <c r="G62" s="246"/>
      <c r="I62" s="234"/>
      <c r="J62" s="136"/>
      <c r="K62" s="137"/>
      <c r="L62" s="138"/>
      <c r="M62" s="139"/>
      <c r="N62" s="246"/>
    </row>
    <row r="63" spans="2:14" ht="20.100000000000001" customHeight="1" x14ac:dyDescent="0.25">
      <c r="B63" s="235" t="s">
        <v>169</v>
      </c>
      <c r="C63" s="9">
        <v>5</v>
      </c>
      <c r="D63" s="9">
        <v>15</v>
      </c>
      <c r="E63" s="10"/>
      <c r="F63" s="47"/>
      <c r="G63" s="111">
        <f>C63*D63*E63</f>
        <v>0</v>
      </c>
      <c r="I63" s="235" t="s">
        <v>169</v>
      </c>
      <c r="J63" s="9">
        <v>5</v>
      </c>
      <c r="K63" s="9">
        <v>15</v>
      </c>
      <c r="L63" s="10"/>
      <c r="M63" s="47"/>
      <c r="N63" s="111">
        <f>J63*K63*L63</f>
        <v>0</v>
      </c>
    </row>
    <row r="64" spans="2:14" ht="20.100000000000001" customHeight="1" x14ac:dyDescent="0.25">
      <c r="B64" s="236"/>
      <c r="C64" s="119"/>
      <c r="D64" s="119"/>
      <c r="E64" s="122"/>
      <c r="F64" s="123"/>
      <c r="G64" s="230">
        <f>C64*D64*E64+C65*D65*E65+C66*D66*E66+C67*D67*E67+C68*D68*E68+C69*D69*E69</f>
        <v>0</v>
      </c>
      <c r="I64" s="236"/>
      <c r="J64" s="119"/>
      <c r="K64" s="119"/>
      <c r="L64" s="122"/>
      <c r="M64" s="123"/>
      <c r="N64" s="230">
        <f>J64*K64*L64+J65*K65*L65+J66*K66*L66+J67*K67*L67+J68*K68*L68+J69*K69*L69</f>
        <v>0</v>
      </c>
    </row>
    <row r="65" spans="2:14" ht="20.100000000000001" customHeight="1" x14ac:dyDescent="0.25">
      <c r="B65" s="236"/>
      <c r="C65" s="121"/>
      <c r="D65" s="121"/>
      <c r="E65" s="124"/>
      <c r="F65" s="125"/>
      <c r="G65" s="230"/>
      <c r="I65" s="236"/>
      <c r="J65" s="121"/>
      <c r="K65" s="121"/>
      <c r="L65" s="124"/>
      <c r="M65" s="125"/>
      <c r="N65" s="230"/>
    </row>
    <row r="66" spans="2:14" ht="20.100000000000001" customHeight="1" x14ac:dyDescent="0.25">
      <c r="B66" s="236"/>
      <c r="C66" s="121"/>
      <c r="D66" s="121"/>
      <c r="E66" s="124"/>
      <c r="F66" s="125"/>
      <c r="G66" s="230"/>
      <c r="I66" s="236"/>
      <c r="J66" s="121"/>
      <c r="K66" s="121"/>
      <c r="L66" s="124"/>
      <c r="M66" s="125"/>
      <c r="N66" s="230"/>
    </row>
    <row r="67" spans="2:14" ht="20.100000000000001" customHeight="1" x14ac:dyDescent="0.25">
      <c r="B67" s="236"/>
      <c r="C67" s="121"/>
      <c r="D67" s="121"/>
      <c r="E67" s="124"/>
      <c r="F67" s="125"/>
      <c r="G67" s="230"/>
      <c r="I67" s="236"/>
      <c r="J67" s="121"/>
      <c r="K67" s="121"/>
      <c r="L67" s="124"/>
      <c r="M67" s="125"/>
      <c r="N67" s="230"/>
    </row>
    <row r="68" spans="2:14" ht="20.100000000000001" customHeight="1" x14ac:dyDescent="0.25">
      <c r="B68" s="236"/>
      <c r="C68" s="121"/>
      <c r="D68" s="121"/>
      <c r="E68" s="124"/>
      <c r="F68" s="125"/>
      <c r="G68" s="230"/>
      <c r="I68" s="236"/>
      <c r="J68" s="121"/>
      <c r="K68" s="121"/>
      <c r="L68" s="124"/>
      <c r="M68" s="125"/>
      <c r="N68" s="230"/>
    </row>
    <row r="69" spans="2:14" ht="20.100000000000001" customHeight="1" thickBot="1" x14ac:dyDescent="0.3">
      <c r="B69" s="237"/>
      <c r="C69" s="140"/>
      <c r="D69" s="140"/>
      <c r="E69" s="141"/>
      <c r="F69" s="142"/>
      <c r="G69" s="231"/>
      <c r="I69" s="237"/>
      <c r="J69" s="140"/>
      <c r="K69" s="140"/>
      <c r="L69" s="141"/>
      <c r="M69" s="142"/>
      <c r="N69" s="231"/>
    </row>
    <row r="70" spans="2:14" ht="20.100000000000001" customHeight="1" x14ac:dyDescent="0.25">
      <c r="B70" s="238" t="s">
        <v>178</v>
      </c>
      <c r="C70" s="9">
        <v>3</v>
      </c>
      <c r="D70" s="9">
        <v>10</v>
      </c>
      <c r="E70" s="10"/>
      <c r="F70" s="47"/>
      <c r="G70" s="111">
        <f>C70*D70*E70</f>
        <v>0</v>
      </c>
      <c r="I70" s="238" t="s">
        <v>178</v>
      </c>
      <c r="J70" s="9">
        <v>3</v>
      </c>
      <c r="K70" s="9">
        <v>10</v>
      </c>
      <c r="L70" s="10"/>
      <c r="M70" s="47"/>
      <c r="N70" s="111">
        <f>J70*K70*L70</f>
        <v>0</v>
      </c>
    </row>
    <row r="71" spans="2:14" ht="20.100000000000001" customHeight="1" x14ac:dyDescent="0.25">
      <c r="B71" s="239"/>
      <c r="C71" s="11"/>
      <c r="D71" s="11"/>
      <c r="E71" s="12"/>
      <c r="F71" s="48"/>
      <c r="G71" s="245">
        <f>C71*D71*E71+C72*D72*E72+C73*D73*E73+C74*D74*E74+C75*D75*E75+C76*D76*E76</f>
        <v>0</v>
      </c>
      <c r="I71" s="239"/>
      <c r="J71" s="11"/>
      <c r="K71" s="11"/>
      <c r="L71" s="12"/>
      <c r="M71" s="48"/>
      <c r="N71" s="245">
        <f>J71*K71*L71+J72*K72*L72+J73*K73*L73+J74*K74*L74+J75*K75*L75+J76*K76*L76</f>
        <v>0</v>
      </c>
    </row>
    <row r="72" spans="2:14" ht="20.100000000000001" customHeight="1" x14ac:dyDescent="0.25">
      <c r="B72" s="239"/>
      <c r="C72" s="13"/>
      <c r="D72" s="13"/>
      <c r="E72" s="14"/>
      <c r="F72" s="49"/>
      <c r="G72" s="245"/>
      <c r="I72" s="239"/>
      <c r="J72" s="13"/>
      <c r="K72" s="13"/>
      <c r="L72" s="14"/>
      <c r="M72" s="49"/>
      <c r="N72" s="245"/>
    </row>
    <row r="73" spans="2:14" ht="20.100000000000001" customHeight="1" x14ac:dyDescent="0.25">
      <c r="B73" s="239"/>
      <c r="C73" s="13"/>
      <c r="D73" s="13"/>
      <c r="E73" s="14"/>
      <c r="F73" s="49"/>
      <c r="G73" s="245"/>
      <c r="I73" s="239"/>
      <c r="J73" s="13"/>
      <c r="K73" s="13"/>
      <c r="L73" s="14"/>
      <c r="M73" s="49"/>
      <c r="N73" s="245"/>
    </row>
    <row r="74" spans="2:14" ht="20.100000000000001" customHeight="1" x14ac:dyDescent="0.25">
      <c r="B74" s="239"/>
      <c r="C74" s="13"/>
      <c r="D74" s="13"/>
      <c r="E74" s="14"/>
      <c r="F74" s="49"/>
      <c r="G74" s="245"/>
      <c r="I74" s="239"/>
      <c r="J74" s="13"/>
      <c r="K74" s="13"/>
      <c r="L74" s="14"/>
      <c r="M74" s="49"/>
      <c r="N74" s="245"/>
    </row>
    <row r="75" spans="2:14" ht="20.100000000000001" customHeight="1" x14ac:dyDescent="0.25">
      <c r="B75" s="239"/>
      <c r="C75" s="13"/>
      <c r="D75" s="13"/>
      <c r="E75" s="14"/>
      <c r="F75" s="49"/>
      <c r="G75" s="245"/>
      <c r="I75" s="239"/>
      <c r="J75" s="13"/>
      <c r="K75" s="13"/>
      <c r="L75" s="14"/>
      <c r="M75" s="49"/>
      <c r="N75" s="245"/>
    </row>
    <row r="76" spans="2:14" ht="20.100000000000001" customHeight="1" thickBot="1" x14ac:dyDescent="0.3">
      <c r="B76" s="240"/>
      <c r="C76" s="143"/>
      <c r="D76" s="143"/>
      <c r="E76" s="144"/>
      <c r="F76" s="145"/>
      <c r="G76" s="246"/>
      <c r="I76" s="240"/>
      <c r="J76" s="143"/>
      <c r="K76" s="143"/>
      <c r="L76" s="144"/>
      <c r="M76" s="145"/>
      <c r="N76" s="246"/>
    </row>
    <row r="77" spans="2:14" ht="20.100000000000001" customHeight="1" x14ac:dyDescent="0.25">
      <c r="B77" s="235"/>
      <c r="C77" s="9"/>
      <c r="D77" s="9"/>
      <c r="E77" s="10"/>
      <c r="F77" s="47"/>
      <c r="G77" s="111">
        <f>C77*D77*E77</f>
        <v>0</v>
      </c>
      <c r="I77" s="235"/>
      <c r="J77" s="9"/>
      <c r="K77" s="9"/>
      <c r="L77" s="10"/>
      <c r="M77" s="47"/>
      <c r="N77" s="111">
        <f>J77*K77*L77</f>
        <v>0</v>
      </c>
    </row>
    <row r="78" spans="2:14" ht="20.100000000000001" customHeight="1" x14ac:dyDescent="0.25">
      <c r="B78" s="236"/>
      <c r="C78" s="119"/>
      <c r="D78" s="119"/>
      <c r="E78" s="122"/>
      <c r="F78" s="123"/>
      <c r="G78" s="230">
        <f>C78*D78*E78+C79*D79*E79+C80*D80*E80+C81*D81*E81+C82*D82*E82+C83*D83*E83</f>
        <v>0</v>
      </c>
      <c r="I78" s="236"/>
      <c r="J78" s="119"/>
      <c r="K78" s="119"/>
      <c r="L78" s="122"/>
      <c r="M78" s="123"/>
      <c r="N78" s="230">
        <f>J78*K78*L78+J79*K79*L79+J80*K80*L80+J81*K81*L81+J82*K82*L82+J83*K83*L83</f>
        <v>0</v>
      </c>
    </row>
    <row r="79" spans="2:14" ht="20.100000000000001" customHeight="1" x14ac:dyDescent="0.25">
      <c r="B79" s="236"/>
      <c r="C79" s="121"/>
      <c r="D79" s="121"/>
      <c r="E79" s="124"/>
      <c r="F79" s="125"/>
      <c r="G79" s="230"/>
      <c r="I79" s="236"/>
      <c r="J79" s="121"/>
      <c r="K79" s="121"/>
      <c r="L79" s="124"/>
      <c r="M79" s="125"/>
      <c r="N79" s="230"/>
    </row>
    <row r="80" spans="2:14" ht="20.100000000000001" customHeight="1" x14ac:dyDescent="0.25">
      <c r="B80" s="236"/>
      <c r="C80" s="121"/>
      <c r="D80" s="121"/>
      <c r="E80" s="124"/>
      <c r="F80" s="125"/>
      <c r="G80" s="230"/>
      <c r="I80" s="236"/>
      <c r="J80" s="121"/>
      <c r="K80" s="121"/>
      <c r="L80" s="124"/>
      <c r="M80" s="125"/>
      <c r="N80" s="230"/>
    </row>
    <row r="81" spans="2:14" ht="20.100000000000001" customHeight="1" x14ac:dyDescent="0.25">
      <c r="B81" s="236"/>
      <c r="C81" s="121"/>
      <c r="D81" s="121"/>
      <c r="E81" s="124"/>
      <c r="F81" s="125"/>
      <c r="G81" s="230"/>
      <c r="I81" s="236"/>
      <c r="J81" s="121"/>
      <c r="K81" s="121"/>
      <c r="L81" s="124"/>
      <c r="M81" s="125"/>
      <c r="N81" s="230"/>
    </row>
    <row r="82" spans="2:14" ht="20.100000000000001" customHeight="1" x14ac:dyDescent="0.25">
      <c r="B82" s="236"/>
      <c r="C82" s="121"/>
      <c r="D82" s="121"/>
      <c r="E82" s="124"/>
      <c r="F82" s="125"/>
      <c r="G82" s="230"/>
      <c r="I82" s="236"/>
      <c r="J82" s="121"/>
      <c r="K82" s="121"/>
      <c r="L82" s="124"/>
      <c r="M82" s="125"/>
      <c r="N82" s="230"/>
    </row>
    <row r="83" spans="2:14" ht="20.100000000000001" customHeight="1" thickBot="1" x14ac:dyDescent="0.3">
      <c r="B83" s="237"/>
      <c r="C83" s="140"/>
      <c r="D83" s="140"/>
      <c r="E83" s="141"/>
      <c r="F83" s="142"/>
      <c r="G83" s="231"/>
      <c r="I83" s="237"/>
      <c r="J83" s="140"/>
      <c r="K83" s="140"/>
      <c r="L83" s="141"/>
      <c r="M83" s="142"/>
      <c r="N83" s="231"/>
    </row>
    <row r="84" spans="2:14" ht="20.100000000000001" customHeight="1" x14ac:dyDescent="0.25">
      <c r="B84" s="247" t="s">
        <v>21</v>
      </c>
      <c r="C84" s="248"/>
      <c r="D84" s="248"/>
      <c r="E84" s="248"/>
      <c r="F84" s="248"/>
      <c r="G84" s="20">
        <f>SUM(G56,G70,G77)</f>
        <v>1702.3999999999999</v>
      </c>
      <c r="I84" s="247" t="s">
        <v>21</v>
      </c>
      <c r="J84" s="248"/>
      <c r="K84" s="248"/>
      <c r="L84" s="248"/>
      <c r="M84" s="248"/>
      <c r="N84" s="20">
        <f>SUM(N56,N70,N77)</f>
        <v>1755.6</v>
      </c>
    </row>
    <row r="85" spans="2:14" ht="20.100000000000001" customHeight="1" thickBot="1" x14ac:dyDescent="0.3">
      <c r="B85" s="249" t="s">
        <v>22</v>
      </c>
      <c r="C85" s="250"/>
      <c r="D85" s="250"/>
      <c r="E85" s="250"/>
      <c r="F85" s="250"/>
      <c r="G85" s="21">
        <f>SUM(G57,G71,G78)</f>
        <v>0</v>
      </c>
      <c r="I85" s="249" t="s">
        <v>22</v>
      </c>
      <c r="J85" s="250"/>
      <c r="K85" s="250"/>
      <c r="L85" s="250"/>
      <c r="M85" s="250"/>
      <c r="N85" s="21">
        <f>SUM(N57,N71,N78)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227" t="s">
        <v>13</v>
      </c>
      <c r="C87" s="228"/>
      <c r="D87" s="228"/>
      <c r="E87" s="228"/>
      <c r="F87" s="228"/>
      <c r="G87" s="229"/>
      <c r="I87" s="227" t="s">
        <v>13</v>
      </c>
      <c r="J87" s="228"/>
      <c r="K87" s="228"/>
      <c r="L87" s="228"/>
      <c r="M87" s="228"/>
      <c r="N87" s="229"/>
    </row>
    <row r="88" spans="2:14" ht="20.100000000000001" customHeight="1" thickBot="1" x14ac:dyDescent="0.3">
      <c r="B88" s="1" t="s">
        <v>14</v>
      </c>
      <c r="C88" s="2" t="s">
        <v>15</v>
      </c>
      <c r="D88" s="3" t="s">
        <v>16</v>
      </c>
      <c r="E88" s="4" t="s">
        <v>17</v>
      </c>
      <c r="F88" s="5" t="s">
        <v>18</v>
      </c>
      <c r="G88" s="6" t="s">
        <v>19</v>
      </c>
      <c r="I88" s="1" t="s">
        <v>14</v>
      </c>
      <c r="J88" s="2" t="s">
        <v>15</v>
      </c>
      <c r="K88" s="3" t="s">
        <v>16</v>
      </c>
      <c r="L88" s="4" t="s">
        <v>17</v>
      </c>
      <c r="M88" s="5" t="s">
        <v>18</v>
      </c>
      <c r="N88" s="6" t="s">
        <v>19</v>
      </c>
    </row>
    <row r="89" spans="2:14" ht="20.100000000000001" customHeight="1" x14ac:dyDescent="0.25">
      <c r="B89" s="238" t="s">
        <v>203</v>
      </c>
      <c r="C89" s="9">
        <v>3</v>
      </c>
      <c r="D89" s="9">
        <v>12</v>
      </c>
      <c r="E89" s="15"/>
      <c r="F89" s="50"/>
      <c r="G89" s="111">
        <f>C89*D89*E89</f>
        <v>0</v>
      </c>
      <c r="I89" s="238" t="s">
        <v>203</v>
      </c>
      <c r="J89" s="9">
        <v>3</v>
      </c>
      <c r="K89" s="9">
        <v>12</v>
      </c>
      <c r="L89" s="15"/>
      <c r="M89" s="50"/>
      <c r="N89" s="111">
        <f>J89*K89*L89</f>
        <v>0</v>
      </c>
    </row>
    <row r="90" spans="2:14" ht="20.100000000000001" customHeight="1" x14ac:dyDescent="0.25">
      <c r="B90" s="239"/>
      <c r="C90" s="11"/>
      <c r="D90" s="11"/>
      <c r="E90" s="96"/>
      <c r="F90" s="91"/>
      <c r="G90" s="245">
        <f>C90*D90*E90+C91*D91*E91+C92*D92*E92+C93*D93*E93+C94*D94*E94+C95*D95*E95</f>
        <v>0</v>
      </c>
      <c r="I90" s="239"/>
      <c r="J90" s="11"/>
      <c r="K90" s="11"/>
      <c r="L90" s="96"/>
      <c r="M90" s="91"/>
      <c r="N90" s="245">
        <f>J90*K90*L90+J91*K91*L91+J92*K92*L92+J93*K93*L93+J94*K94*L94+J95*K95*L95</f>
        <v>0</v>
      </c>
    </row>
    <row r="91" spans="2:14" ht="20.100000000000001" customHeight="1" x14ac:dyDescent="0.25">
      <c r="B91" s="239"/>
      <c r="C91" s="13"/>
      <c r="D91" s="13"/>
      <c r="E91" s="96"/>
      <c r="F91" s="95"/>
      <c r="G91" s="245"/>
      <c r="I91" s="239"/>
      <c r="J91" s="13"/>
      <c r="K91" s="13"/>
      <c r="L91" s="96"/>
      <c r="M91" s="95"/>
      <c r="N91" s="245"/>
    </row>
    <row r="92" spans="2:14" ht="20.100000000000001" customHeight="1" x14ac:dyDescent="0.25">
      <c r="B92" s="239"/>
      <c r="C92" s="13"/>
      <c r="D92" s="13"/>
      <c r="E92" s="96"/>
      <c r="F92" s="95"/>
      <c r="G92" s="245"/>
      <c r="I92" s="239"/>
      <c r="J92" s="13"/>
      <c r="K92" s="13"/>
      <c r="L92" s="96"/>
      <c r="M92" s="95"/>
      <c r="N92" s="245"/>
    </row>
    <row r="93" spans="2:14" ht="20.100000000000001" customHeight="1" x14ac:dyDescent="0.25">
      <c r="B93" s="239"/>
      <c r="C93" s="13"/>
      <c r="D93" s="13"/>
      <c r="E93" s="96"/>
      <c r="F93" s="95"/>
      <c r="G93" s="245"/>
      <c r="I93" s="239"/>
      <c r="J93" s="13"/>
      <c r="K93" s="13"/>
      <c r="L93" s="96"/>
      <c r="M93" s="95"/>
      <c r="N93" s="245"/>
    </row>
    <row r="94" spans="2:14" ht="20.100000000000001" customHeight="1" x14ac:dyDescent="0.25">
      <c r="B94" s="239"/>
      <c r="C94" s="13"/>
      <c r="D94" s="13"/>
      <c r="E94" s="152"/>
      <c r="F94" s="95"/>
      <c r="G94" s="245"/>
      <c r="I94" s="239"/>
      <c r="J94" s="13"/>
      <c r="K94" s="13"/>
      <c r="L94" s="152"/>
      <c r="M94" s="95"/>
      <c r="N94" s="245"/>
    </row>
    <row r="95" spans="2:14" ht="20.100000000000001" customHeight="1" thickBot="1" x14ac:dyDescent="0.3">
      <c r="B95" s="240"/>
      <c r="C95" s="143"/>
      <c r="D95" s="143"/>
      <c r="E95" s="153"/>
      <c r="F95" s="139"/>
      <c r="G95" s="246"/>
      <c r="I95" s="240"/>
      <c r="J95" s="143"/>
      <c r="K95" s="143"/>
      <c r="L95" s="153"/>
      <c r="M95" s="139"/>
      <c r="N95" s="246"/>
    </row>
    <row r="96" spans="2:14" ht="20.100000000000001" customHeight="1" x14ac:dyDescent="0.25">
      <c r="B96" s="235"/>
      <c r="C96" s="9"/>
      <c r="D96" s="9"/>
      <c r="E96" s="10"/>
      <c r="F96" s="47"/>
      <c r="G96" s="111">
        <f>C96*D96*E96</f>
        <v>0</v>
      </c>
      <c r="I96" s="235"/>
      <c r="J96" s="9"/>
      <c r="K96" s="9"/>
      <c r="L96" s="10"/>
      <c r="M96" s="47"/>
      <c r="N96" s="111">
        <f>J96*K96*L96</f>
        <v>0</v>
      </c>
    </row>
    <row r="97" spans="2:14" ht="20.100000000000001" customHeight="1" x14ac:dyDescent="0.25">
      <c r="B97" s="236"/>
      <c r="C97" s="119"/>
      <c r="D97" s="119"/>
      <c r="E97" s="122"/>
      <c r="F97" s="123"/>
      <c r="G97" s="230">
        <f>C97*D97*E97+C98*D98*E98+C99*D99*E99+C100*D100*E100+C101*D101*E101+C102*D102*E102</f>
        <v>0</v>
      </c>
      <c r="I97" s="236"/>
      <c r="J97" s="119"/>
      <c r="K97" s="119"/>
      <c r="L97" s="122"/>
      <c r="M97" s="123"/>
      <c r="N97" s="230">
        <f>J97*K97*L97+J98*K98*L98+J99*K99*L99+J100*K100*L100+J101*K101*L101+J102*K102*L102</f>
        <v>0</v>
      </c>
    </row>
    <row r="98" spans="2:14" ht="20.100000000000001" customHeight="1" x14ac:dyDescent="0.25">
      <c r="B98" s="236"/>
      <c r="C98" s="121"/>
      <c r="D98" s="121"/>
      <c r="E98" s="124"/>
      <c r="F98" s="125"/>
      <c r="G98" s="230"/>
      <c r="I98" s="236"/>
      <c r="J98" s="121"/>
      <c r="K98" s="121"/>
      <c r="L98" s="124"/>
      <c r="M98" s="125"/>
      <c r="N98" s="230"/>
    </row>
    <row r="99" spans="2:14" ht="20.100000000000001" customHeight="1" x14ac:dyDescent="0.25">
      <c r="B99" s="236"/>
      <c r="C99" s="121"/>
      <c r="D99" s="121"/>
      <c r="E99" s="124"/>
      <c r="F99" s="125"/>
      <c r="G99" s="230"/>
      <c r="I99" s="236"/>
      <c r="J99" s="121"/>
      <c r="K99" s="121"/>
      <c r="L99" s="124"/>
      <c r="M99" s="125"/>
      <c r="N99" s="230"/>
    </row>
    <row r="100" spans="2:14" ht="20.100000000000001" customHeight="1" x14ac:dyDescent="0.25">
      <c r="B100" s="236"/>
      <c r="C100" s="121"/>
      <c r="D100" s="121"/>
      <c r="E100" s="124"/>
      <c r="F100" s="125"/>
      <c r="G100" s="230"/>
      <c r="I100" s="236"/>
      <c r="J100" s="121"/>
      <c r="K100" s="121"/>
      <c r="L100" s="124"/>
      <c r="M100" s="125"/>
      <c r="N100" s="230"/>
    </row>
    <row r="101" spans="2:14" ht="20.100000000000001" customHeight="1" x14ac:dyDescent="0.25">
      <c r="B101" s="236"/>
      <c r="C101" s="121"/>
      <c r="D101" s="121"/>
      <c r="E101" s="124"/>
      <c r="F101" s="125"/>
      <c r="G101" s="230"/>
      <c r="I101" s="236"/>
      <c r="J101" s="121"/>
      <c r="K101" s="121"/>
      <c r="L101" s="124"/>
      <c r="M101" s="125"/>
      <c r="N101" s="230"/>
    </row>
    <row r="102" spans="2:14" ht="20.100000000000001" customHeight="1" thickBot="1" x14ac:dyDescent="0.3">
      <c r="B102" s="237"/>
      <c r="C102" s="140"/>
      <c r="D102" s="140"/>
      <c r="E102" s="141"/>
      <c r="F102" s="142"/>
      <c r="G102" s="231"/>
      <c r="I102" s="237"/>
      <c r="J102" s="140"/>
      <c r="K102" s="140"/>
      <c r="L102" s="141"/>
      <c r="M102" s="142"/>
      <c r="N102" s="231"/>
    </row>
    <row r="103" spans="2:14" ht="20.100000000000001" customHeight="1" x14ac:dyDescent="0.25">
      <c r="B103" s="256"/>
      <c r="C103" s="9"/>
      <c r="D103" s="9"/>
      <c r="E103" s="10"/>
      <c r="F103" s="47"/>
      <c r="G103" s="111">
        <f>C103*D103*E103</f>
        <v>0</v>
      </c>
      <c r="I103" s="256"/>
      <c r="J103" s="9"/>
      <c r="K103" s="9"/>
      <c r="L103" s="10"/>
      <c r="M103" s="47"/>
      <c r="N103" s="111">
        <f>J103*K103*L103</f>
        <v>0</v>
      </c>
    </row>
    <row r="104" spans="2:14" ht="20.100000000000001" customHeight="1" x14ac:dyDescent="0.25">
      <c r="B104" s="239"/>
      <c r="C104" s="11"/>
      <c r="D104" s="11"/>
      <c r="E104" s="12"/>
      <c r="F104" s="48"/>
      <c r="G104" s="245">
        <f>C104*D104*E104+C105*D105*E105+C106*D106*E106+C107*D107*E107+C108*D108*E108+C109*D109*E109</f>
        <v>0</v>
      </c>
      <c r="I104" s="239"/>
      <c r="J104" s="11"/>
      <c r="K104" s="11"/>
      <c r="L104" s="12"/>
      <c r="M104" s="48"/>
      <c r="N104" s="245">
        <f>J104*K104*L104+J105*K105*L105+J106*K106*L106+J107*K107*L107+J108*K108*L108+J109*K109*L109</f>
        <v>0</v>
      </c>
    </row>
    <row r="105" spans="2:14" ht="20.100000000000001" customHeight="1" x14ac:dyDescent="0.25">
      <c r="B105" s="239"/>
      <c r="C105" s="13"/>
      <c r="D105" s="13"/>
      <c r="E105" s="14"/>
      <c r="F105" s="49"/>
      <c r="G105" s="245"/>
      <c r="I105" s="239"/>
      <c r="J105" s="13"/>
      <c r="K105" s="13"/>
      <c r="L105" s="14"/>
      <c r="M105" s="49"/>
      <c r="N105" s="245"/>
    </row>
    <row r="106" spans="2:14" ht="20.100000000000001" customHeight="1" x14ac:dyDescent="0.25">
      <c r="B106" s="239"/>
      <c r="C106" s="13"/>
      <c r="D106" s="13"/>
      <c r="E106" s="14"/>
      <c r="F106" s="49"/>
      <c r="G106" s="245"/>
      <c r="I106" s="239"/>
      <c r="J106" s="13"/>
      <c r="K106" s="13"/>
      <c r="L106" s="14"/>
      <c r="M106" s="49"/>
      <c r="N106" s="245"/>
    </row>
    <row r="107" spans="2:14" ht="20.100000000000001" customHeight="1" x14ac:dyDescent="0.25">
      <c r="B107" s="239"/>
      <c r="C107" s="13"/>
      <c r="D107" s="13"/>
      <c r="E107" s="14"/>
      <c r="F107" s="49"/>
      <c r="G107" s="245"/>
      <c r="I107" s="239"/>
      <c r="J107" s="13"/>
      <c r="K107" s="13"/>
      <c r="L107" s="14"/>
      <c r="M107" s="49"/>
      <c r="N107" s="245"/>
    </row>
    <row r="108" spans="2:14" ht="20.100000000000001" customHeight="1" x14ac:dyDescent="0.25">
      <c r="B108" s="239"/>
      <c r="C108" s="13"/>
      <c r="D108" s="13"/>
      <c r="E108" s="14"/>
      <c r="F108" s="49"/>
      <c r="G108" s="245"/>
      <c r="I108" s="239"/>
      <c r="J108" s="13"/>
      <c r="K108" s="13"/>
      <c r="L108" s="14"/>
      <c r="M108" s="49"/>
      <c r="N108" s="245"/>
    </row>
    <row r="109" spans="2:14" ht="20.100000000000001" customHeight="1" thickBot="1" x14ac:dyDescent="0.3">
      <c r="B109" s="240"/>
      <c r="C109" s="143"/>
      <c r="D109" s="143"/>
      <c r="E109" s="144"/>
      <c r="F109" s="145"/>
      <c r="G109" s="246"/>
      <c r="I109" s="240"/>
      <c r="J109" s="143"/>
      <c r="K109" s="143"/>
      <c r="L109" s="144"/>
      <c r="M109" s="145"/>
      <c r="N109" s="246"/>
    </row>
    <row r="110" spans="2:14" ht="20.100000000000001" customHeight="1" x14ac:dyDescent="0.25">
      <c r="B110" s="247" t="s">
        <v>21</v>
      </c>
      <c r="C110" s="248"/>
      <c r="D110" s="248"/>
      <c r="E110" s="248"/>
      <c r="F110" s="248"/>
      <c r="G110" s="20">
        <f>SUM(G89,G96,G103)</f>
        <v>0</v>
      </c>
      <c r="I110" s="247" t="s">
        <v>21</v>
      </c>
      <c r="J110" s="248"/>
      <c r="K110" s="248"/>
      <c r="L110" s="248"/>
      <c r="M110" s="248"/>
      <c r="N110" s="20">
        <f>SUM(N89,N96,N103)</f>
        <v>0</v>
      </c>
    </row>
    <row r="111" spans="2:14" ht="20.100000000000001" customHeight="1" thickBot="1" x14ac:dyDescent="0.3">
      <c r="B111" s="249" t="s">
        <v>22</v>
      </c>
      <c r="C111" s="250"/>
      <c r="D111" s="250"/>
      <c r="E111" s="250"/>
      <c r="F111" s="250"/>
      <c r="G111" s="21">
        <f>SUM(G90,G97,G104)</f>
        <v>0</v>
      </c>
      <c r="I111" s="249" t="s">
        <v>22</v>
      </c>
      <c r="J111" s="250"/>
      <c r="K111" s="250"/>
      <c r="L111" s="250"/>
      <c r="M111" s="250"/>
      <c r="N111" s="21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252" t="s">
        <v>21</v>
      </c>
      <c r="C113" s="253"/>
      <c r="D113" s="253"/>
      <c r="E113" s="253"/>
      <c r="F113" s="253"/>
      <c r="G113" s="20">
        <f>SUM(G18,G51,G84,G110)</f>
        <v>4529.5999999999995</v>
      </c>
      <c r="I113" s="247" t="s">
        <v>21</v>
      </c>
      <c r="J113" s="248"/>
      <c r="K113" s="248"/>
      <c r="L113" s="248"/>
      <c r="M113" s="248"/>
      <c r="N113" s="20">
        <f>SUM(N18,N51,N84,N110)</f>
        <v>4674</v>
      </c>
    </row>
    <row r="114" spans="2:14" ht="20.100000000000001" customHeight="1" thickBot="1" x14ac:dyDescent="0.3">
      <c r="B114" s="254" t="s">
        <v>22</v>
      </c>
      <c r="C114" s="255"/>
      <c r="D114" s="255"/>
      <c r="E114" s="255"/>
      <c r="F114" s="255"/>
      <c r="G114" s="109">
        <f>SUM(G19,G52,G85,G111)</f>
        <v>0</v>
      </c>
      <c r="I114" s="249" t="s">
        <v>22</v>
      </c>
      <c r="J114" s="250"/>
      <c r="K114" s="250"/>
      <c r="L114" s="250"/>
      <c r="M114" s="250"/>
      <c r="N114" s="109">
        <f>SUM(N19,N52,N85,N111)</f>
        <v>0</v>
      </c>
    </row>
  </sheetData>
  <mergeCells count="87">
    <mergeCell ref="B114:F114"/>
    <mergeCell ref="I114:M114"/>
    <mergeCell ref="B110:F110"/>
    <mergeCell ref="I110:M110"/>
    <mergeCell ref="B111:F111"/>
    <mergeCell ref="I111:M111"/>
    <mergeCell ref="B113:F113"/>
    <mergeCell ref="I113:M113"/>
    <mergeCell ref="B96:B102"/>
    <mergeCell ref="I96:I102"/>
    <mergeCell ref="G97:G102"/>
    <mergeCell ref="N97:N102"/>
    <mergeCell ref="B103:B109"/>
    <mergeCell ref="I103:I109"/>
    <mergeCell ref="G104:G109"/>
    <mergeCell ref="N104:N109"/>
    <mergeCell ref="B89:B95"/>
    <mergeCell ref="G90:G95"/>
    <mergeCell ref="B85:F85"/>
    <mergeCell ref="I85:M85"/>
    <mergeCell ref="B87:G87"/>
    <mergeCell ref="I87:N87"/>
    <mergeCell ref="B77:B83"/>
    <mergeCell ref="G78:G83"/>
    <mergeCell ref="I77:I83"/>
    <mergeCell ref="N78:N83"/>
    <mergeCell ref="N71:N76"/>
    <mergeCell ref="B84:F84"/>
    <mergeCell ref="I84:M84"/>
    <mergeCell ref="I89:I95"/>
    <mergeCell ref="B56:B62"/>
    <mergeCell ref="I56:I62"/>
    <mergeCell ref="G57:G62"/>
    <mergeCell ref="N57:N62"/>
    <mergeCell ref="B70:B76"/>
    <mergeCell ref="I63:I69"/>
    <mergeCell ref="G71:G76"/>
    <mergeCell ref="N64:N69"/>
    <mergeCell ref="B63:B69"/>
    <mergeCell ref="G64:G69"/>
    <mergeCell ref="I70:I76"/>
    <mergeCell ref="N90:N95"/>
    <mergeCell ref="B2:G2"/>
    <mergeCell ref="I2:N2"/>
    <mergeCell ref="B4:B10"/>
    <mergeCell ref="I4:I10"/>
    <mergeCell ref="G5:G10"/>
    <mergeCell ref="N5:N10"/>
    <mergeCell ref="B11:B17"/>
    <mergeCell ref="I11:I17"/>
    <mergeCell ref="G12:G17"/>
    <mergeCell ref="N12:N17"/>
    <mergeCell ref="B18:F18"/>
    <mergeCell ref="I18:M18"/>
    <mergeCell ref="B19:F19"/>
    <mergeCell ref="I19:M19"/>
    <mergeCell ref="B21:G21"/>
    <mergeCell ref="I21:N21"/>
    <mergeCell ref="B23:B29"/>
    <mergeCell ref="I23:I29"/>
    <mergeCell ref="G24:G29"/>
    <mergeCell ref="N24:N29"/>
    <mergeCell ref="B30:B36"/>
    <mergeCell ref="I30:I36"/>
    <mergeCell ref="G31:G36"/>
    <mergeCell ref="N31:N36"/>
    <mergeCell ref="B37:B43"/>
    <mergeCell ref="I37:I43"/>
    <mergeCell ref="G38:G43"/>
    <mergeCell ref="N38:N43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P15:P19"/>
    <mergeCell ref="P20:P24"/>
    <mergeCell ref="P2:Q2"/>
    <mergeCell ref="P3:Q3"/>
    <mergeCell ref="P4:Q4"/>
    <mergeCell ref="P5:P9"/>
    <mergeCell ref="P10:P14"/>
  </mergeCells>
  <phoneticPr fontId="15" type="noConversion"/>
  <hyperlinks>
    <hyperlink ref="P3:Q3" location="说明页!A1" display="说明页" xr:uid="{3E1F4394-96BF-43C9-9DD6-13514E323ECB}"/>
    <hyperlink ref="P4:Q4" location="基础数据!A1" display="基础数据" xr:uid="{C76AD788-6FB1-46D0-963D-8447DEDC75F8}"/>
    <hyperlink ref="Q5" location="'腿肩(减重60%)'!A1" display="减重60%" xr:uid="{F1158711-C500-4844-91D5-8CE94A645E37}"/>
    <hyperlink ref="Q6" location="'腿肩(75%)'!A1" display="75%" xr:uid="{1781AF0C-1793-4CD0-B2D1-01262DBCDF70}"/>
    <hyperlink ref="Q7" location="'腿肩(80%)'!A1" display="80%" xr:uid="{2D18FB93-9D30-4D46-80B9-FB4193DF7F6B}"/>
    <hyperlink ref="Q8" location="'腿肩(85%)'!A1" display="85%" xr:uid="{B64B91DF-1C4C-49B9-9898-81203C1A5560}"/>
    <hyperlink ref="Q9" location="'腿肩(95%)'!A1" display="95%" xr:uid="{349BA400-3F72-4AA2-A697-62695EF89148}"/>
    <hyperlink ref="Q10" location="'胸背(减重70%)'!A1" display="减重70%" xr:uid="{D12DBF61-CEBA-45D8-A8FF-0BD71AA09CEF}"/>
    <hyperlink ref="Q11" location="'胸背(77.5%)'!A1" display="77.5%" xr:uid="{A2458DAE-D7A0-47DD-B210-68CA90F41A3D}"/>
    <hyperlink ref="Q12" location="'胸背(82.5%)'!A1" display="82.5%" xr:uid="{2F378409-7511-444B-A990-18B94FB48985}"/>
    <hyperlink ref="Q13" location="'胸背(87.5%)'!A1" display="87.5%" xr:uid="{C1E3F044-E9DF-432C-894D-AD62CDB28095}"/>
    <hyperlink ref="Q14" location="'胸背(95%)'!A1" display="95%" xr:uid="{30BA5543-F526-4849-8530-16F1582A1531}"/>
    <hyperlink ref="Q15" location="'拉胸(减重60%)'!A1" display="减重60%" xr:uid="{BC21C75F-19AC-4144-8B8E-4DBC7E74E647}"/>
    <hyperlink ref="Q16" location="'拉胸(75%)'!A1" display="75%" xr:uid="{431EB0C1-B183-43F2-9ACF-7DC31B61A4AB}"/>
    <hyperlink ref="Q17" location="'拉胸(80%)'!A1" display="80%" xr:uid="{2FC29A37-7280-440A-A881-116F80127676}"/>
    <hyperlink ref="Q18" location="'拉胸(85%)'!A1" display="85%" xr:uid="{AA5F6AE1-A72F-47C9-974A-63427F08C53C}"/>
    <hyperlink ref="Q19" location="'拉胸(95%)'!A1" display="95%" xr:uid="{FD285D08-898C-46F2-83BC-6DDCEB18C5A5}"/>
    <hyperlink ref="Q20" location="'肩背(减重70%)'!A1" display="减重70%" xr:uid="{130D0E93-B2CA-44EB-8470-469AC2643F16}"/>
    <hyperlink ref="Q21" location="'肩背(77.5%)'!A1" display="77.5%" xr:uid="{24CE9088-B4B2-48D3-9852-683C3F71B6A1}"/>
    <hyperlink ref="Q22" location="'肩背(82.5%)'!A1" display="82.5%" xr:uid="{E2C6D46B-7D40-472F-B818-0BEFC3A107B7}"/>
    <hyperlink ref="Q23" location="'肩背(87.5%)'!A1" display="87.5%" xr:uid="{8F6DFA1E-328C-4FDB-B2E5-BE9DDBB11568}"/>
    <hyperlink ref="Q24" location="'肩背(95%)'!A1" display="95%" xr:uid="{CD57EAEE-F754-48EE-A63F-D6C4401DED12}"/>
  </hyperlinks>
  <pageMargins left="0.69930555555555596" right="0.69930555555555596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4" tint="0.59999389629810485"/>
  </sheetPr>
  <dimension ref="B1:Q114"/>
  <sheetViews>
    <sheetView topLeftCell="A73" zoomScale="85" zoomScaleNormal="85" workbookViewId="0">
      <selection activeCell="I96" sqref="I96:I102"/>
    </sheetView>
  </sheetViews>
  <sheetFormatPr defaultColWidth="10.77734375" defaultRowHeight="20.100000000000001" customHeight="1" x14ac:dyDescent="0.25"/>
  <cols>
    <col min="1" max="1" width="10.77734375" style="135"/>
    <col min="2" max="2" width="16.77734375" style="135" customWidth="1"/>
    <col min="3" max="8" width="10.77734375" style="135"/>
    <col min="9" max="9" width="16.77734375" style="135" customWidth="1"/>
    <col min="10" max="16384" width="10.77734375" style="135"/>
  </cols>
  <sheetData>
    <row r="1" spans="2:17" ht="20.100000000000001" customHeight="1" thickBot="1" x14ac:dyDescent="0.3"/>
    <row r="2" spans="2:17" ht="20.100000000000001" customHeight="1" thickTop="1" thickBot="1" x14ac:dyDescent="0.3">
      <c r="B2" s="227" t="s">
        <v>13</v>
      </c>
      <c r="C2" s="228"/>
      <c r="D2" s="228"/>
      <c r="E2" s="228"/>
      <c r="F2" s="228"/>
      <c r="G2" s="229"/>
      <c r="I2" s="227" t="s">
        <v>13</v>
      </c>
      <c r="J2" s="228"/>
      <c r="K2" s="228"/>
      <c r="L2" s="228"/>
      <c r="M2" s="228"/>
      <c r="N2" s="229"/>
      <c r="P2" s="196" t="s">
        <v>116</v>
      </c>
      <c r="Q2" s="197"/>
    </row>
    <row r="3" spans="2:17" ht="20.100000000000001" customHeight="1" thickBot="1" x14ac:dyDescent="0.3">
      <c r="B3" s="1" t="s">
        <v>14</v>
      </c>
      <c r="C3" s="2" t="s">
        <v>15</v>
      </c>
      <c r="D3" s="3" t="s">
        <v>16</v>
      </c>
      <c r="E3" s="4" t="s">
        <v>17</v>
      </c>
      <c r="F3" s="5" t="s">
        <v>18</v>
      </c>
      <c r="G3" s="6" t="s">
        <v>19</v>
      </c>
      <c r="I3" s="1" t="s">
        <v>14</v>
      </c>
      <c r="J3" s="2" t="s">
        <v>15</v>
      </c>
      <c r="K3" s="3" t="s">
        <v>16</v>
      </c>
      <c r="L3" s="4" t="s">
        <v>17</v>
      </c>
      <c r="M3" s="5" t="s">
        <v>18</v>
      </c>
      <c r="N3" s="6" t="s">
        <v>19</v>
      </c>
      <c r="P3" s="205" t="s">
        <v>117</v>
      </c>
      <c r="Q3" s="206"/>
    </row>
    <row r="4" spans="2:17" ht="20.100000000000001" customHeight="1" thickBot="1" x14ac:dyDescent="0.3">
      <c r="B4" s="232" t="s">
        <v>67</v>
      </c>
      <c r="C4" s="7">
        <f>基础数据!$K$19</f>
        <v>4</v>
      </c>
      <c r="D4" s="7">
        <f>基础数据!$L$19</f>
        <v>8</v>
      </c>
      <c r="E4" s="8">
        <f>基础数据!$F$6*F4</f>
        <v>110.4375</v>
      </c>
      <c r="F4" s="110">
        <f>基础数据!$D$19</f>
        <v>0.75</v>
      </c>
      <c r="G4" s="111">
        <f>C4*D4*E4</f>
        <v>3534</v>
      </c>
      <c r="I4" s="232" t="s">
        <v>136</v>
      </c>
      <c r="J4" s="7">
        <f>基础数据!$K$19</f>
        <v>4</v>
      </c>
      <c r="K4" s="7">
        <f>基础数据!$L$19</f>
        <v>8</v>
      </c>
      <c r="L4" s="8">
        <f>基础数据!$L$6*M4</f>
        <v>114</v>
      </c>
      <c r="M4" s="110">
        <f>基础数据!$D$19</f>
        <v>0.75</v>
      </c>
      <c r="N4" s="111">
        <f>J4*K4*L4</f>
        <v>3648</v>
      </c>
      <c r="P4" s="201" t="s">
        <v>118</v>
      </c>
      <c r="Q4" s="202"/>
    </row>
    <row r="5" spans="2:17" ht="20.100000000000001" customHeight="1" x14ac:dyDescent="0.25">
      <c r="B5" s="233"/>
      <c r="C5" s="88"/>
      <c r="D5" s="89"/>
      <c r="E5" s="90"/>
      <c r="F5" s="91"/>
      <c r="G5" s="245">
        <f>C5*D5*E5+C6*D6*E6+C7*D7*E7+C8*D8*E8+C9*D9*E9+C10*D10*E10</f>
        <v>0</v>
      </c>
      <c r="I5" s="233"/>
      <c r="J5" s="88"/>
      <c r="K5" s="89"/>
      <c r="L5" s="90"/>
      <c r="M5" s="91"/>
      <c r="N5" s="245">
        <f>J5*K5*L5+J6*K6*L6+J7*K7*L7+J8*K8*L8+J9*K9*L9+J10*K10*L10</f>
        <v>0</v>
      </c>
      <c r="P5" s="171" t="s">
        <v>119</v>
      </c>
      <c r="Q5" s="156" t="s">
        <v>121</v>
      </c>
    </row>
    <row r="6" spans="2:17" ht="20.100000000000001" customHeight="1" x14ac:dyDescent="0.25">
      <c r="B6" s="233"/>
      <c r="C6" s="92"/>
      <c r="D6" s="93"/>
      <c r="E6" s="94"/>
      <c r="F6" s="95"/>
      <c r="G6" s="245"/>
      <c r="I6" s="233"/>
      <c r="J6" s="92"/>
      <c r="K6" s="93"/>
      <c r="L6" s="94"/>
      <c r="M6" s="95"/>
      <c r="N6" s="245"/>
      <c r="P6" s="172"/>
      <c r="Q6" s="157" t="s">
        <v>122</v>
      </c>
    </row>
    <row r="7" spans="2:17" ht="20.100000000000001" customHeight="1" x14ac:dyDescent="0.25">
      <c r="B7" s="233"/>
      <c r="C7" s="92"/>
      <c r="D7" s="93"/>
      <c r="E7" s="94"/>
      <c r="F7" s="95"/>
      <c r="G7" s="245"/>
      <c r="I7" s="233"/>
      <c r="J7" s="92"/>
      <c r="K7" s="93"/>
      <c r="L7" s="94"/>
      <c r="M7" s="95"/>
      <c r="N7" s="245"/>
      <c r="P7" s="172"/>
      <c r="Q7" s="158" t="s">
        <v>123</v>
      </c>
    </row>
    <row r="8" spans="2:17" ht="20.100000000000001" customHeight="1" thickBot="1" x14ac:dyDescent="0.3">
      <c r="B8" s="233"/>
      <c r="C8" s="92"/>
      <c r="D8" s="93"/>
      <c r="E8" s="94"/>
      <c r="F8" s="95"/>
      <c r="G8" s="245"/>
      <c r="I8" s="233"/>
      <c r="J8" s="92"/>
      <c r="K8" s="93"/>
      <c r="L8" s="94"/>
      <c r="M8" s="95"/>
      <c r="N8" s="245"/>
      <c r="P8" s="172"/>
      <c r="Q8" s="159" t="s">
        <v>124</v>
      </c>
    </row>
    <row r="9" spans="2:17" ht="20.100000000000001" customHeight="1" thickBot="1" x14ac:dyDescent="0.3">
      <c r="B9" s="233"/>
      <c r="C9" s="92"/>
      <c r="D9" s="93"/>
      <c r="E9" s="94"/>
      <c r="F9" s="95"/>
      <c r="G9" s="245"/>
      <c r="I9" s="233"/>
      <c r="J9" s="92"/>
      <c r="K9" s="93"/>
      <c r="L9" s="94"/>
      <c r="M9" s="95"/>
      <c r="N9" s="245"/>
      <c r="P9" s="173"/>
      <c r="Q9" s="160" t="s">
        <v>125</v>
      </c>
    </row>
    <row r="10" spans="2:17" ht="20.100000000000001" customHeight="1" thickBot="1" x14ac:dyDescent="0.3">
      <c r="B10" s="234"/>
      <c r="C10" s="136"/>
      <c r="D10" s="137"/>
      <c r="E10" s="138"/>
      <c r="F10" s="139"/>
      <c r="G10" s="246"/>
      <c r="I10" s="234"/>
      <c r="J10" s="136"/>
      <c r="K10" s="137"/>
      <c r="L10" s="138"/>
      <c r="M10" s="139"/>
      <c r="N10" s="246"/>
      <c r="P10" s="174" t="s">
        <v>120</v>
      </c>
      <c r="Q10" s="156" t="s">
        <v>130</v>
      </c>
    </row>
    <row r="11" spans="2:17" ht="20.100000000000001" customHeight="1" x14ac:dyDescent="0.25">
      <c r="B11" s="235" t="s">
        <v>156</v>
      </c>
      <c r="C11" s="9">
        <v>3</v>
      </c>
      <c r="D11" s="9">
        <v>8</v>
      </c>
      <c r="E11" s="10"/>
      <c r="F11" s="47"/>
      <c r="G11" s="111">
        <f>C11*D11*E11</f>
        <v>0</v>
      </c>
      <c r="I11" s="235" t="s">
        <v>156</v>
      </c>
      <c r="J11" s="9">
        <v>3</v>
      </c>
      <c r="K11" s="9">
        <v>8</v>
      </c>
      <c r="L11" s="10"/>
      <c r="M11" s="47"/>
      <c r="N11" s="111">
        <f>J11*K11*L11</f>
        <v>0</v>
      </c>
      <c r="P11" s="175"/>
      <c r="Q11" s="157" t="s">
        <v>127</v>
      </c>
    </row>
    <row r="12" spans="2:17" ht="20.100000000000001" customHeight="1" x14ac:dyDescent="0.25">
      <c r="B12" s="236"/>
      <c r="C12" s="121"/>
      <c r="D12" s="121"/>
      <c r="E12" s="124"/>
      <c r="F12" s="125"/>
      <c r="G12" s="264">
        <f>C12*D12*E12+C13*D13*E13+C14*D14*E14+C15*D15*E15+C16*D16*E16+C17*D17*E17</f>
        <v>0</v>
      </c>
      <c r="I12" s="236"/>
      <c r="J12" s="121"/>
      <c r="K12" s="121"/>
      <c r="L12" s="124"/>
      <c r="M12" s="125"/>
      <c r="N12" s="230">
        <f>J12*K12*L12+J13*K13*L13+J14*K14*L14+J15*K15*L15+J16*K16*L16+J17*K17*L17</f>
        <v>0</v>
      </c>
      <c r="P12" s="175"/>
      <c r="Q12" s="158" t="s">
        <v>128</v>
      </c>
    </row>
    <row r="13" spans="2:17" ht="20.100000000000001" customHeight="1" thickBot="1" x14ac:dyDescent="0.3">
      <c r="B13" s="236"/>
      <c r="C13" s="121"/>
      <c r="D13" s="121"/>
      <c r="E13" s="124"/>
      <c r="F13" s="125"/>
      <c r="G13" s="265"/>
      <c r="I13" s="236"/>
      <c r="J13" s="121"/>
      <c r="K13" s="121"/>
      <c r="L13" s="124"/>
      <c r="M13" s="125"/>
      <c r="N13" s="230"/>
      <c r="P13" s="175"/>
      <c r="Q13" s="159" t="s">
        <v>129</v>
      </c>
    </row>
    <row r="14" spans="2:17" ht="20.100000000000001" customHeight="1" thickBot="1" x14ac:dyDescent="0.3">
      <c r="B14" s="236"/>
      <c r="C14" s="121"/>
      <c r="D14" s="121"/>
      <c r="E14" s="124"/>
      <c r="F14" s="125"/>
      <c r="G14" s="265"/>
      <c r="I14" s="236"/>
      <c r="J14" s="121"/>
      <c r="K14" s="121"/>
      <c r="L14" s="124"/>
      <c r="M14" s="125"/>
      <c r="N14" s="230"/>
      <c r="P14" s="198"/>
      <c r="Q14" s="160" t="s">
        <v>125</v>
      </c>
    </row>
    <row r="15" spans="2:17" ht="20.100000000000001" customHeight="1" x14ac:dyDescent="0.25">
      <c r="B15" s="236"/>
      <c r="C15" s="121"/>
      <c r="D15" s="121"/>
      <c r="E15" s="124"/>
      <c r="F15" s="125"/>
      <c r="G15" s="265"/>
      <c r="I15" s="236"/>
      <c r="J15" s="121"/>
      <c r="K15" s="121"/>
      <c r="L15" s="124"/>
      <c r="M15" s="125"/>
      <c r="N15" s="230"/>
      <c r="P15" s="171" t="s">
        <v>126</v>
      </c>
      <c r="Q15" s="156" t="s">
        <v>121</v>
      </c>
    </row>
    <row r="16" spans="2:17" ht="20.100000000000001" customHeight="1" x14ac:dyDescent="0.25">
      <c r="B16" s="236"/>
      <c r="C16" s="121"/>
      <c r="D16" s="121"/>
      <c r="E16" s="124"/>
      <c r="F16" s="125"/>
      <c r="G16" s="265"/>
      <c r="I16" s="236"/>
      <c r="J16" s="121"/>
      <c r="K16" s="121"/>
      <c r="L16" s="124"/>
      <c r="M16" s="125"/>
      <c r="N16" s="230"/>
      <c r="P16" s="172"/>
      <c r="Q16" s="157" t="s">
        <v>122</v>
      </c>
    </row>
    <row r="17" spans="2:17" ht="20.100000000000001" customHeight="1" thickBot="1" x14ac:dyDescent="0.3">
      <c r="B17" s="237"/>
      <c r="C17" s="140"/>
      <c r="D17" s="140"/>
      <c r="E17" s="141"/>
      <c r="F17" s="142"/>
      <c r="G17" s="282"/>
      <c r="I17" s="237"/>
      <c r="J17" s="140"/>
      <c r="K17" s="140"/>
      <c r="L17" s="141"/>
      <c r="M17" s="142"/>
      <c r="N17" s="231"/>
      <c r="P17" s="172"/>
      <c r="Q17" s="158" t="s">
        <v>123</v>
      </c>
    </row>
    <row r="18" spans="2:17" ht="20.100000000000001" customHeight="1" thickBot="1" x14ac:dyDescent="0.3">
      <c r="B18" s="247" t="s">
        <v>21</v>
      </c>
      <c r="C18" s="248"/>
      <c r="D18" s="248"/>
      <c r="E18" s="248"/>
      <c r="F18" s="248"/>
      <c r="G18" s="20">
        <f>SUM(G4,G11)</f>
        <v>3534</v>
      </c>
      <c r="I18" s="247" t="s">
        <v>21</v>
      </c>
      <c r="J18" s="248"/>
      <c r="K18" s="248"/>
      <c r="L18" s="248"/>
      <c r="M18" s="248"/>
      <c r="N18" s="20">
        <f>SUM(N4,N11)</f>
        <v>3648</v>
      </c>
      <c r="P18" s="172"/>
      <c r="Q18" s="159" t="s">
        <v>124</v>
      </c>
    </row>
    <row r="19" spans="2:17" ht="20.100000000000001" customHeight="1" thickBot="1" x14ac:dyDescent="0.3">
      <c r="B19" s="249" t="s">
        <v>22</v>
      </c>
      <c r="C19" s="250"/>
      <c r="D19" s="250"/>
      <c r="E19" s="250"/>
      <c r="F19" s="250"/>
      <c r="G19" s="21">
        <f>SUM(G5,G12)</f>
        <v>0</v>
      </c>
      <c r="I19" s="249" t="s">
        <v>22</v>
      </c>
      <c r="J19" s="250"/>
      <c r="K19" s="250"/>
      <c r="L19" s="250"/>
      <c r="M19" s="250"/>
      <c r="N19" s="21">
        <f>SUM(N5,N12)</f>
        <v>0</v>
      </c>
      <c r="P19" s="173"/>
      <c r="Q19" s="160" t="s">
        <v>125</v>
      </c>
    </row>
    <row r="20" spans="2:17" ht="20.100000000000001" customHeight="1" thickBot="1" x14ac:dyDescent="0.3">
      <c r="P20" s="174" t="s">
        <v>143</v>
      </c>
      <c r="Q20" s="156" t="s">
        <v>130</v>
      </c>
    </row>
    <row r="21" spans="2:17" ht="20.100000000000001" customHeight="1" thickBot="1" x14ac:dyDescent="0.3">
      <c r="B21" s="227" t="s">
        <v>13</v>
      </c>
      <c r="C21" s="228"/>
      <c r="D21" s="228"/>
      <c r="E21" s="228"/>
      <c r="F21" s="228"/>
      <c r="G21" s="229"/>
      <c r="I21" s="227" t="s">
        <v>13</v>
      </c>
      <c r="J21" s="228"/>
      <c r="K21" s="228"/>
      <c r="L21" s="228"/>
      <c r="M21" s="228"/>
      <c r="N21" s="229"/>
      <c r="P21" s="175"/>
      <c r="Q21" s="157" t="s">
        <v>127</v>
      </c>
    </row>
    <row r="22" spans="2:17" ht="20.100000000000001" customHeight="1" thickBot="1" x14ac:dyDescent="0.3">
      <c r="B22" s="1" t="s">
        <v>14</v>
      </c>
      <c r="C22" s="2" t="s">
        <v>15</v>
      </c>
      <c r="D22" s="3" t="s">
        <v>16</v>
      </c>
      <c r="E22" s="4" t="s">
        <v>17</v>
      </c>
      <c r="F22" s="5" t="s">
        <v>18</v>
      </c>
      <c r="G22" s="6" t="s">
        <v>19</v>
      </c>
      <c r="I22" s="1" t="s">
        <v>14</v>
      </c>
      <c r="J22" s="2" t="s">
        <v>15</v>
      </c>
      <c r="K22" s="3" t="s">
        <v>16</v>
      </c>
      <c r="L22" s="4" t="s">
        <v>17</v>
      </c>
      <c r="M22" s="5" t="s">
        <v>18</v>
      </c>
      <c r="N22" s="6" t="s">
        <v>19</v>
      </c>
      <c r="P22" s="175"/>
      <c r="Q22" s="158" t="s">
        <v>128</v>
      </c>
    </row>
    <row r="23" spans="2:17" ht="20.100000000000001" customHeight="1" thickBot="1" x14ac:dyDescent="0.3">
      <c r="B23" s="281" t="s">
        <v>162</v>
      </c>
      <c r="C23" s="9">
        <v>4</v>
      </c>
      <c r="D23" s="9">
        <v>10</v>
      </c>
      <c r="E23" s="10"/>
      <c r="F23" s="47"/>
      <c r="G23" s="111">
        <f>C23*D23*E23</f>
        <v>0</v>
      </c>
      <c r="I23" s="281" t="s">
        <v>162</v>
      </c>
      <c r="J23" s="9">
        <v>4</v>
      </c>
      <c r="K23" s="9">
        <v>10</v>
      </c>
      <c r="L23" s="10"/>
      <c r="M23" s="47"/>
      <c r="N23" s="111">
        <f>J23*K23*L23</f>
        <v>0</v>
      </c>
      <c r="P23" s="175"/>
      <c r="Q23" s="159" t="s">
        <v>129</v>
      </c>
    </row>
    <row r="24" spans="2:17" ht="20.100000000000001" customHeight="1" thickBot="1" x14ac:dyDescent="0.3">
      <c r="B24" s="267"/>
      <c r="C24" s="11"/>
      <c r="D24" s="11"/>
      <c r="E24" s="12"/>
      <c r="F24" s="48"/>
      <c r="G24" s="245">
        <f>C24*D24*E24+C25*D25*E25+C26*D26*E26+C27*D27*E27+C28*D28*E28+C29*D29*E29</f>
        <v>0</v>
      </c>
      <c r="I24" s="267"/>
      <c r="J24" s="11"/>
      <c r="K24" s="11"/>
      <c r="L24" s="12"/>
      <c r="M24" s="48"/>
      <c r="N24" s="245">
        <f>J24*K24*L24+J25*K25*L25+J26*K26*L26+J27*K27*L27+J28*K28*L28+J29*K29*L29</f>
        <v>0</v>
      </c>
      <c r="P24" s="176"/>
      <c r="Q24" s="161" t="s">
        <v>125</v>
      </c>
    </row>
    <row r="25" spans="2:17" ht="20.100000000000001" customHeight="1" thickTop="1" x14ac:dyDescent="0.25">
      <c r="B25" s="267"/>
      <c r="C25" s="13"/>
      <c r="D25" s="13"/>
      <c r="E25" s="14"/>
      <c r="F25" s="49"/>
      <c r="G25" s="245"/>
      <c r="I25" s="267"/>
      <c r="J25" s="13"/>
      <c r="K25" s="13"/>
      <c r="L25" s="14"/>
      <c r="M25" s="49"/>
      <c r="N25" s="245"/>
    </row>
    <row r="26" spans="2:17" ht="20.100000000000001" customHeight="1" x14ac:dyDescent="0.25">
      <c r="B26" s="267"/>
      <c r="C26" s="13"/>
      <c r="D26" s="13"/>
      <c r="E26" s="14"/>
      <c r="F26" s="49"/>
      <c r="G26" s="245"/>
      <c r="I26" s="267"/>
      <c r="J26" s="13"/>
      <c r="K26" s="13"/>
      <c r="L26" s="14"/>
      <c r="M26" s="49"/>
      <c r="N26" s="245"/>
    </row>
    <row r="27" spans="2:17" ht="20.100000000000001" customHeight="1" x14ac:dyDescent="0.25">
      <c r="B27" s="267"/>
      <c r="C27" s="13"/>
      <c r="D27" s="13"/>
      <c r="E27" s="14"/>
      <c r="F27" s="49"/>
      <c r="G27" s="245"/>
      <c r="I27" s="267"/>
      <c r="J27" s="13"/>
      <c r="K27" s="13"/>
      <c r="L27" s="14"/>
      <c r="M27" s="49"/>
      <c r="N27" s="245"/>
    </row>
    <row r="28" spans="2:17" ht="20.100000000000001" customHeight="1" x14ac:dyDescent="0.25">
      <c r="B28" s="267"/>
      <c r="C28" s="13"/>
      <c r="D28" s="13"/>
      <c r="E28" s="14"/>
      <c r="F28" s="49"/>
      <c r="G28" s="245"/>
      <c r="I28" s="267"/>
      <c r="J28" s="13"/>
      <c r="K28" s="13"/>
      <c r="L28" s="14"/>
      <c r="M28" s="49"/>
      <c r="N28" s="245"/>
    </row>
    <row r="29" spans="2:17" ht="20.100000000000001" customHeight="1" thickBot="1" x14ac:dyDescent="0.3">
      <c r="B29" s="268"/>
      <c r="C29" s="143"/>
      <c r="D29" s="143"/>
      <c r="E29" s="144"/>
      <c r="F29" s="145"/>
      <c r="G29" s="246"/>
      <c r="I29" s="268"/>
      <c r="J29" s="143"/>
      <c r="K29" s="143"/>
      <c r="L29" s="144"/>
      <c r="M29" s="145"/>
      <c r="N29" s="246"/>
    </row>
    <row r="30" spans="2:17" ht="20.100000000000001" customHeight="1" x14ac:dyDescent="0.25">
      <c r="B30" s="235" t="s">
        <v>167</v>
      </c>
      <c r="C30" s="9">
        <v>3</v>
      </c>
      <c r="D30" s="9">
        <v>12</v>
      </c>
      <c r="E30" s="15"/>
      <c r="F30" s="50"/>
      <c r="G30" s="111">
        <f>C30*D30*E30</f>
        <v>0</v>
      </c>
      <c r="I30" s="235" t="s">
        <v>167</v>
      </c>
      <c r="J30" s="9">
        <v>3</v>
      </c>
      <c r="K30" s="9">
        <v>12</v>
      </c>
      <c r="L30" s="15"/>
      <c r="M30" s="50"/>
      <c r="N30" s="111">
        <f>J30*K30*L30</f>
        <v>0</v>
      </c>
    </row>
    <row r="31" spans="2:17" ht="20.100000000000001" customHeight="1" x14ac:dyDescent="0.25">
      <c r="B31" s="262"/>
      <c r="C31" s="119"/>
      <c r="D31" s="119"/>
      <c r="E31" s="120"/>
      <c r="F31" s="117"/>
      <c r="G31" s="230">
        <f>C31*D31*E31+C32*D32*E32+C33*D33*E33+C34*D34*E34+C35*D35*E35+C36*D36*E36</f>
        <v>0</v>
      </c>
      <c r="I31" s="262"/>
      <c r="J31" s="119"/>
      <c r="K31" s="119"/>
      <c r="L31" s="120"/>
      <c r="M31" s="117"/>
      <c r="N31" s="230">
        <f>J31*K31*L31+J32*K32*L32+J33*K33*L33+J34*K34*L34+J35*K35*L35+J36*K36*L36</f>
        <v>0</v>
      </c>
    </row>
    <row r="32" spans="2:17" ht="20.100000000000001" customHeight="1" x14ac:dyDescent="0.25">
      <c r="B32" s="262"/>
      <c r="C32" s="121"/>
      <c r="D32" s="121"/>
      <c r="E32" s="120"/>
      <c r="F32" s="118"/>
      <c r="G32" s="230"/>
      <c r="I32" s="262"/>
      <c r="J32" s="121"/>
      <c r="K32" s="121"/>
      <c r="L32" s="120"/>
      <c r="M32" s="118"/>
      <c r="N32" s="230"/>
    </row>
    <row r="33" spans="2:14" ht="20.100000000000001" customHeight="1" x14ac:dyDescent="0.25">
      <c r="B33" s="262"/>
      <c r="C33" s="121"/>
      <c r="D33" s="121"/>
      <c r="E33" s="120"/>
      <c r="F33" s="118"/>
      <c r="G33" s="230"/>
      <c r="I33" s="262"/>
      <c r="J33" s="121"/>
      <c r="K33" s="121"/>
      <c r="L33" s="120"/>
      <c r="M33" s="118"/>
      <c r="N33" s="230"/>
    </row>
    <row r="34" spans="2:14" ht="20.100000000000001" customHeight="1" x14ac:dyDescent="0.25">
      <c r="B34" s="262"/>
      <c r="C34" s="121"/>
      <c r="D34" s="121"/>
      <c r="E34" s="120"/>
      <c r="F34" s="118"/>
      <c r="G34" s="230"/>
      <c r="I34" s="262"/>
      <c r="J34" s="121"/>
      <c r="K34" s="121"/>
      <c r="L34" s="120"/>
      <c r="M34" s="118"/>
      <c r="N34" s="230"/>
    </row>
    <row r="35" spans="2:14" ht="20.100000000000001" customHeight="1" x14ac:dyDescent="0.25">
      <c r="B35" s="262"/>
      <c r="C35" s="121"/>
      <c r="D35" s="121"/>
      <c r="E35" s="146"/>
      <c r="F35" s="118"/>
      <c r="G35" s="230"/>
      <c r="I35" s="262"/>
      <c r="J35" s="121"/>
      <c r="K35" s="121"/>
      <c r="L35" s="146"/>
      <c r="M35" s="118"/>
      <c r="N35" s="230"/>
    </row>
    <row r="36" spans="2:14" ht="20.100000000000001" customHeight="1" thickBot="1" x14ac:dyDescent="0.3">
      <c r="B36" s="263"/>
      <c r="C36" s="140"/>
      <c r="D36" s="140"/>
      <c r="E36" s="147"/>
      <c r="F36" s="148"/>
      <c r="G36" s="231"/>
      <c r="I36" s="263"/>
      <c r="J36" s="140"/>
      <c r="K36" s="140"/>
      <c r="L36" s="147"/>
      <c r="M36" s="148"/>
      <c r="N36" s="231"/>
    </row>
    <row r="37" spans="2:14" ht="20.100000000000001" customHeight="1" x14ac:dyDescent="0.25">
      <c r="B37" s="238"/>
      <c r="C37" s="9"/>
      <c r="D37" s="9"/>
      <c r="E37" s="10"/>
      <c r="F37" s="47"/>
      <c r="G37" s="111">
        <f>C37*D37*E37</f>
        <v>0</v>
      </c>
      <c r="I37" s="241"/>
      <c r="J37" s="9"/>
      <c r="K37" s="9"/>
      <c r="L37" s="10"/>
      <c r="M37" s="47"/>
      <c r="N37" s="111">
        <f>J37*K37*L37</f>
        <v>0</v>
      </c>
    </row>
    <row r="38" spans="2:14" ht="20.100000000000001" customHeight="1" x14ac:dyDescent="0.25">
      <c r="B38" s="267"/>
      <c r="C38" s="16"/>
      <c r="D38" s="16"/>
      <c r="E38" s="17"/>
      <c r="F38" s="51"/>
      <c r="G38" s="245">
        <f>C38*D38*E38+C39*D39*E39+C40*D40*E40+C41*D41*E41+C42*D42*E42+C43*D43*E43</f>
        <v>0</v>
      </c>
      <c r="I38" s="242"/>
      <c r="J38" s="16"/>
      <c r="K38" s="16"/>
      <c r="L38" s="17"/>
      <c r="M38" s="51"/>
      <c r="N38" s="245">
        <f>J38*K38*L38+J39*K39*L39+J40*K40*L40+J41*K41*L41+J42*K42*L42+J43*K43*L43</f>
        <v>0</v>
      </c>
    </row>
    <row r="39" spans="2:14" ht="20.100000000000001" customHeight="1" x14ac:dyDescent="0.25">
      <c r="B39" s="267"/>
      <c r="C39" s="18"/>
      <c r="D39" s="18"/>
      <c r="E39" s="19"/>
      <c r="F39" s="52"/>
      <c r="G39" s="245"/>
      <c r="I39" s="242"/>
      <c r="J39" s="18"/>
      <c r="K39" s="18"/>
      <c r="L39" s="19"/>
      <c r="M39" s="52"/>
      <c r="N39" s="245"/>
    </row>
    <row r="40" spans="2:14" ht="20.100000000000001" customHeight="1" x14ac:dyDescent="0.25">
      <c r="B40" s="267"/>
      <c r="C40" s="18"/>
      <c r="D40" s="18"/>
      <c r="E40" s="19"/>
      <c r="F40" s="52"/>
      <c r="G40" s="245"/>
      <c r="I40" s="242"/>
      <c r="J40" s="18"/>
      <c r="K40" s="18"/>
      <c r="L40" s="19"/>
      <c r="M40" s="52"/>
      <c r="N40" s="245"/>
    </row>
    <row r="41" spans="2:14" ht="20.100000000000001" customHeight="1" x14ac:dyDescent="0.25">
      <c r="B41" s="267"/>
      <c r="C41" s="18"/>
      <c r="D41" s="18"/>
      <c r="E41" s="19"/>
      <c r="F41" s="52"/>
      <c r="G41" s="245"/>
      <c r="I41" s="242"/>
      <c r="J41" s="18"/>
      <c r="K41" s="18"/>
      <c r="L41" s="19"/>
      <c r="M41" s="52"/>
      <c r="N41" s="245"/>
    </row>
    <row r="42" spans="2:14" ht="20.100000000000001" customHeight="1" x14ac:dyDescent="0.25">
      <c r="B42" s="267"/>
      <c r="C42" s="18"/>
      <c r="D42" s="18"/>
      <c r="E42" s="19"/>
      <c r="F42" s="52"/>
      <c r="G42" s="245"/>
      <c r="I42" s="242"/>
      <c r="J42" s="18"/>
      <c r="K42" s="18"/>
      <c r="L42" s="19"/>
      <c r="M42" s="52"/>
      <c r="N42" s="245"/>
    </row>
    <row r="43" spans="2:14" ht="20.100000000000001" customHeight="1" thickBot="1" x14ac:dyDescent="0.3">
      <c r="B43" s="268"/>
      <c r="C43" s="149"/>
      <c r="D43" s="149"/>
      <c r="E43" s="150"/>
      <c r="F43" s="151"/>
      <c r="G43" s="246"/>
      <c r="I43" s="243"/>
      <c r="J43" s="149"/>
      <c r="K43" s="149"/>
      <c r="L43" s="150"/>
      <c r="M43" s="151"/>
      <c r="N43" s="246"/>
    </row>
    <row r="44" spans="2:14" ht="20.100000000000001" customHeight="1" x14ac:dyDescent="0.25">
      <c r="B44" s="244"/>
      <c r="C44" s="9"/>
      <c r="D44" s="9"/>
      <c r="E44" s="10"/>
      <c r="F44" s="47"/>
      <c r="G44" s="111">
        <f>C44*D44*E44</f>
        <v>0</v>
      </c>
      <c r="I44" s="244"/>
      <c r="J44" s="9"/>
      <c r="K44" s="9"/>
      <c r="L44" s="10"/>
      <c r="M44" s="47"/>
      <c r="N44" s="111">
        <f>J44*K44*L44</f>
        <v>0</v>
      </c>
    </row>
    <row r="45" spans="2:14" ht="20.100000000000001" customHeight="1" x14ac:dyDescent="0.25">
      <c r="B45" s="236"/>
      <c r="C45" s="119"/>
      <c r="D45" s="119"/>
      <c r="E45" s="122"/>
      <c r="F45" s="123"/>
      <c r="G45" s="230">
        <f>C45*D45*E45+C46*D46*E46+C47*D47*E47+C48*D48*E48+C49*D49*E49+C50*D50*E50</f>
        <v>0</v>
      </c>
      <c r="I45" s="236"/>
      <c r="J45" s="119"/>
      <c r="K45" s="119"/>
      <c r="L45" s="122"/>
      <c r="M45" s="123"/>
      <c r="N45" s="230">
        <f>J45*K45*L45+J46*K46*L46+J47*K47*L47+J48*K48*L48+J49*K49*L49+J50*K50*L50</f>
        <v>0</v>
      </c>
    </row>
    <row r="46" spans="2:14" ht="20.100000000000001" customHeight="1" x14ac:dyDescent="0.25">
      <c r="B46" s="236"/>
      <c r="C46" s="121"/>
      <c r="D46" s="121"/>
      <c r="E46" s="124"/>
      <c r="F46" s="125"/>
      <c r="G46" s="230"/>
      <c r="I46" s="236"/>
      <c r="J46" s="121"/>
      <c r="K46" s="121"/>
      <c r="L46" s="124"/>
      <c r="M46" s="125"/>
      <c r="N46" s="230"/>
    </row>
    <row r="47" spans="2:14" ht="20.100000000000001" customHeight="1" x14ac:dyDescent="0.25">
      <c r="B47" s="236"/>
      <c r="C47" s="121"/>
      <c r="D47" s="121"/>
      <c r="E47" s="124"/>
      <c r="F47" s="125"/>
      <c r="G47" s="230"/>
      <c r="I47" s="236"/>
      <c r="J47" s="121"/>
      <c r="K47" s="121"/>
      <c r="L47" s="124"/>
      <c r="M47" s="125"/>
      <c r="N47" s="230"/>
    </row>
    <row r="48" spans="2:14" ht="20.100000000000001" customHeight="1" x14ac:dyDescent="0.25">
      <c r="B48" s="236"/>
      <c r="C48" s="121"/>
      <c r="D48" s="121"/>
      <c r="E48" s="124"/>
      <c r="F48" s="125"/>
      <c r="G48" s="230"/>
      <c r="I48" s="236"/>
      <c r="J48" s="121"/>
      <c r="K48" s="121"/>
      <c r="L48" s="124"/>
      <c r="M48" s="125"/>
      <c r="N48" s="230"/>
    </row>
    <row r="49" spans="2:14" ht="20.100000000000001" customHeight="1" x14ac:dyDescent="0.25">
      <c r="B49" s="236"/>
      <c r="C49" s="121"/>
      <c r="D49" s="121"/>
      <c r="E49" s="124"/>
      <c r="F49" s="125"/>
      <c r="G49" s="230"/>
      <c r="I49" s="236"/>
      <c r="J49" s="121"/>
      <c r="K49" s="121"/>
      <c r="L49" s="124"/>
      <c r="M49" s="125"/>
      <c r="N49" s="230"/>
    </row>
    <row r="50" spans="2:14" ht="20.100000000000001" customHeight="1" thickBot="1" x14ac:dyDescent="0.3">
      <c r="B50" s="237"/>
      <c r="C50" s="140"/>
      <c r="D50" s="140"/>
      <c r="E50" s="141"/>
      <c r="F50" s="142"/>
      <c r="G50" s="231"/>
      <c r="I50" s="237"/>
      <c r="J50" s="140"/>
      <c r="K50" s="140"/>
      <c r="L50" s="141"/>
      <c r="M50" s="142"/>
      <c r="N50" s="231"/>
    </row>
    <row r="51" spans="2:14" ht="20.100000000000001" customHeight="1" x14ac:dyDescent="0.25">
      <c r="B51" s="247" t="s">
        <v>21</v>
      </c>
      <c r="C51" s="248"/>
      <c r="D51" s="248"/>
      <c r="E51" s="248"/>
      <c r="F51" s="248"/>
      <c r="G51" s="20">
        <f>SUM(G23,G30,G37,G44)</f>
        <v>0</v>
      </c>
      <c r="I51" s="247" t="s">
        <v>21</v>
      </c>
      <c r="J51" s="248"/>
      <c r="K51" s="248"/>
      <c r="L51" s="248"/>
      <c r="M51" s="248"/>
      <c r="N51" s="20">
        <f>SUM(N23,N30,N37,N44)</f>
        <v>0</v>
      </c>
    </row>
    <row r="52" spans="2:14" ht="20.100000000000001" customHeight="1" thickBot="1" x14ac:dyDescent="0.3">
      <c r="B52" s="249" t="s">
        <v>22</v>
      </c>
      <c r="C52" s="250"/>
      <c r="D52" s="250"/>
      <c r="E52" s="250"/>
      <c r="F52" s="250"/>
      <c r="G52" s="21">
        <f>SUM(G24,G31,G38,G45)</f>
        <v>0</v>
      </c>
      <c r="I52" s="249" t="s">
        <v>22</v>
      </c>
      <c r="J52" s="250"/>
      <c r="K52" s="250"/>
      <c r="L52" s="250"/>
      <c r="M52" s="250"/>
      <c r="N52" s="21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227" t="s">
        <v>13</v>
      </c>
      <c r="C54" s="228"/>
      <c r="D54" s="228"/>
      <c r="E54" s="228"/>
      <c r="F54" s="228"/>
      <c r="G54" s="229"/>
      <c r="I54" s="227" t="s">
        <v>13</v>
      </c>
      <c r="J54" s="228"/>
      <c r="K54" s="228"/>
      <c r="L54" s="228"/>
      <c r="M54" s="228"/>
      <c r="N54" s="229"/>
    </row>
    <row r="55" spans="2:14" ht="20.100000000000001" customHeight="1" thickBot="1" x14ac:dyDescent="0.3">
      <c r="B55" s="1" t="s">
        <v>14</v>
      </c>
      <c r="C55" s="2" t="s">
        <v>15</v>
      </c>
      <c r="D55" s="3" t="s">
        <v>16</v>
      </c>
      <c r="E55" s="4" t="s">
        <v>17</v>
      </c>
      <c r="F55" s="112" t="s">
        <v>18</v>
      </c>
      <c r="G55" s="113" t="s">
        <v>19</v>
      </c>
      <c r="I55" s="1" t="s">
        <v>14</v>
      </c>
      <c r="J55" s="2" t="s">
        <v>15</v>
      </c>
      <c r="K55" s="3" t="s">
        <v>16</v>
      </c>
      <c r="L55" s="4" t="s">
        <v>17</v>
      </c>
      <c r="M55" s="112" t="s">
        <v>18</v>
      </c>
      <c r="N55" s="113" t="s">
        <v>19</v>
      </c>
    </row>
    <row r="56" spans="2:14" ht="20.100000000000001" customHeight="1" x14ac:dyDescent="0.25">
      <c r="B56" s="232" t="s">
        <v>98</v>
      </c>
      <c r="C56" s="7">
        <f>基础数据!$M$28</f>
        <v>4</v>
      </c>
      <c r="D56" s="7">
        <f>基础数据!$N$28</f>
        <v>8</v>
      </c>
      <c r="E56" s="8">
        <f>基础数据!$F$10*F56</f>
        <v>58.9</v>
      </c>
      <c r="F56" s="110">
        <f>基础数据!$E$19</f>
        <v>0.77500000000000002</v>
      </c>
      <c r="G56" s="111">
        <f>C56*D56*E56</f>
        <v>1884.8</v>
      </c>
      <c r="I56" s="232" t="s">
        <v>98</v>
      </c>
      <c r="J56" s="7">
        <f>基础数据!$M$28</f>
        <v>4</v>
      </c>
      <c r="K56" s="7">
        <f>基础数据!$N$28</f>
        <v>8</v>
      </c>
      <c r="L56" s="8">
        <f>基础数据!$L$10*M56</f>
        <v>60.740625000000001</v>
      </c>
      <c r="M56" s="110">
        <f>基础数据!$E$19</f>
        <v>0.77500000000000002</v>
      </c>
      <c r="N56" s="111">
        <f>J56*K56*L56</f>
        <v>1943.7</v>
      </c>
    </row>
    <row r="57" spans="2:14" ht="20.100000000000001" customHeight="1" x14ac:dyDescent="0.25">
      <c r="B57" s="233"/>
      <c r="C57" s="88"/>
      <c r="D57" s="89"/>
      <c r="E57" s="90"/>
      <c r="F57" s="91"/>
      <c r="G57" s="245">
        <f>C57*D57*E57+C58*D58*E58+C59*D59*E59+C60*D60*E60+C61*D61*E61+C62*D62*E62</f>
        <v>0</v>
      </c>
      <c r="I57" s="233"/>
      <c r="J57" s="88"/>
      <c r="K57" s="89"/>
      <c r="L57" s="90"/>
      <c r="M57" s="91"/>
      <c r="N57" s="245">
        <f>J57*K57*L57+J58*K58*L58+J59*K59*L59+J60*K60*L60+J61*K61*L61+J62*K62*L62</f>
        <v>0</v>
      </c>
    </row>
    <row r="58" spans="2:14" ht="20.100000000000001" customHeight="1" x14ac:dyDescent="0.25">
      <c r="B58" s="233"/>
      <c r="C58" s="92"/>
      <c r="D58" s="93"/>
      <c r="E58" s="94"/>
      <c r="F58" s="95"/>
      <c r="G58" s="245"/>
      <c r="I58" s="233"/>
      <c r="J58" s="92"/>
      <c r="K58" s="93"/>
      <c r="L58" s="94"/>
      <c r="M58" s="95"/>
      <c r="N58" s="245"/>
    </row>
    <row r="59" spans="2:14" ht="20.100000000000001" customHeight="1" x14ac:dyDescent="0.25">
      <c r="B59" s="233"/>
      <c r="C59" s="92"/>
      <c r="D59" s="93"/>
      <c r="E59" s="94"/>
      <c r="F59" s="95"/>
      <c r="G59" s="245"/>
      <c r="I59" s="233"/>
      <c r="J59" s="92"/>
      <c r="K59" s="93"/>
      <c r="L59" s="94"/>
      <c r="M59" s="95"/>
      <c r="N59" s="245"/>
    </row>
    <row r="60" spans="2:14" ht="20.100000000000001" customHeight="1" x14ac:dyDescent="0.25">
      <c r="B60" s="233"/>
      <c r="C60" s="92"/>
      <c r="D60" s="93"/>
      <c r="E60" s="94"/>
      <c r="F60" s="95"/>
      <c r="G60" s="245"/>
      <c r="I60" s="233"/>
      <c r="J60" s="92"/>
      <c r="K60" s="93"/>
      <c r="L60" s="94"/>
      <c r="M60" s="95"/>
      <c r="N60" s="245"/>
    </row>
    <row r="61" spans="2:14" ht="20.100000000000001" customHeight="1" x14ac:dyDescent="0.25">
      <c r="B61" s="233"/>
      <c r="C61" s="92"/>
      <c r="D61" s="93"/>
      <c r="E61" s="94"/>
      <c r="F61" s="95"/>
      <c r="G61" s="245"/>
      <c r="I61" s="233"/>
      <c r="J61" s="92"/>
      <c r="K61" s="93"/>
      <c r="L61" s="94"/>
      <c r="M61" s="95"/>
      <c r="N61" s="245"/>
    </row>
    <row r="62" spans="2:14" ht="20.100000000000001" customHeight="1" thickBot="1" x14ac:dyDescent="0.3">
      <c r="B62" s="234"/>
      <c r="C62" s="136"/>
      <c r="D62" s="137"/>
      <c r="E62" s="138"/>
      <c r="F62" s="139"/>
      <c r="G62" s="246"/>
      <c r="I62" s="234"/>
      <c r="J62" s="136"/>
      <c r="K62" s="137"/>
      <c r="L62" s="138"/>
      <c r="M62" s="139"/>
      <c r="N62" s="246"/>
    </row>
    <row r="63" spans="2:14" ht="20.100000000000001" customHeight="1" x14ac:dyDescent="0.25">
      <c r="B63" s="235" t="s">
        <v>99</v>
      </c>
      <c r="C63" s="9">
        <v>3</v>
      </c>
      <c r="D63" s="9">
        <v>12</v>
      </c>
      <c r="E63" s="10"/>
      <c r="F63" s="47"/>
      <c r="G63" s="111">
        <f>C63*D63*E63</f>
        <v>0</v>
      </c>
      <c r="I63" s="235" t="s">
        <v>99</v>
      </c>
      <c r="J63" s="9">
        <v>3</v>
      </c>
      <c r="K63" s="9">
        <v>12</v>
      </c>
      <c r="L63" s="10"/>
      <c r="M63" s="47"/>
      <c r="N63" s="111">
        <f>J63*K63*L63</f>
        <v>0</v>
      </c>
    </row>
    <row r="64" spans="2:14" ht="20.100000000000001" customHeight="1" x14ac:dyDescent="0.25">
      <c r="B64" s="236"/>
      <c r="C64" s="119"/>
      <c r="D64" s="119"/>
      <c r="E64" s="122"/>
      <c r="F64" s="123"/>
      <c r="G64" s="230">
        <f>C64*D64*E64+C65*D65*E65+C66*D66*E66+C67*D67*E67+C68*D68*E68+C69*D69*E69</f>
        <v>0</v>
      </c>
      <c r="I64" s="236"/>
      <c r="J64" s="119"/>
      <c r="K64" s="119"/>
      <c r="L64" s="122"/>
      <c r="M64" s="123"/>
      <c r="N64" s="230">
        <f>J64*K64*L64+J65*K65*L65+J66*K66*L66+J67*K67*L67+J68*K68*L68+J69*K69*L69</f>
        <v>0</v>
      </c>
    </row>
    <row r="65" spans="2:14" ht="20.100000000000001" customHeight="1" x14ac:dyDescent="0.25">
      <c r="B65" s="236"/>
      <c r="C65" s="121"/>
      <c r="D65" s="121"/>
      <c r="E65" s="124"/>
      <c r="F65" s="125"/>
      <c r="G65" s="230"/>
      <c r="I65" s="236"/>
      <c r="J65" s="121"/>
      <c r="K65" s="121"/>
      <c r="L65" s="124"/>
      <c r="M65" s="125"/>
      <c r="N65" s="230"/>
    </row>
    <row r="66" spans="2:14" ht="20.100000000000001" customHeight="1" x14ac:dyDescent="0.25">
      <c r="B66" s="236"/>
      <c r="C66" s="121"/>
      <c r="D66" s="121"/>
      <c r="E66" s="124"/>
      <c r="F66" s="125"/>
      <c r="G66" s="230"/>
      <c r="I66" s="236"/>
      <c r="J66" s="121"/>
      <c r="K66" s="121"/>
      <c r="L66" s="124"/>
      <c r="M66" s="125"/>
      <c r="N66" s="230"/>
    </row>
    <row r="67" spans="2:14" ht="20.100000000000001" customHeight="1" x14ac:dyDescent="0.25">
      <c r="B67" s="236"/>
      <c r="C67" s="121"/>
      <c r="D67" s="121"/>
      <c r="E67" s="124"/>
      <c r="F67" s="125"/>
      <c r="G67" s="230"/>
      <c r="I67" s="236"/>
      <c r="J67" s="121"/>
      <c r="K67" s="121"/>
      <c r="L67" s="124"/>
      <c r="M67" s="125"/>
      <c r="N67" s="230"/>
    </row>
    <row r="68" spans="2:14" ht="20.100000000000001" customHeight="1" x14ac:dyDescent="0.25">
      <c r="B68" s="236"/>
      <c r="C68" s="121"/>
      <c r="D68" s="121"/>
      <c r="E68" s="124"/>
      <c r="F68" s="125"/>
      <c r="G68" s="230"/>
      <c r="I68" s="236"/>
      <c r="J68" s="121"/>
      <c r="K68" s="121"/>
      <c r="L68" s="124"/>
      <c r="M68" s="125"/>
      <c r="N68" s="230"/>
    </row>
    <row r="69" spans="2:14" ht="20.100000000000001" customHeight="1" thickBot="1" x14ac:dyDescent="0.3">
      <c r="B69" s="237"/>
      <c r="C69" s="140"/>
      <c r="D69" s="140"/>
      <c r="E69" s="141"/>
      <c r="F69" s="142"/>
      <c r="G69" s="231"/>
      <c r="I69" s="237"/>
      <c r="J69" s="140"/>
      <c r="K69" s="140"/>
      <c r="L69" s="141"/>
      <c r="M69" s="142"/>
      <c r="N69" s="231"/>
    </row>
    <row r="70" spans="2:14" ht="20.100000000000001" customHeight="1" x14ac:dyDescent="0.25">
      <c r="B70" s="238" t="s">
        <v>180</v>
      </c>
      <c r="C70" s="9">
        <v>3</v>
      </c>
      <c r="D70" s="9">
        <v>12</v>
      </c>
      <c r="E70" s="10"/>
      <c r="F70" s="47"/>
      <c r="G70" s="111">
        <f>C70*D70*E70</f>
        <v>0</v>
      </c>
      <c r="I70" s="238" t="s">
        <v>180</v>
      </c>
      <c r="J70" s="9">
        <v>3</v>
      </c>
      <c r="K70" s="9">
        <v>12</v>
      </c>
      <c r="L70" s="10"/>
      <c r="M70" s="47"/>
      <c r="N70" s="111">
        <f>J70*K70*L70</f>
        <v>0</v>
      </c>
    </row>
    <row r="71" spans="2:14" ht="20.100000000000001" customHeight="1" x14ac:dyDescent="0.25">
      <c r="B71" s="239"/>
      <c r="C71" s="11"/>
      <c r="D71" s="11"/>
      <c r="E71" s="12"/>
      <c r="F71" s="48"/>
      <c r="G71" s="245">
        <f>C71*D71*E71+C72*D72*E72+C73*D73*E73+C74*D74*E74+C75*D75*E75+C76*D76*E76</f>
        <v>0</v>
      </c>
      <c r="I71" s="239"/>
      <c r="J71" s="11"/>
      <c r="K71" s="11"/>
      <c r="L71" s="12"/>
      <c r="M71" s="48"/>
      <c r="N71" s="245">
        <f>J71*K71*L71+J72*K72*L72+J73*K73*L73+J74*K74*L74+J75*K75*L75+J76*K76*L76</f>
        <v>0</v>
      </c>
    </row>
    <row r="72" spans="2:14" ht="20.100000000000001" customHeight="1" x14ac:dyDescent="0.25">
      <c r="B72" s="239"/>
      <c r="C72" s="13"/>
      <c r="D72" s="13"/>
      <c r="E72" s="14"/>
      <c r="F72" s="49"/>
      <c r="G72" s="245"/>
      <c r="I72" s="239"/>
      <c r="J72" s="13"/>
      <c r="K72" s="13"/>
      <c r="L72" s="14"/>
      <c r="M72" s="49"/>
      <c r="N72" s="245"/>
    </row>
    <row r="73" spans="2:14" ht="20.100000000000001" customHeight="1" x14ac:dyDescent="0.25">
      <c r="B73" s="239"/>
      <c r="C73" s="13"/>
      <c r="D73" s="13"/>
      <c r="E73" s="14"/>
      <c r="F73" s="49"/>
      <c r="G73" s="245"/>
      <c r="I73" s="239"/>
      <c r="J73" s="13"/>
      <c r="K73" s="13"/>
      <c r="L73" s="14"/>
      <c r="M73" s="49"/>
      <c r="N73" s="245"/>
    </row>
    <row r="74" spans="2:14" ht="20.100000000000001" customHeight="1" x14ac:dyDescent="0.25">
      <c r="B74" s="239"/>
      <c r="C74" s="13"/>
      <c r="D74" s="13"/>
      <c r="E74" s="14"/>
      <c r="F74" s="49"/>
      <c r="G74" s="245"/>
      <c r="I74" s="239"/>
      <c r="J74" s="13"/>
      <c r="K74" s="13"/>
      <c r="L74" s="14"/>
      <c r="M74" s="49"/>
      <c r="N74" s="245"/>
    </row>
    <row r="75" spans="2:14" ht="20.100000000000001" customHeight="1" x14ac:dyDescent="0.25">
      <c r="B75" s="239"/>
      <c r="C75" s="13"/>
      <c r="D75" s="13"/>
      <c r="E75" s="14"/>
      <c r="F75" s="49"/>
      <c r="G75" s="245"/>
      <c r="I75" s="239"/>
      <c r="J75" s="13"/>
      <c r="K75" s="13"/>
      <c r="L75" s="14"/>
      <c r="M75" s="49"/>
      <c r="N75" s="245"/>
    </row>
    <row r="76" spans="2:14" ht="20.100000000000001" customHeight="1" thickBot="1" x14ac:dyDescent="0.3">
      <c r="B76" s="240"/>
      <c r="C76" s="143"/>
      <c r="D76" s="143"/>
      <c r="E76" s="144"/>
      <c r="F76" s="145"/>
      <c r="G76" s="246"/>
      <c r="I76" s="240"/>
      <c r="J76" s="143"/>
      <c r="K76" s="143"/>
      <c r="L76" s="144"/>
      <c r="M76" s="145"/>
      <c r="N76" s="246"/>
    </row>
    <row r="77" spans="2:14" ht="20.100000000000001" customHeight="1" x14ac:dyDescent="0.25">
      <c r="B77" s="235"/>
      <c r="C77" s="9"/>
      <c r="D77" s="9"/>
      <c r="E77" s="10"/>
      <c r="F77" s="47"/>
      <c r="G77" s="111">
        <f>C77*D77*E77</f>
        <v>0</v>
      </c>
      <c r="I77" s="235"/>
      <c r="J77" s="9"/>
      <c r="K77" s="9"/>
      <c r="L77" s="10"/>
      <c r="M77" s="47"/>
      <c r="N77" s="111">
        <f>J77*K77*L77</f>
        <v>0</v>
      </c>
    </row>
    <row r="78" spans="2:14" ht="20.100000000000001" customHeight="1" x14ac:dyDescent="0.25">
      <c r="B78" s="236"/>
      <c r="C78" s="119"/>
      <c r="D78" s="119"/>
      <c r="E78" s="122"/>
      <c r="F78" s="123"/>
      <c r="G78" s="230">
        <f>C78*D78*E78+C79*D79*E79+C80*D80*E80+C81*D81*E81+C82*D82*E82+C83*D83*E83</f>
        <v>0</v>
      </c>
      <c r="I78" s="236"/>
      <c r="J78" s="119"/>
      <c r="K78" s="119"/>
      <c r="L78" s="122"/>
      <c r="M78" s="123"/>
      <c r="N78" s="230">
        <f>J78*K78*L78+J79*K79*L79+J80*K80*L80+J81*K81*L81+J82*K82*L82+J83*K83*L83</f>
        <v>0</v>
      </c>
    </row>
    <row r="79" spans="2:14" ht="20.100000000000001" customHeight="1" x14ac:dyDescent="0.25">
      <c r="B79" s="236"/>
      <c r="C79" s="121"/>
      <c r="D79" s="121"/>
      <c r="E79" s="124"/>
      <c r="F79" s="125"/>
      <c r="G79" s="230"/>
      <c r="I79" s="236"/>
      <c r="J79" s="121"/>
      <c r="K79" s="121"/>
      <c r="L79" s="124"/>
      <c r="M79" s="125"/>
      <c r="N79" s="230"/>
    </row>
    <row r="80" spans="2:14" ht="20.100000000000001" customHeight="1" x14ac:dyDescent="0.25">
      <c r="B80" s="236"/>
      <c r="C80" s="121"/>
      <c r="D80" s="121"/>
      <c r="E80" s="124"/>
      <c r="F80" s="125"/>
      <c r="G80" s="230"/>
      <c r="I80" s="236"/>
      <c r="J80" s="121"/>
      <c r="K80" s="121"/>
      <c r="L80" s="124"/>
      <c r="M80" s="125"/>
      <c r="N80" s="230"/>
    </row>
    <row r="81" spans="2:14" ht="20.100000000000001" customHeight="1" x14ac:dyDescent="0.25">
      <c r="B81" s="236"/>
      <c r="C81" s="121"/>
      <c r="D81" s="121"/>
      <c r="E81" s="124"/>
      <c r="F81" s="125"/>
      <c r="G81" s="230"/>
      <c r="I81" s="236"/>
      <c r="J81" s="121"/>
      <c r="K81" s="121"/>
      <c r="L81" s="124"/>
      <c r="M81" s="125"/>
      <c r="N81" s="230"/>
    </row>
    <row r="82" spans="2:14" ht="20.100000000000001" customHeight="1" x14ac:dyDescent="0.25">
      <c r="B82" s="236"/>
      <c r="C82" s="121"/>
      <c r="D82" s="121"/>
      <c r="E82" s="124"/>
      <c r="F82" s="125"/>
      <c r="G82" s="230"/>
      <c r="I82" s="236"/>
      <c r="J82" s="121"/>
      <c r="K82" s="121"/>
      <c r="L82" s="124"/>
      <c r="M82" s="125"/>
      <c r="N82" s="230"/>
    </row>
    <row r="83" spans="2:14" ht="20.100000000000001" customHeight="1" thickBot="1" x14ac:dyDescent="0.3">
      <c r="B83" s="237"/>
      <c r="C83" s="140"/>
      <c r="D83" s="140"/>
      <c r="E83" s="141"/>
      <c r="F83" s="142"/>
      <c r="G83" s="231"/>
      <c r="I83" s="237"/>
      <c r="J83" s="140"/>
      <c r="K83" s="140"/>
      <c r="L83" s="141"/>
      <c r="M83" s="142"/>
      <c r="N83" s="231"/>
    </row>
    <row r="84" spans="2:14" ht="20.100000000000001" customHeight="1" x14ac:dyDescent="0.25">
      <c r="B84" s="247" t="s">
        <v>21</v>
      </c>
      <c r="C84" s="248"/>
      <c r="D84" s="248"/>
      <c r="E84" s="248"/>
      <c r="F84" s="248"/>
      <c r="G84" s="20">
        <f>SUM(G56,G63,G70,G77)</f>
        <v>1884.8</v>
      </c>
      <c r="I84" s="247" t="s">
        <v>21</v>
      </c>
      <c r="J84" s="248"/>
      <c r="K84" s="248"/>
      <c r="L84" s="248"/>
      <c r="M84" s="248"/>
      <c r="N84" s="20">
        <f>SUM(N56,N63,N70,N77)</f>
        <v>1943.7</v>
      </c>
    </row>
    <row r="85" spans="2:14" ht="20.100000000000001" customHeight="1" thickBot="1" x14ac:dyDescent="0.3">
      <c r="B85" s="249" t="s">
        <v>22</v>
      </c>
      <c r="C85" s="250"/>
      <c r="D85" s="250"/>
      <c r="E85" s="250"/>
      <c r="F85" s="250"/>
      <c r="G85" s="21">
        <f>SUM(G57,G64,G71,G78)</f>
        <v>0</v>
      </c>
      <c r="I85" s="249" t="s">
        <v>22</v>
      </c>
      <c r="J85" s="250"/>
      <c r="K85" s="250"/>
      <c r="L85" s="250"/>
      <c r="M85" s="250"/>
      <c r="N85" s="21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227" t="s">
        <v>13</v>
      </c>
      <c r="C87" s="228"/>
      <c r="D87" s="228"/>
      <c r="E87" s="228"/>
      <c r="F87" s="228"/>
      <c r="G87" s="229"/>
      <c r="I87" s="227" t="s">
        <v>13</v>
      </c>
      <c r="J87" s="228"/>
      <c r="K87" s="228"/>
      <c r="L87" s="228"/>
      <c r="M87" s="228"/>
      <c r="N87" s="229"/>
    </row>
    <row r="88" spans="2:14" ht="20.100000000000001" customHeight="1" thickBot="1" x14ac:dyDescent="0.3">
      <c r="B88" s="1" t="s">
        <v>14</v>
      </c>
      <c r="C88" s="2" t="s">
        <v>15</v>
      </c>
      <c r="D88" s="3" t="s">
        <v>16</v>
      </c>
      <c r="E88" s="4" t="s">
        <v>17</v>
      </c>
      <c r="F88" s="5" t="s">
        <v>18</v>
      </c>
      <c r="G88" s="6" t="s">
        <v>19</v>
      </c>
      <c r="I88" s="1" t="s">
        <v>14</v>
      </c>
      <c r="J88" s="2" t="s">
        <v>15</v>
      </c>
      <c r="K88" s="3" t="s">
        <v>16</v>
      </c>
      <c r="L88" s="4" t="s">
        <v>17</v>
      </c>
      <c r="M88" s="5" t="s">
        <v>18</v>
      </c>
      <c r="N88" s="6" t="s">
        <v>19</v>
      </c>
    </row>
    <row r="89" spans="2:14" ht="20.100000000000001" customHeight="1" x14ac:dyDescent="0.25">
      <c r="B89" s="238" t="s">
        <v>112</v>
      </c>
      <c r="C89" s="9">
        <v>3</v>
      </c>
      <c r="D89" s="9">
        <v>12</v>
      </c>
      <c r="E89" s="15"/>
      <c r="F89" s="50"/>
      <c r="G89" s="111">
        <f>C89*D89*E89</f>
        <v>0</v>
      </c>
      <c r="I89" s="238" t="s">
        <v>112</v>
      </c>
      <c r="J89" s="9">
        <v>3</v>
      </c>
      <c r="K89" s="9">
        <v>12</v>
      </c>
      <c r="L89" s="15"/>
      <c r="M89" s="50"/>
      <c r="N89" s="111">
        <f>J89*K89*L89</f>
        <v>0</v>
      </c>
    </row>
    <row r="90" spans="2:14" ht="20.100000000000001" customHeight="1" x14ac:dyDescent="0.25">
      <c r="B90" s="239"/>
      <c r="C90" s="11"/>
      <c r="D90" s="11"/>
      <c r="E90" s="96"/>
      <c r="F90" s="91"/>
      <c r="G90" s="245">
        <f>C90*D90*E90+C91*D91*E91+C92*D92*E92+C93*D93*E93+C94*D94*E94+C95*D95*E95</f>
        <v>0</v>
      </c>
      <c r="I90" s="239"/>
      <c r="J90" s="11"/>
      <c r="K90" s="11"/>
      <c r="L90" s="96"/>
      <c r="M90" s="91"/>
      <c r="N90" s="245">
        <f>J90*K90*L90+J91*K91*L91+J92*K92*L92+J93*K93*L93+J94*K94*L94+J95*K95*L95</f>
        <v>0</v>
      </c>
    </row>
    <row r="91" spans="2:14" ht="20.100000000000001" customHeight="1" x14ac:dyDescent="0.25">
      <c r="B91" s="239"/>
      <c r="C91" s="13"/>
      <c r="D91" s="13"/>
      <c r="E91" s="96"/>
      <c r="F91" s="95"/>
      <c r="G91" s="245"/>
      <c r="I91" s="239"/>
      <c r="J91" s="13"/>
      <c r="K91" s="13"/>
      <c r="L91" s="96"/>
      <c r="M91" s="95"/>
      <c r="N91" s="245"/>
    </row>
    <row r="92" spans="2:14" ht="20.100000000000001" customHeight="1" x14ac:dyDescent="0.25">
      <c r="B92" s="239"/>
      <c r="C92" s="13"/>
      <c r="D92" s="13"/>
      <c r="E92" s="96"/>
      <c r="F92" s="95"/>
      <c r="G92" s="245"/>
      <c r="I92" s="239"/>
      <c r="J92" s="13"/>
      <c r="K92" s="13"/>
      <c r="L92" s="96"/>
      <c r="M92" s="95"/>
      <c r="N92" s="245"/>
    </row>
    <row r="93" spans="2:14" ht="20.100000000000001" customHeight="1" x14ac:dyDescent="0.25">
      <c r="B93" s="239"/>
      <c r="C93" s="13"/>
      <c r="D93" s="13"/>
      <c r="E93" s="96"/>
      <c r="F93" s="95"/>
      <c r="G93" s="245"/>
      <c r="I93" s="239"/>
      <c r="J93" s="13"/>
      <c r="K93" s="13"/>
      <c r="L93" s="96"/>
      <c r="M93" s="95"/>
      <c r="N93" s="245"/>
    </row>
    <row r="94" spans="2:14" ht="20.100000000000001" customHeight="1" x14ac:dyDescent="0.25">
      <c r="B94" s="239"/>
      <c r="C94" s="13"/>
      <c r="D94" s="13"/>
      <c r="E94" s="152"/>
      <c r="F94" s="95"/>
      <c r="G94" s="245"/>
      <c r="I94" s="239"/>
      <c r="J94" s="13"/>
      <c r="K94" s="13"/>
      <c r="L94" s="152"/>
      <c r="M94" s="95"/>
      <c r="N94" s="245"/>
    </row>
    <row r="95" spans="2:14" ht="20.100000000000001" customHeight="1" thickBot="1" x14ac:dyDescent="0.3">
      <c r="B95" s="240"/>
      <c r="C95" s="143"/>
      <c r="D95" s="143"/>
      <c r="E95" s="153"/>
      <c r="F95" s="139"/>
      <c r="G95" s="246"/>
      <c r="I95" s="240"/>
      <c r="J95" s="143"/>
      <c r="K95" s="143"/>
      <c r="L95" s="153"/>
      <c r="M95" s="139"/>
      <c r="N95" s="246"/>
    </row>
    <row r="96" spans="2:14" ht="20.100000000000001" customHeight="1" x14ac:dyDescent="0.25">
      <c r="B96" s="235"/>
      <c r="C96" s="9"/>
      <c r="D96" s="9"/>
      <c r="E96" s="10"/>
      <c r="F96" s="47"/>
      <c r="G96" s="111">
        <f>C96*D96*E96</f>
        <v>0</v>
      </c>
      <c r="I96" s="235"/>
      <c r="J96" s="9"/>
      <c r="K96" s="9"/>
      <c r="L96" s="10"/>
      <c r="M96" s="47"/>
      <c r="N96" s="111">
        <f>J96*K96*L96</f>
        <v>0</v>
      </c>
    </row>
    <row r="97" spans="2:14" ht="20.100000000000001" customHeight="1" x14ac:dyDescent="0.25">
      <c r="B97" s="236"/>
      <c r="C97" s="119"/>
      <c r="D97" s="119"/>
      <c r="E97" s="122"/>
      <c r="F97" s="123"/>
      <c r="G97" s="230">
        <f>C97*D97*E97+C98*D98*E98+C99*D99*E99+C100*D100*E100+C101*D101*E101+C102*D102*E102</f>
        <v>0</v>
      </c>
      <c r="I97" s="236"/>
      <c r="J97" s="119"/>
      <c r="K97" s="119"/>
      <c r="L97" s="122"/>
      <c r="M97" s="123"/>
      <c r="N97" s="230">
        <f>J97*K97*L97+J98*K98*L98+J99*K99*L99+J100*K100*L100+J101*K101*L101+J102*K102*L102</f>
        <v>0</v>
      </c>
    </row>
    <row r="98" spans="2:14" ht="20.100000000000001" customHeight="1" x14ac:dyDescent="0.25">
      <c r="B98" s="236"/>
      <c r="C98" s="121"/>
      <c r="D98" s="121"/>
      <c r="E98" s="124"/>
      <c r="F98" s="125"/>
      <c r="G98" s="230"/>
      <c r="I98" s="236"/>
      <c r="J98" s="121"/>
      <c r="K98" s="121"/>
      <c r="L98" s="124"/>
      <c r="M98" s="125"/>
      <c r="N98" s="230"/>
    </row>
    <row r="99" spans="2:14" ht="20.100000000000001" customHeight="1" x14ac:dyDescent="0.25">
      <c r="B99" s="236"/>
      <c r="C99" s="121"/>
      <c r="D99" s="121"/>
      <c r="E99" s="124"/>
      <c r="F99" s="125"/>
      <c r="G99" s="230"/>
      <c r="I99" s="236"/>
      <c r="J99" s="121"/>
      <c r="K99" s="121"/>
      <c r="L99" s="124"/>
      <c r="M99" s="125"/>
      <c r="N99" s="230"/>
    </row>
    <row r="100" spans="2:14" ht="20.100000000000001" customHeight="1" x14ac:dyDescent="0.25">
      <c r="B100" s="236"/>
      <c r="C100" s="121"/>
      <c r="D100" s="121"/>
      <c r="E100" s="124"/>
      <c r="F100" s="125"/>
      <c r="G100" s="230"/>
      <c r="I100" s="236"/>
      <c r="J100" s="121"/>
      <c r="K100" s="121"/>
      <c r="L100" s="124"/>
      <c r="M100" s="125"/>
      <c r="N100" s="230"/>
    </row>
    <row r="101" spans="2:14" ht="20.100000000000001" customHeight="1" x14ac:dyDescent="0.25">
      <c r="B101" s="236"/>
      <c r="C101" s="121"/>
      <c r="D101" s="121"/>
      <c r="E101" s="124"/>
      <c r="F101" s="125"/>
      <c r="G101" s="230"/>
      <c r="I101" s="236"/>
      <c r="J101" s="121"/>
      <c r="K101" s="121"/>
      <c r="L101" s="124"/>
      <c r="M101" s="125"/>
      <c r="N101" s="230"/>
    </row>
    <row r="102" spans="2:14" ht="20.100000000000001" customHeight="1" thickBot="1" x14ac:dyDescent="0.3">
      <c r="B102" s="237"/>
      <c r="C102" s="140"/>
      <c r="D102" s="140"/>
      <c r="E102" s="141"/>
      <c r="F102" s="142"/>
      <c r="G102" s="231"/>
      <c r="I102" s="237"/>
      <c r="J102" s="140"/>
      <c r="K102" s="140"/>
      <c r="L102" s="141"/>
      <c r="M102" s="142"/>
      <c r="N102" s="231"/>
    </row>
    <row r="103" spans="2:14" ht="20.100000000000001" customHeight="1" x14ac:dyDescent="0.25">
      <c r="B103" s="256"/>
      <c r="C103" s="9"/>
      <c r="D103" s="9"/>
      <c r="E103" s="10"/>
      <c r="F103" s="47"/>
      <c r="G103" s="111">
        <f>C103*D103*E103</f>
        <v>0</v>
      </c>
      <c r="I103" s="256"/>
      <c r="J103" s="9"/>
      <c r="K103" s="9"/>
      <c r="L103" s="10"/>
      <c r="M103" s="47"/>
      <c r="N103" s="111">
        <f>J103*K103*L103</f>
        <v>0</v>
      </c>
    </row>
    <row r="104" spans="2:14" ht="20.100000000000001" customHeight="1" x14ac:dyDescent="0.25">
      <c r="B104" s="239"/>
      <c r="C104" s="11"/>
      <c r="D104" s="11"/>
      <c r="E104" s="12"/>
      <c r="F104" s="48"/>
      <c r="G104" s="245">
        <f>C104*D104*E104+C105*D105*E105+C106*D106*E106+C107*D107*E107+C108*D108*E108+C109*D109*E109</f>
        <v>0</v>
      </c>
      <c r="I104" s="239"/>
      <c r="J104" s="11"/>
      <c r="K104" s="11"/>
      <c r="L104" s="12"/>
      <c r="M104" s="48"/>
      <c r="N104" s="245">
        <f>J104*K104*L104+J105*K105*L105+J106*K106*L106+J107*K107*L107+J108*K108*L108+J109*K109*L109</f>
        <v>0</v>
      </c>
    </row>
    <row r="105" spans="2:14" ht="20.100000000000001" customHeight="1" x14ac:dyDescent="0.25">
      <c r="B105" s="239"/>
      <c r="C105" s="13"/>
      <c r="D105" s="13"/>
      <c r="E105" s="14"/>
      <c r="F105" s="49"/>
      <c r="G105" s="245"/>
      <c r="I105" s="239"/>
      <c r="J105" s="13"/>
      <c r="K105" s="13"/>
      <c r="L105" s="14"/>
      <c r="M105" s="49"/>
      <c r="N105" s="245"/>
    </row>
    <row r="106" spans="2:14" ht="20.100000000000001" customHeight="1" x14ac:dyDescent="0.25">
      <c r="B106" s="239"/>
      <c r="C106" s="13"/>
      <c r="D106" s="13"/>
      <c r="E106" s="14"/>
      <c r="F106" s="49"/>
      <c r="G106" s="245"/>
      <c r="I106" s="239"/>
      <c r="J106" s="13"/>
      <c r="K106" s="13"/>
      <c r="L106" s="14"/>
      <c r="M106" s="49"/>
      <c r="N106" s="245"/>
    </row>
    <row r="107" spans="2:14" ht="20.100000000000001" customHeight="1" x14ac:dyDescent="0.25">
      <c r="B107" s="239"/>
      <c r="C107" s="13"/>
      <c r="D107" s="13"/>
      <c r="E107" s="14"/>
      <c r="F107" s="49"/>
      <c r="G107" s="245"/>
      <c r="I107" s="239"/>
      <c r="J107" s="13"/>
      <c r="K107" s="13"/>
      <c r="L107" s="14"/>
      <c r="M107" s="49"/>
      <c r="N107" s="245"/>
    </row>
    <row r="108" spans="2:14" ht="20.100000000000001" customHeight="1" x14ac:dyDescent="0.25">
      <c r="B108" s="239"/>
      <c r="C108" s="13"/>
      <c r="D108" s="13"/>
      <c r="E108" s="14"/>
      <c r="F108" s="49"/>
      <c r="G108" s="245"/>
      <c r="I108" s="239"/>
      <c r="J108" s="13"/>
      <c r="K108" s="13"/>
      <c r="L108" s="14"/>
      <c r="M108" s="49"/>
      <c r="N108" s="245"/>
    </row>
    <row r="109" spans="2:14" ht="20.100000000000001" customHeight="1" thickBot="1" x14ac:dyDescent="0.3">
      <c r="B109" s="240"/>
      <c r="C109" s="143"/>
      <c r="D109" s="143"/>
      <c r="E109" s="144"/>
      <c r="F109" s="145"/>
      <c r="G109" s="246"/>
      <c r="I109" s="240"/>
      <c r="J109" s="143"/>
      <c r="K109" s="143"/>
      <c r="L109" s="144"/>
      <c r="M109" s="145"/>
      <c r="N109" s="246"/>
    </row>
    <row r="110" spans="2:14" ht="20.100000000000001" customHeight="1" x14ac:dyDescent="0.25">
      <c r="B110" s="247" t="s">
        <v>21</v>
      </c>
      <c r="C110" s="248"/>
      <c r="D110" s="248"/>
      <c r="E110" s="248"/>
      <c r="F110" s="248"/>
      <c r="G110" s="20">
        <f>SUM(G89,G96,G103)</f>
        <v>0</v>
      </c>
      <c r="I110" s="247" t="s">
        <v>21</v>
      </c>
      <c r="J110" s="248"/>
      <c r="K110" s="248"/>
      <c r="L110" s="248"/>
      <c r="M110" s="248"/>
      <c r="N110" s="20">
        <f>SUM(N89,N96,N103)</f>
        <v>0</v>
      </c>
    </row>
    <row r="111" spans="2:14" ht="20.100000000000001" customHeight="1" thickBot="1" x14ac:dyDescent="0.3">
      <c r="B111" s="249" t="s">
        <v>22</v>
      </c>
      <c r="C111" s="250"/>
      <c r="D111" s="250"/>
      <c r="E111" s="250"/>
      <c r="F111" s="250"/>
      <c r="G111" s="21">
        <f>SUM(G90,G97,G104)</f>
        <v>0</v>
      </c>
      <c r="I111" s="249" t="s">
        <v>22</v>
      </c>
      <c r="J111" s="250"/>
      <c r="K111" s="250"/>
      <c r="L111" s="250"/>
      <c r="M111" s="250"/>
      <c r="N111" s="21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252" t="s">
        <v>21</v>
      </c>
      <c r="C113" s="253"/>
      <c r="D113" s="253"/>
      <c r="E113" s="253"/>
      <c r="F113" s="253"/>
      <c r="G113" s="20">
        <f>SUM(G18,G51,G84,G110)</f>
        <v>5418.8</v>
      </c>
      <c r="I113" s="247" t="s">
        <v>21</v>
      </c>
      <c r="J113" s="248"/>
      <c r="K113" s="248"/>
      <c r="L113" s="248"/>
      <c r="M113" s="248"/>
      <c r="N113" s="20">
        <f>SUM(N18,N51,N84,N110)</f>
        <v>5591.7</v>
      </c>
    </row>
    <row r="114" spans="2:14" ht="20.100000000000001" customHeight="1" thickBot="1" x14ac:dyDescent="0.3">
      <c r="B114" s="254" t="s">
        <v>22</v>
      </c>
      <c r="C114" s="255"/>
      <c r="D114" s="255"/>
      <c r="E114" s="255"/>
      <c r="F114" s="255"/>
      <c r="G114" s="109">
        <f>SUM(G19,G52,G85,G111)</f>
        <v>0</v>
      </c>
      <c r="I114" s="249" t="s">
        <v>22</v>
      </c>
      <c r="J114" s="250"/>
      <c r="K114" s="250"/>
      <c r="L114" s="250"/>
      <c r="M114" s="250"/>
      <c r="N114" s="109">
        <f>SUM(N19,N52,N85,N111)</f>
        <v>0</v>
      </c>
    </row>
  </sheetData>
  <mergeCells count="87">
    <mergeCell ref="B114:F114"/>
    <mergeCell ref="I114:M114"/>
    <mergeCell ref="B110:F110"/>
    <mergeCell ref="I110:M110"/>
    <mergeCell ref="B111:F111"/>
    <mergeCell ref="I111:M111"/>
    <mergeCell ref="B113:F113"/>
    <mergeCell ref="I113:M113"/>
    <mergeCell ref="B96:B102"/>
    <mergeCell ref="I96:I102"/>
    <mergeCell ref="G97:G102"/>
    <mergeCell ref="N97:N102"/>
    <mergeCell ref="B103:B109"/>
    <mergeCell ref="I103:I109"/>
    <mergeCell ref="G104:G109"/>
    <mergeCell ref="N104:N109"/>
    <mergeCell ref="B89:B95"/>
    <mergeCell ref="G90:G95"/>
    <mergeCell ref="B70:B76"/>
    <mergeCell ref="I70:I76"/>
    <mergeCell ref="G71:G76"/>
    <mergeCell ref="N71:N76"/>
    <mergeCell ref="B84:F84"/>
    <mergeCell ref="I84:M84"/>
    <mergeCell ref="I89:I95"/>
    <mergeCell ref="N90:N95"/>
    <mergeCell ref="B85:F85"/>
    <mergeCell ref="I85:M85"/>
    <mergeCell ref="B87:G87"/>
    <mergeCell ref="I87:N87"/>
    <mergeCell ref="B77:B83"/>
    <mergeCell ref="G78:G83"/>
    <mergeCell ref="I77:I83"/>
    <mergeCell ref="N78:N83"/>
    <mergeCell ref="B56:B62"/>
    <mergeCell ref="I56:I62"/>
    <mergeCell ref="G57:G62"/>
    <mergeCell ref="N57:N62"/>
    <mergeCell ref="B63:B69"/>
    <mergeCell ref="I63:I69"/>
    <mergeCell ref="G64:G69"/>
    <mergeCell ref="N64:N69"/>
    <mergeCell ref="B2:G2"/>
    <mergeCell ref="I2:N2"/>
    <mergeCell ref="B4:B10"/>
    <mergeCell ref="I4:I10"/>
    <mergeCell ref="G5:G10"/>
    <mergeCell ref="N5:N10"/>
    <mergeCell ref="B11:B17"/>
    <mergeCell ref="I11:I17"/>
    <mergeCell ref="G12:G17"/>
    <mergeCell ref="N12:N17"/>
    <mergeCell ref="B18:F18"/>
    <mergeCell ref="I18:M18"/>
    <mergeCell ref="B19:F19"/>
    <mergeCell ref="I19:M19"/>
    <mergeCell ref="B21:G21"/>
    <mergeCell ref="I21:N21"/>
    <mergeCell ref="B23:B29"/>
    <mergeCell ref="I23:I29"/>
    <mergeCell ref="G24:G29"/>
    <mergeCell ref="N24:N29"/>
    <mergeCell ref="B30:B36"/>
    <mergeCell ref="I30:I36"/>
    <mergeCell ref="G31:G36"/>
    <mergeCell ref="N31:N36"/>
    <mergeCell ref="B37:B43"/>
    <mergeCell ref="I37:I43"/>
    <mergeCell ref="G38:G43"/>
    <mergeCell ref="N38:N43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P15:P19"/>
    <mergeCell ref="P20:P24"/>
    <mergeCell ref="P2:Q2"/>
    <mergeCell ref="P3:Q3"/>
    <mergeCell ref="P4:Q4"/>
    <mergeCell ref="P5:P9"/>
    <mergeCell ref="P10:P14"/>
  </mergeCells>
  <phoneticPr fontId="15" type="noConversion"/>
  <hyperlinks>
    <hyperlink ref="P3:Q3" location="说明页!A1" display="说明页" xr:uid="{92DFC04B-16BF-466A-9014-4B078D3761D7}"/>
    <hyperlink ref="P4:Q4" location="基础数据!A1" display="基础数据" xr:uid="{B458118A-C6F8-42B3-816A-D30F0226533E}"/>
    <hyperlink ref="Q5" location="'腿肩(减重60%)'!A1" display="减重60%" xr:uid="{41CF772E-A5D9-49AC-9795-75E6FCDF70D5}"/>
    <hyperlink ref="Q6" location="'腿肩(75%)'!A1" display="75%" xr:uid="{48226598-A411-4770-B66A-C0E22F13716B}"/>
    <hyperlink ref="Q7" location="'腿肩(80%)'!A1" display="80%" xr:uid="{A5A9E73E-BFFB-46C8-B025-DCF7A0F6B9EE}"/>
    <hyperlink ref="Q8" location="'腿肩(85%)'!A1" display="85%" xr:uid="{A533A3D6-1D74-48AF-ABFF-968AA5A21446}"/>
    <hyperlink ref="Q9" location="'腿肩(95%)'!A1" display="95%" xr:uid="{08ABBEA9-4896-4575-B06C-A2461410EC00}"/>
    <hyperlink ref="Q10" location="'胸背(减重70%)'!A1" display="减重70%" xr:uid="{740D1A11-91E3-468C-83E4-E3897A2A065A}"/>
    <hyperlink ref="Q11" location="'胸背(77.5%)'!A1" display="77.5%" xr:uid="{543691C8-738D-4A12-A5D0-9767003532BF}"/>
    <hyperlink ref="Q12" location="'胸背(82.5%)'!A1" display="82.5%" xr:uid="{66D58E75-712C-4706-B851-3EE5A86BA087}"/>
    <hyperlink ref="Q13" location="'胸背(87.5%)'!A1" display="87.5%" xr:uid="{7908B885-9F4E-47DF-B203-049B056F3B76}"/>
    <hyperlink ref="Q14" location="'胸背(95%)'!A1" display="95%" xr:uid="{CF333162-ED09-4AD4-A616-017148111B07}"/>
    <hyperlink ref="Q15" location="'拉胸(减重60%)'!A1" display="减重60%" xr:uid="{C09AEB52-C493-49F3-A896-2865F0FCBB9A}"/>
    <hyperlink ref="Q16" location="'拉胸(75%)'!A1" display="75%" xr:uid="{C37B15F4-C8D4-4048-93D2-43DF298A0AFD}"/>
    <hyperlink ref="Q17" location="'拉胸(80%)'!A1" display="80%" xr:uid="{8E2A60FC-34C7-43F5-BB25-E3948C8BEC93}"/>
    <hyperlink ref="Q18" location="'拉胸(85%)'!A1" display="85%" xr:uid="{C053078D-50AE-4CDF-AF08-F96C83D7E223}"/>
    <hyperlink ref="Q19" location="'拉胸(95%)'!A1" display="95%" xr:uid="{68530483-044D-4730-9D11-7A8F83472092}"/>
    <hyperlink ref="Q20" location="'肩背(减重70%)'!A1" display="减重70%" xr:uid="{599A7517-BF7F-49E0-B498-6E44948F27BD}"/>
    <hyperlink ref="Q21" location="'肩背(77.5%)'!A1" display="77.5%" xr:uid="{D154AD70-FEB4-4C8A-8844-59AC6A65225B}"/>
    <hyperlink ref="Q22" location="'肩背(82.5%)'!A1" display="82.5%" xr:uid="{B26120E4-4A71-4339-8804-62059CBAF45C}"/>
    <hyperlink ref="Q23" location="'肩背(87.5%)'!A1" display="87.5%" xr:uid="{E2163708-1981-473B-8D8A-6DB73104AD67}"/>
    <hyperlink ref="Q24" location="'肩背(95%)'!A1" display="95%" xr:uid="{42B0F7B3-5BCB-42CB-81E3-B344ED626435}"/>
  </hyperlinks>
  <pageMargins left="0.69930555555555596" right="0.69930555555555596" top="0.75" bottom="0.75" header="0.3" footer="0.3"/>
  <pageSetup scale="3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4" tint="0.39997558519241921"/>
  </sheetPr>
  <dimension ref="B1:Q114"/>
  <sheetViews>
    <sheetView topLeftCell="A79" zoomScale="85" zoomScaleNormal="85" workbookViewId="0">
      <selection activeCell="I96" sqref="I96:I102"/>
    </sheetView>
  </sheetViews>
  <sheetFormatPr defaultColWidth="10.77734375" defaultRowHeight="20.100000000000001" customHeight="1" x14ac:dyDescent="0.25"/>
  <cols>
    <col min="1" max="1" width="10.77734375" style="135"/>
    <col min="2" max="2" width="16.77734375" style="135" customWidth="1"/>
    <col min="3" max="8" width="10.77734375" style="135"/>
    <col min="9" max="9" width="16.77734375" style="135" customWidth="1"/>
    <col min="10" max="16384" width="10.77734375" style="135"/>
  </cols>
  <sheetData>
    <row r="1" spans="2:17" ht="20.100000000000001" customHeight="1" thickBot="1" x14ac:dyDescent="0.3"/>
    <row r="2" spans="2:17" ht="20.100000000000001" customHeight="1" thickTop="1" thickBot="1" x14ac:dyDescent="0.3">
      <c r="B2" s="227" t="s">
        <v>13</v>
      </c>
      <c r="C2" s="228"/>
      <c r="D2" s="228"/>
      <c r="E2" s="228"/>
      <c r="F2" s="228"/>
      <c r="G2" s="229"/>
      <c r="I2" s="227" t="s">
        <v>13</v>
      </c>
      <c r="J2" s="228"/>
      <c r="K2" s="228"/>
      <c r="L2" s="228"/>
      <c r="M2" s="228"/>
      <c r="N2" s="229"/>
      <c r="P2" s="196" t="s">
        <v>116</v>
      </c>
      <c r="Q2" s="197"/>
    </row>
    <row r="3" spans="2:17" ht="20.100000000000001" customHeight="1" thickBot="1" x14ac:dyDescent="0.3">
      <c r="B3" s="1" t="s">
        <v>14</v>
      </c>
      <c r="C3" s="2" t="s">
        <v>15</v>
      </c>
      <c r="D3" s="3" t="s">
        <v>16</v>
      </c>
      <c r="E3" s="4" t="s">
        <v>17</v>
      </c>
      <c r="F3" s="5" t="s">
        <v>18</v>
      </c>
      <c r="G3" s="6" t="s">
        <v>19</v>
      </c>
      <c r="I3" s="1" t="s">
        <v>14</v>
      </c>
      <c r="J3" s="2" t="s">
        <v>15</v>
      </c>
      <c r="K3" s="3" t="s">
        <v>16</v>
      </c>
      <c r="L3" s="4" t="s">
        <v>17</v>
      </c>
      <c r="M3" s="5" t="s">
        <v>18</v>
      </c>
      <c r="N3" s="6" t="s">
        <v>19</v>
      </c>
      <c r="P3" s="199" t="s">
        <v>117</v>
      </c>
      <c r="Q3" s="200"/>
    </row>
    <row r="4" spans="2:17" ht="20.100000000000001" customHeight="1" thickBot="1" x14ac:dyDescent="0.3">
      <c r="B4" s="232" t="s">
        <v>67</v>
      </c>
      <c r="C4" s="7">
        <f>基础数据!$K$20</f>
        <v>5</v>
      </c>
      <c r="D4" s="7">
        <f>基础数据!$L$20</f>
        <v>5</v>
      </c>
      <c r="E4" s="8">
        <f>基础数据!$F$6*F4</f>
        <v>117.80000000000001</v>
      </c>
      <c r="F4" s="110">
        <f>基础数据!D20</f>
        <v>0.8</v>
      </c>
      <c r="G4" s="111">
        <f>C4*D4*E4</f>
        <v>2945.0000000000005</v>
      </c>
      <c r="I4" s="232" t="s">
        <v>136</v>
      </c>
      <c r="J4" s="7">
        <f>基础数据!$K$20</f>
        <v>5</v>
      </c>
      <c r="K4" s="7">
        <f>基础数据!$L$20</f>
        <v>5</v>
      </c>
      <c r="L4" s="8">
        <f>基础数据!$L$6*M4</f>
        <v>121.60000000000001</v>
      </c>
      <c r="M4" s="110">
        <f>基础数据!$D$20</f>
        <v>0.8</v>
      </c>
      <c r="N4" s="111">
        <f>J4*K4*L4</f>
        <v>3040</v>
      </c>
      <c r="P4" s="201" t="s">
        <v>118</v>
      </c>
      <c r="Q4" s="202"/>
    </row>
    <row r="5" spans="2:17" ht="20.100000000000001" customHeight="1" x14ac:dyDescent="0.25">
      <c r="B5" s="233"/>
      <c r="C5" s="88"/>
      <c r="D5" s="89"/>
      <c r="E5" s="90"/>
      <c r="F5" s="91"/>
      <c r="G5" s="245">
        <f>C5*D5*E5+C6*D6*E6+C7*D7*E7+C8*D8*E8+C9*D9*E9+C10*D10*E10</f>
        <v>0</v>
      </c>
      <c r="I5" s="233"/>
      <c r="J5" s="88"/>
      <c r="K5" s="89"/>
      <c r="L5" s="90"/>
      <c r="M5" s="91"/>
      <c r="N5" s="245">
        <f>J5*K5*L5+J6*K6*L6+J7*K7*L7+J8*K8*L8+J9*K9*L9+J10*K10*L10</f>
        <v>0</v>
      </c>
      <c r="P5" s="171" t="s">
        <v>119</v>
      </c>
      <c r="Q5" s="156" t="s">
        <v>121</v>
      </c>
    </row>
    <row r="6" spans="2:17" ht="20.100000000000001" customHeight="1" x14ac:dyDescent="0.25">
      <c r="B6" s="233"/>
      <c r="C6" s="92"/>
      <c r="D6" s="93"/>
      <c r="E6" s="94"/>
      <c r="F6" s="95"/>
      <c r="G6" s="245"/>
      <c r="I6" s="233"/>
      <c r="J6" s="92"/>
      <c r="K6" s="93"/>
      <c r="L6" s="94"/>
      <c r="M6" s="95"/>
      <c r="N6" s="245"/>
      <c r="P6" s="172"/>
      <c r="Q6" s="157" t="s">
        <v>122</v>
      </c>
    </row>
    <row r="7" spans="2:17" ht="20.100000000000001" customHeight="1" x14ac:dyDescent="0.25">
      <c r="B7" s="233"/>
      <c r="C7" s="92"/>
      <c r="D7" s="93"/>
      <c r="E7" s="94"/>
      <c r="F7" s="95"/>
      <c r="G7" s="245"/>
      <c r="I7" s="233"/>
      <c r="J7" s="92"/>
      <c r="K7" s="93"/>
      <c r="L7" s="94"/>
      <c r="M7" s="95"/>
      <c r="N7" s="245"/>
      <c r="P7" s="172"/>
      <c r="Q7" s="158" t="s">
        <v>123</v>
      </c>
    </row>
    <row r="8" spans="2:17" ht="20.100000000000001" customHeight="1" thickBot="1" x14ac:dyDescent="0.3">
      <c r="B8" s="233"/>
      <c r="C8" s="92"/>
      <c r="D8" s="93"/>
      <c r="E8" s="94"/>
      <c r="F8" s="95"/>
      <c r="G8" s="245"/>
      <c r="I8" s="233"/>
      <c r="J8" s="92"/>
      <c r="K8" s="93"/>
      <c r="L8" s="94"/>
      <c r="M8" s="95"/>
      <c r="N8" s="245"/>
      <c r="P8" s="172"/>
      <c r="Q8" s="159" t="s">
        <v>124</v>
      </c>
    </row>
    <row r="9" spans="2:17" ht="20.100000000000001" customHeight="1" thickBot="1" x14ac:dyDescent="0.3">
      <c r="B9" s="233"/>
      <c r="C9" s="92"/>
      <c r="D9" s="93"/>
      <c r="E9" s="94"/>
      <c r="F9" s="95"/>
      <c r="G9" s="245"/>
      <c r="I9" s="233"/>
      <c r="J9" s="92"/>
      <c r="K9" s="93"/>
      <c r="L9" s="94"/>
      <c r="M9" s="95"/>
      <c r="N9" s="245"/>
      <c r="P9" s="173"/>
      <c r="Q9" s="160" t="s">
        <v>125</v>
      </c>
    </row>
    <row r="10" spans="2:17" ht="20.100000000000001" customHeight="1" thickBot="1" x14ac:dyDescent="0.3">
      <c r="B10" s="234"/>
      <c r="C10" s="136"/>
      <c r="D10" s="137"/>
      <c r="E10" s="138"/>
      <c r="F10" s="139"/>
      <c r="G10" s="246"/>
      <c r="I10" s="234"/>
      <c r="J10" s="136"/>
      <c r="K10" s="137"/>
      <c r="L10" s="138"/>
      <c r="M10" s="139"/>
      <c r="N10" s="246"/>
      <c r="P10" s="174" t="s">
        <v>120</v>
      </c>
      <c r="Q10" s="156" t="s">
        <v>130</v>
      </c>
    </row>
    <row r="11" spans="2:17" ht="20.100000000000001" customHeight="1" x14ac:dyDescent="0.25">
      <c r="B11" s="235" t="s">
        <v>68</v>
      </c>
      <c r="C11" s="9">
        <v>3</v>
      </c>
      <c r="D11" s="9">
        <v>6</v>
      </c>
      <c r="E11" s="10"/>
      <c r="F11" s="47"/>
      <c r="G11" s="111">
        <f>C11*D11*E11</f>
        <v>0</v>
      </c>
      <c r="I11" s="235" t="s">
        <v>157</v>
      </c>
      <c r="J11" s="9">
        <v>3</v>
      </c>
      <c r="K11" s="9">
        <v>6</v>
      </c>
      <c r="L11" s="10"/>
      <c r="M11" s="47"/>
      <c r="N11" s="111">
        <f>J11*K11*L11</f>
        <v>0</v>
      </c>
      <c r="P11" s="175"/>
      <c r="Q11" s="157" t="s">
        <v>127</v>
      </c>
    </row>
    <row r="12" spans="2:17" ht="20.100000000000001" customHeight="1" x14ac:dyDescent="0.25">
      <c r="B12" s="236"/>
      <c r="C12" s="121"/>
      <c r="D12" s="121"/>
      <c r="E12" s="124"/>
      <c r="F12" s="125"/>
      <c r="G12" s="230">
        <f>C12*D12*E12+C13*D13*E13+C14*D14*E14+C15*D15*E15+C16*D16*E16+C17*D17*E17</f>
        <v>0</v>
      </c>
      <c r="I12" s="236"/>
      <c r="J12" s="121"/>
      <c r="K12" s="121"/>
      <c r="L12" s="124"/>
      <c r="M12" s="125"/>
      <c r="N12" s="230">
        <f>J12*K12*L12+J13*K13*L13+J14*K14*L14+J15*K15*L15+J16*K16*L16+J17*K17*L17</f>
        <v>0</v>
      </c>
      <c r="P12" s="175"/>
      <c r="Q12" s="158" t="s">
        <v>128</v>
      </c>
    </row>
    <row r="13" spans="2:17" ht="20.100000000000001" customHeight="1" thickBot="1" x14ac:dyDescent="0.3">
      <c r="B13" s="236"/>
      <c r="C13" s="121"/>
      <c r="D13" s="121"/>
      <c r="E13" s="124"/>
      <c r="F13" s="125"/>
      <c r="G13" s="230"/>
      <c r="I13" s="236"/>
      <c r="J13" s="121"/>
      <c r="K13" s="121"/>
      <c r="L13" s="124"/>
      <c r="M13" s="125"/>
      <c r="N13" s="230"/>
      <c r="P13" s="175"/>
      <c r="Q13" s="159" t="s">
        <v>129</v>
      </c>
    </row>
    <row r="14" spans="2:17" ht="20.100000000000001" customHeight="1" thickBot="1" x14ac:dyDescent="0.3">
      <c r="B14" s="236"/>
      <c r="C14" s="121"/>
      <c r="D14" s="121"/>
      <c r="E14" s="124"/>
      <c r="F14" s="125"/>
      <c r="G14" s="230"/>
      <c r="I14" s="236"/>
      <c r="J14" s="121"/>
      <c r="K14" s="121"/>
      <c r="L14" s="124"/>
      <c r="M14" s="125"/>
      <c r="N14" s="230"/>
      <c r="P14" s="198"/>
      <c r="Q14" s="160" t="s">
        <v>125</v>
      </c>
    </row>
    <row r="15" spans="2:17" ht="20.100000000000001" customHeight="1" x14ac:dyDescent="0.25">
      <c r="B15" s="236"/>
      <c r="C15" s="121"/>
      <c r="D15" s="121"/>
      <c r="E15" s="124"/>
      <c r="F15" s="125"/>
      <c r="G15" s="230"/>
      <c r="I15" s="236"/>
      <c r="J15" s="121"/>
      <c r="K15" s="121"/>
      <c r="L15" s="124"/>
      <c r="M15" s="125"/>
      <c r="N15" s="230"/>
      <c r="P15" s="171" t="s">
        <v>126</v>
      </c>
      <c r="Q15" s="156" t="s">
        <v>121</v>
      </c>
    </row>
    <row r="16" spans="2:17" ht="20.100000000000001" customHeight="1" x14ac:dyDescent="0.25">
      <c r="B16" s="236"/>
      <c r="C16" s="121"/>
      <c r="D16" s="121"/>
      <c r="E16" s="124"/>
      <c r="F16" s="125"/>
      <c r="G16" s="230"/>
      <c r="I16" s="236"/>
      <c r="J16" s="121"/>
      <c r="K16" s="121"/>
      <c r="L16" s="124"/>
      <c r="M16" s="125"/>
      <c r="N16" s="230"/>
      <c r="P16" s="172"/>
      <c r="Q16" s="157" t="s">
        <v>122</v>
      </c>
    </row>
    <row r="17" spans="2:17" ht="20.100000000000001" customHeight="1" thickBot="1" x14ac:dyDescent="0.3">
      <c r="B17" s="237"/>
      <c r="C17" s="140"/>
      <c r="D17" s="140"/>
      <c r="E17" s="141"/>
      <c r="F17" s="142"/>
      <c r="G17" s="231"/>
      <c r="I17" s="237"/>
      <c r="J17" s="140"/>
      <c r="K17" s="140"/>
      <c r="L17" s="141"/>
      <c r="M17" s="142"/>
      <c r="N17" s="231"/>
      <c r="P17" s="172"/>
      <c r="Q17" s="158" t="s">
        <v>123</v>
      </c>
    </row>
    <row r="18" spans="2:17" ht="20.100000000000001" customHeight="1" thickBot="1" x14ac:dyDescent="0.3">
      <c r="B18" s="247" t="s">
        <v>21</v>
      </c>
      <c r="C18" s="248"/>
      <c r="D18" s="248"/>
      <c r="E18" s="248"/>
      <c r="F18" s="248"/>
      <c r="G18" s="20">
        <f>SUM(G4,G11)</f>
        <v>2945.0000000000005</v>
      </c>
      <c r="I18" s="247" t="s">
        <v>21</v>
      </c>
      <c r="J18" s="248"/>
      <c r="K18" s="248"/>
      <c r="L18" s="248"/>
      <c r="M18" s="248"/>
      <c r="N18" s="20">
        <f>SUM(N4,N11)</f>
        <v>3040</v>
      </c>
      <c r="P18" s="172"/>
      <c r="Q18" s="159" t="s">
        <v>124</v>
      </c>
    </row>
    <row r="19" spans="2:17" ht="20.100000000000001" customHeight="1" thickBot="1" x14ac:dyDescent="0.3">
      <c r="B19" s="249" t="s">
        <v>22</v>
      </c>
      <c r="C19" s="250"/>
      <c r="D19" s="250"/>
      <c r="E19" s="250"/>
      <c r="F19" s="250"/>
      <c r="G19" s="21">
        <f>SUM(G5,G12)</f>
        <v>0</v>
      </c>
      <c r="I19" s="249" t="s">
        <v>22</v>
      </c>
      <c r="J19" s="250"/>
      <c r="K19" s="250"/>
      <c r="L19" s="250"/>
      <c r="M19" s="250"/>
      <c r="N19" s="21">
        <f>SUM(N5,N12)</f>
        <v>0</v>
      </c>
      <c r="P19" s="173"/>
      <c r="Q19" s="160" t="s">
        <v>125</v>
      </c>
    </row>
    <row r="20" spans="2:17" ht="20.100000000000001" customHeight="1" thickBot="1" x14ac:dyDescent="0.3">
      <c r="P20" s="174" t="s">
        <v>143</v>
      </c>
      <c r="Q20" s="156" t="s">
        <v>130</v>
      </c>
    </row>
    <row r="21" spans="2:17" ht="20.100000000000001" customHeight="1" thickBot="1" x14ac:dyDescent="0.3">
      <c r="B21" s="227" t="s">
        <v>13</v>
      </c>
      <c r="C21" s="228"/>
      <c r="D21" s="228"/>
      <c r="E21" s="228"/>
      <c r="F21" s="228"/>
      <c r="G21" s="229"/>
      <c r="I21" s="227" t="s">
        <v>13</v>
      </c>
      <c r="J21" s="228"/>
      <c r="K21" s="228"/>
      <c r="L21" s="228"/>
      <c r="M21" s="228"/>
      <c r="N21" s="229"/>
      <c r="P21" s="175"/>
      <c r="Q21" s="157" t="s">
        <v>127</v>
      </c>
    </row>
    <row r="22" spans="2:17" ht="20.100000000000001" customHeight="1" thickBot="1" x14ac:dyDescent="0.3">
      <c r="B22" s="1" t="s">
        <v>14</v>
      </c>
      <c r="C22" s="2" t="s">
        <v>15</v>
      </c>
      <c r="D22" s="3" t="s">
        <v>16</v>
      </c>
      <c r="E22" s="4" t="s">
        <v>17</v>
      </c>
      <c r="F22" s="5" t="s">
        <v>18</v>
      </c>
      <c r="G22" s="6" t="s">
        <v>19</v>
      </c>
      <c r="I22" s="1" t="s">
        <v>14</v>
      </c>
      <c r="J22" s="2" t="s">
        <v>15</v>
      </c>
      <c r="K22" s="3" t="s">
        <v>16</v>
      </c>
      <c r="L22" s="4" t="s">
        <v>17</v>
      </c>
      <c r="M22" s="5" t="s">
        <v>18</v>
      </c>
      <c r="N22" s="307" t="s">
        <v>177</v>
      </c>
      <c r="P22" s="175"/>
      <c r="Q22" s="158" t="s">
        <v>128</v>
      </c>
    </row>
    <row r="23" spans="2:17" ht="20.100000000000001" customHeight="1" thickBot="1" x14ac:dyDescent="0.3">
      <c r="B23" s="281" t="s">
        <v>165</v>
      </c>
      <c r="C23" s="9">
        <v>3</v>
      </c>
      <c r="D23" s="9">
        <v>8</v>
      </c>
      <c r="E23" s="10"/>
      <c r="F23" s="47"/>
      <c r="G23" s="111">
        <f>C23*D23*E23</f>
        <v>0</v>
      </c>
      <c r="I23" s="281" t="s">
        <v>165</v>
      </c>
      <c r="J23" s="9">
        <v>3</v>
      </c>
      <c r="K23" s="9">
        <v>8</v>
      </c>
      <c r="L23" s="10"/>
      <c r="M23" s="47"/>
      <c r="N23" s="111">
        <f>J23*K23*L23</f>
        <v>0</v>
      </c>
      <c r="P23" s="175"/>
      <c r="Q23" s="159" t="s">
        <v>129</v>
      </c>
    </row>
    <row r="24" spans="2:17" ht="20.100000000000001" customHeight="1" thickBot="1" x14ac:dyDescent="0.3">
      <c r="B24" s="267"/>
      <c r="C24" s="11"/>
      <c r="D24" s="11"/>
      <c r="E24" s="12"/>
      <c r="F24" s="48"/>
      <c r="G24" s="245">
        <f>C24*D24*E24+C25*D25*E25+C26*D26*E26+C27*D27*E27+C28*D28*E28+C29*D29*E29</f>
        <v>0</v>
      </c>
      <c r="I24" s="267"/>
      <c r="J24" s="11"/>
      <c r="K24" s="11"/>
      <c r="L24" s="12"/>
      <c r="M24" s="48"/>
      <c r="N24" s="245">
        <f>J24*K24*L24+J25*K25*L25+J26*K26*L26+J27*K27*L27+J28*K28*L28+J29*K29*L29</f>
        <v>0</v>
      </c>
      <c r="P24" s="176"/>
      <c r="Q24" s="161" t="s">
        <v>125</v>
      </c>
    </row>
    <row r="25" spans="2:17" ht="20.100000000000001" customHeight="1" thickTop="1" x14ac:dyDescent="0.25">
      <c r="B25" s="267"/>
      <c r="C25" s="13"/>
      <c r="D25" s="13"/>
      <c r="E25" s="14"/>
      <c r="F25" s="49"/>
      <c r="G25" s="245"/>
      <c r="I25" s="267"/>
      <c r="J25" s="13"/>
      <c r="K25" s="13"/>
      <c r="L25" s="14"/>
      <c r="M25" s="49"/>
      <c r="N25" s="245"/>
    </row>
    <row r="26" spans="2:17" ht="20.100000000000001" customHeight="1" x14ac:dyDescent="0.25">
      <c r="B26" s="267"/>
      <c r="C26" s="13"/>
      <c r="D26" s="13"/>
      <c r="E26" s="14"/>
      <c r="F26" s="49"/>
      <c r="G26" s="245"/>
      <c r="I26" s="267"/>
      <c r="J26" s="13"/>
      <c r="K26" s="13"/>
      <c r="L26" s="14"/>
      <c r="M26" s="49"/>
      <c r="N26" s="245"/>
    </row>
    <row r="27" spans="2:17" ht="20.100000000000001" customHeight="1" x14ac:dyDescent="0.25">
      <c r="B27" s="267"/>
      <c r="C27" s="13"/>
      <c r="D27" s="13"/>
      <c r="E27" s="14"/>
      <c r="F27" s="49"/>
      <c r="G27" s="245"/>
      <c r="I27" s="267"/>
      <c r="J27" s="13"/>
      <c r="K27" s="13"/>
      <c r="L27" s="14"/>
      <c r="M27" s="49"/>
      <c r="N27" s="245"/>
    </row>
    <row r="28" spans="2:17" ht="20.100000000000001" customHeight="1" x14ac:dyDescent="0.25">
      <c r="B28" s="267"/>
      <c r="C28" s="13"/>
      <c r="D28" s="13"/>
      <c r="E28" s="14"/>
      <c r="F28" s="49"/>
      <c r="G28" s="245"/>
      <c r="I28" s="267"/>
      <c r="J28" s="13"/>
      <c r="K28" s="13"/>
      <c r="L28" s="14"/>
      <c r="M28" s="49"/>
      <c r="N28" s="245"/>
    </row>
    <row r="29" spans="2:17" ht="20.100000000000001" customHeight="1" thickBot="1" x14ac:dyDescent="0.3">
      <c r="B29" s="268"/>
      <c r="C29" s="143"/>
      <c r="D29" s="143"/>
      <c r="E29" s="144"/>
      <c r="F29" s="145"/>
      <c r="G29" s="246"/>
      <c r="I29" s="268"/>
      <c r="J29" s="143"/>
      <c r="K29" s="143"/>
      <c r="L29" s="144"/>
      <c r="M29" s="145"/>
      <c r="N29" s="246"/>
    </row>
    <row r="30" spans="2:17" ht="20.100000000000001" customHeight="1" x14ac:dyDescent="0.25">
      <c r="B30" s="235" t="s">
        <v>166</v>
      </c>
      <c r="C30" s="9">
        <v>3</v>
      </c>
      <c r="D30" s="9">
        <v>12</v>
      </c>
      <c r="E30" s="15"/>
      <c r="F30" s="50"/>
      <c r="G30" s="111">
        <f>C30*D30*E30</f>
        <v>0</v>
      </c>
      <c r="I30" s="235" t="s">
        <v>166</v>
      </c>
      <c r="J30" s="9">
        <v>3</v>
      </c>
      <c r="K30" s="9">
        <v>12</v>
      </c>
      <c r="L30" s="15"/>
      <c r="M30" s="50"/>
      <c r="N30" s="111">
        <f>J30*K30*L30</f>
        <v>0</v>
      </c>
    </row>
    <row r="31" spans="2:17" ht="20.100000000000001" customHeight="1" x14ac:dyDescent="0.25">
      <c r="B31" s="236"/>
      <c r="C31" s="119"/>
      <c r="D31" s="119"/>
      <c r="E31" s="120"/>
      <c r="F31" s="117"/>
      <c r="G31" s="230">
        <f>C31*D31*E31+C32*D32*E32+C33*D33*E33+C34*D34*E34+C35*D35*E35+C36*D36*E36</f>
        <v>0</v>
      </c>
      <c r="I31" s="236"/>
      <c r="J31" s="119"/>
      <c r="K31" s="119"/>
      <c r="L31" s="120"/>
      <c r="M31" s="117"/>
      <c r="N31" s="230">
        <f>J31*K31*L31+J32*K32*L32+J33*K33*L33+J34*K34*L34+J35*K35*L35+J36*K36*L36</f>
        <v>0</v>
      </c>
    </row>
    <row r="32" spans="2:17" ht="20.100000000000001" customHeight="1" x14ac:dyDescent="0.25">
      <c r="B32" s="236"/>
      <c r="C32" s="121"/>
      <c r="D32" s="121"/>
      <c r="E32" s="120"/>
      <c r="F32" s="118"/>
      <c r="G32" s="230"/>
      <c r="I32" s="236"/>
      <c r="J32" s="121"/>
      <c r="K32" s="121"/>
      <c r="L32" s="120"/>
      <c r="M32" s="118"/>
      <c r="N32" s="230"/>
    </row>
    <row r="33" spans="2:14" ht="20.100000000000001" customHeight="1" x14ac:dyDescent="0.25">
      <c r="B33" s="236"/>
      <c r="C33" s="121"/>
      <c r="D33" s="121"/>
      <c r="E33" s="120"/>
      <c r="F33" s="118"/>
      <c r="G33" s="230"/>
      <c r="I33" s="236"/>
      <c r="J33" s="121"/>
      <c r="K33" s="121"/>
      <c r="L33" s="120"/>
      <c r="M33" s="118"/>
      <c r="N33" s="230"/>
    </row>
    <row r="34" spans="2:14" ht="20.100000000000001" customHeight="1" x14ac:dyDescent="0.25">
      <c r="B34" s="236"/>
      <c r="C34" s="121"/>
      <c r="D34" s="121"/>
      <c r="E34" s="120"/>
      <c r="F34" s="118"/>
      <c r="G34" s="230"/>
      <c r="I34" s="236"/>
      <c r="J34" s="121"/>
      <c r="K34" s="121"/>
      <c r="L34" s="120"/>
      <c r="M34" s="118"/>
      <c r="N34" s="230"/>
    </row>
    <row r="35" spans="2:14" ht="20.100000000000001" customHeight="1" x14ac:dyDescent="0.25">
      <c r="B35" s="236"/>
      <c r="C35" s="121"/>
      <c r="D35" s="121"/>
      <c r="E35" s="146"/>
      <c r="F35" s="118"/>
      <c r="G35" s="230"/>
      <c r="I35" s="236"/>
      <c r="J35" s="121"/>
      <c r="K35" s="121"/>
      <c r="L35" s="146"/>
      <c r="M35" s="118"/>
      <c r="N35" s="230"/>
    </row>
    <row r="36" spans="2:14" ht="20.100000000000001" customHeight="1" thickBot="1" x14ac:dyDescent="0.3">
      <c r="B36" s="237"/>
      <c r="C36" s="140"/>
      <c r="D36" s="140"/>
      <c r="E36" s="147"/>
      <c r="F36" s="148"/>
      <c r="G36" s="231"/>
      <c r="I36" s="237"/>
      <c r="J36" s="140"/>
      <c r="K36" s="140"/>
      <c r="L36" s="147"/>
      <c r="M36" s="148"/>
      <c r="N36" s="231"/>
    </row>
    <row r="37" spans="2:14" ht="20.100000000000001" customHeight="1" x14ac:dyDescent="0.25">
      <c r="B37" s="241"/>
      <c r="C37" s="9"/>
      <c r="D37" s="9"/>
      <c r="E37" s="10"/>
      <c r="F37" s="47"/>
      <c r="G37" s="111">
        <f>C37*D37*E37</f>
        <v>0</v>
      </c>
      <c r="I37" s="241"/>
      <c r="J37" s="9"/>
      <c r="K37" s="9"/>
      <c r="L37" s="10"/>
      <c r="M37" s="47"/>
      <c r="N37" s="111">
        <f>J37*K37*L37</f>
        <v>0</v>
      </c>
    </row>
    <row r="38" spans="2:14" ht="20.100000000000001" customHeight="1" x14ac:dyDescent="0.25">
      <c r="B38" s="283"/>
      <c r="C38" s="16"/>
      <c r="D38" s="16"/>
      <c r="E38" s="17"/>
      <c r="F38" s="51"/>
      <c r="G38" s="245">
        <f>C38*D38*E38+C39*D39*E39+C40*D40*E40+C41*D41*E41+C42*D42*E42+C43*D43*E43</f>
        <v>0</v>
      </c>
      <c r="I38" s="242"/>
      <c r="J38" s="16"/>
      <c r="K38" s="16"/>
      <c r="L38" s="17"/>
      <c r="M38" s="51"/>
      <c r="N38" s="245">
        <f>J38*K38*L38+J39*K39*L39+J40*K40*L40+J41*K41*L41+J42*K42*L42+J43*K43*L43</f>
        <v>0</v>
      </c>
    </row>
    <row r="39" spans="2:14" ht="20.100000000000001" customHeight="1" x14ac:dyDescent="0.25">
      <c r="B39" s="283"/>
      <c r="C39" s="18"/>
      <c r="D39" s="18"/>
      <c r="E39" s="19"/>
      <c r="F39" s="52"/>
      <c r="G39" s="245"/>
      <c r="I39" s="242"/>
      <c r="J39" s="18"/>
      <c r="K39" s="18"/>
      <c r="L39" s="19"/>
      <c r="M39" s="52"/>
      <c r="N39" s="245"/>
    </row>
    <row r="40" spans="2:14" ht="20.100000000000001" customHeight="1" x14ac:dyDescent="0.25">
      <c r="B40" s="283"/>
      <c r="C40" s="18"/>
      <c r="D40" s="18"/>
      <c r="E40" s="19"/>
      <c r="F40" s="52"/>
      <c r="G40" s="245"/>
      <c r="I40" s="242"/>
      <c r="J40" s="18"/>
      <c r="K40" s="18"/>
      <c r="L40" s="19"/>
      <c r="M40" s="52"/>
      <c r="N40" s="245"/>
    </row>
    <row r="41" spans="2:14" ht="20.100000000000001" customHeight="1" x14ac:dyDescent="0.25">
      <c r="B41" s="283"/>
      <c r="C41" s="18"/>
      <c r="D41" s="18"/>
      <c r="E41" s="19"/>
      <c r="F41" s="52"/>
      <c r="G41" s="245"/>
      <c r="I41" s="242"/>
      <c r="J41" s="18"/>
      <c r="K41" s="18"/>
      <c r="L41" s="19"/>
      <c r="M41" s="52"/>
      <c r="N41" s="245"/>
    </row>
    <row r="42" spans="2:14" ht="20.100000000000001" customHeight="1" x14ac:dyDescent="0.25">
      <c r="B42" s="283"/>
      <c r="C42" s="18"/>
      <c r="D42" s="18"/>
      <c r="E42" s="19"/>
      <c r="F42" s="52"/>
      <c r="G42" s="245"/>
      <c r="I42" s="242"/>
      <c r="J42" s="18"/>
      <c r="K42" s="18"/>
      <c r="L42" s="19"/>
      <c r="M42" s="52"/>
      <c r="N42" s="245"/>
    </row>
    <row r="43" spans="2:14" ht="20.100000000000001" customHeight="1" thickBot="1" x14ac:dyDescent="0.3">
      <c r="B43" s="284"/>
      <c r="C43" s="149"/>
      <c r="D43" s="149"/>
      <c r="E43" s="150"/>
      <c r="F43" s="151"/>
      <c r="G43" s="246"/>
      <c r="I43" s="243"/>
      <c r="J43" s="149"/>
      <c r="K43" s="149"/>
      <c r="L43" s="150"/>
      <c r="M43" s="151"/>
      <c r="N43" s="246"/>
    </row>
    <row r="44" spans="2:14" ht="20.100000000000001" customHeight="1" x14ac:dyDescent="0.25">
      <c r="B44" s="244"/>
      <c r="C44" s="9"/>
      <c r="D44" s="9"/>
      <c r="E44" s="10"/>
      <c r="F44" s="47"/>
      <c r="G44" s="111">
        <f>C44*D44*E44</f>
        <v>0</v>
      </c>
      <c r="I44" s="244"/>
      <c r="J44" s="9"/>
      <c r="K44" s="9"/>
      <c r="L44" s="10"/>
      <c r="M44" s="47"/>
      <c r="N44" s="111">
        <f>J44*K44*L44</f>
        <v>0</v>
      </c>
    </row>
    <row r="45" spans="2:14" ht="20.100000000000001" customHeight="1" x14ac:dyDescent="0.25">
      <c r="B45" s="236"/>
      <c r="C45" s="119"/>
      <c r="D45" s="119"/>
      <c r="E45" s="122"/>
      <c r="F45" s="123"/>
      <c r="G45" s="230">
        <f>C45*D45*E45+C46*D46*E46+C47*D47*E47+C48*D48*E48+C49*D49*E49+C50*D50*E50</f>
        <v>0</v>
      </c>
      <c r="I45" s="236"/>
      <c r="J45" s="119"/>
      <c r="K45" s="119"/>
      <c r="L45" s="122"/>
      <c r="M45" s="123"/>
      <c r="N45" s="230">
        <f>J45*K45*L45+J46*K46*L46+J47*K47*L47+J48*K48*L48+J49*K49*L49+J50*K50*L50</f>
        <v>0</v>
      </c>
    </row>
    <row r="46" spans="2:14" ht="20.100000000000001" customHeight="1" x14ac:dyDescent="0.25">
      <c r="B46" s="236"/>
      <c r="C46" s="121"/>
      <c r="D46" s="121"/>
      <c r="E46" s="124"/>
      <c r="F46" s="125"/>
      <c r="G46" s="230"/>
      <c r="I46" s="236"/>
      <c r="J46" s="121"/>
      <c r="K46" s="121"/>
      <c r="L46" s="124"/>
      <c r="M46" s="125"/>
      <c r="N46" s="230"/>
    </row>
    <row r="47" spans="2:14" ht="20.100000000000001" customHeight="1" x14ac:dyDescent="0.25">
      <c r="B47" s="236"/>
      <c r="C47" s="121"/>
      <c r="D47" s="121"/>
      <c r="E47" s="124"/>
      <c r="F47" s="125"/>
      <c r="G47" s="230"/>
      <c r="I47" s="236"/>
      <c r="J47" s="121"/>
      <c r="K47" s="121"/>
      <c r="L47" s="124"/>
      <c r="M47" s="125"/>
      <c r="N47" s="230"/>
    </row>
    <row r="48" spans="2:14" ht="20.100000000000001" customHeight="1" x14ac:dyDescent="0.25">
      <c r="B48" s="236"/>
      <c r="C48" s="121"/>
      <c r="D48" s="121"/>
      <c r="E48" s="124"/>
      <c r="F48" s="125"/>
      <c r="G48" s="230"/>
      <c r="I48" s="236"/>
      <c r="J48" s="121"/>
      <c r="K48" s="121"/>
      <c r="L48" s="124"/>
      <c r="M48" s="125"/>
      <c r="N48" s="230"/>
    </row>
    <row r="49" spans="2:14" ht="20.100000000000001" customHeight="1" x14ac:dyDescent="0.25">
      <c r="B49" s="236"/>
      <c r="C49" s="121"/>
      <c r="D49" s="121"/>
      <c r="E49" s="124"/>
      <c r="F49" s="125"/>
      <c r="G49" s="230"/>
      <c r="I49" s="236"/>
      <c r="J49" s="121"/>
      <c r="K49" s="121"/>
      <c r="L49" s="124"/>
      <c r="M49" s="125"/>
      <c r="N49" s="230"/>
    </row>
    <row r="50" spans="2:14" ht="20.100000000000001" customHeight="1" thickBot="1" x14ac:dyDescent="0.3">
      <c r="B50" s="237"/>
      <c r="C50" s="140"/>
      <c r="D50" s="140"/>
      <c r="E50" s="141"/>
      <c r="F50" s="142"/>
      <c r="G50" s="231"/>
      <c r="I50" s="237"/>
      <c r="J50" s="140"/>
      <c r="K50" s="140"/>
      <c r="L50" s="141"/>
      <c r="M50" s="142"/>
      <c r="N50" s="231"/>
    </row>
    <row r="51" spans="2:14" ht="20.100000000000001" customHeight="1" x14ac:dyDescent="0.25">
      <c r="B51" s="247" t="s">
        <v>21</v>
      </c>
      <c r="C51" s="248"/>
      <c r="D51" s="248"/>
      <c r="E51" s="248"/>
      <c r="F51" s="248"/>
      <c r="G51" s="20">
        <f>SUM(G23,G30,G37,G44)</f>
        <v>0</v>
      </c>
      <c r="I51" s="247" t="s">
        <v>21</v>
      </c>
      <c r="J51" s="248"/>
      <c r="K51" s="248"/>
      <c r="L51" s="248"/>
      <c r="M51" s="248"/>
      <c r="N51" s="20">
        <f>SUM(N23,N30,N37,N44)</f>
        <v>0</v>
      </c>
    </row>
    <row r="52" spans="2:14" ht="20.100000000000001" customHeight="1" thickBot="1" x14ac:dyDescent="0.3">
      <c r="B52" s="249" t="s">
        <v>22</v>
      </c>
      <c r="C52" s="250"/>
      <c r="D52" s="250"/>
      <c r="E52" s="250"/>
      <c r="F52" s="250"/>
      <c r="G52" s="21">
        <f>SUM(G24,G31,G38,G45)</f>
        <v>0</v>
      </c>
      <c r="I52" s="249" t="s">
        <v>22</v>
      </c>
      <c r="J52" s="250"/>
      <c r="K52" s="250"/>
      <c r="L52" s="250"/>
      <c r="M52" s="250"/>
      <c r="N52" s="21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227" t="s">
        <v>13</v>
      </c>
      <c r="C54" s="228"/>
      <c r="D54" s="228"/>
      <c r="E54" s="228"/>
      <c r="F54" s="228"/>
      <c r="G54" s="229"/>
      <c r="I54" s="227" t="s">
        <v>13</v>
      </c>
      <c r="J54" s="228"/>
      <c r="K54" s="228"/>
      <c r="L54" s="228"/>
      <c r="M54" s="228"/>
      <c r="N54" s="229"/>
    </row>
    <row r="55" spans="2:14" ht="20.100000000000001" customHeight="1" thickBot="1" x14ac:dyDescent="0.3">
      <c r="B55" s="1" t="s">
        <v>14</v>
      </c>
      <c r="C55" s="2" t="s">
        <v>15</v>
      </c>
      <c r="D55" s="3" t="s">
        <v>16</v>
      </c>
      <c r="E55" s="4" t="s">
        <v>17</v>
      </c>
      <c r="F55" s="112" t="s">
        <v>18</v>
      </c>
      <c r="G55" s="113" t="s">
        <v>19</v>
      </c>
      <c r="I55" s="1" t="s">
        <v>14</v>
      </c>
      <c r="J55" s="2" t="s">
        <v>15</v>
      </c>
      <c r="K55" s="3" t="s">
        <v>16</v>
      </c>
      <c r="L55" s="4" t="s">
        <v>17</v>
      </c>
      <c r="M55" s="112" t="s">
        <v>18</v>
      </c>
      <c r="N55" s="113" t="s">
        <v>19</v>
      </c>
    </row>
    <row r="56" spans="2:14" ht="20.100000000000001" customHeight="1" x14ac:dyDescent="0.25">
      <c r="B56" s="232" t="s">
        <v>98</v>
      </c>
      <c r="C56" s="7">
        <f>基础数据!$M$29</f>
        <v>5</v>
      </c>
      <c r="D56" s="7">
        <f>基础数据!$N$29</f>
        <v>5</v>
      </c>
      <c r="E56" s="8">
        <f>基础数据!$F$10*F56</f>
        <v>62.699999999999996</v>
      </c>
      <c r="F56" s="110">
        <f>基础数据!$E$20</f>
        <v>0.82499999999999996</v>
      </c>
      <c r="G56" s="111">
        <f>C56*D56*E56</f>
        <v>1567.5</v>
      </c>
      <c r="I56" s="232" t="s">
        <v>98</v>
      </c>
      <c r="J56" s="7">
        <f>基础数据!$M$29</f>
        <v>5</v>
      </c>
      <c r="K56" s="7">
        <f>基础数据!$N$29</f>
        <v>5</v>
      </c>
      <c r="L56" s="8">
        <f>基础数据!$L$10*M56</f>
        <v>64.659374999999997</v>
      </c>
      <c r="M56" s="110">
        <f>基础数据!$E$20</f>
        <v>0.82499999999999996</v>
      </c>
      <c r="N56" s="111">
        <f>J56*K56*L56</f>
        <v>1616.484375</v>
      </c>
    </row>
    <row r="57" spans="2:14" ht="20.100000000000001" customHeight="1" x14ac:dyDescent="0.25">
      <c r="B57" s="233"/>
      <c r="C57" s="88"/>
      <c r="D57" s="89"/>
      <c r="E57" s="90"/>
      <c r="F57" s="91"/>
      <c r="G57" s="245">
        <f>C57*D57*E57+C58*D58*E58+C59*D59*E59+C60*D60*E60+C61*D61*E61+C62*D62*E62</f>
        <v>0</v>
      </c>
      <c r="I57" s="233"/>
      <c r="J57" s="88"/>
      <c r="K57" s="89"/>
      <c r="L57" s="90"/>
      <c r="M57" s="91"/>
      <c r="N57" s="245">
        <f>J57*K57*L57+J58*K58*L58+J59*K59*L59+J60*K60*L60+J61*K61*L61+J62*K62*L62</f>
        <v>0</v>
      </c>
    </row>
    <row r="58" spans="2:14" ht="20.100000000000001" customHeight="1" x14ac:dyDescent="0.25">
      <c r="B58" s="233"/>
      <c r="C58" s="92"/>
      <c r="D58" s="93"/>
      <c r="E58" s="94"/>
      <c r="F58" s="95"/>
      <c r="G58" s="245"/>
      <c r="I58" s="233"/>
      <c r="J58" s="92"/>
      <c r="K58" s="93"/>
      <c r="L58" s="94"/>
      <c r="M58" s="95"/>
      <c r="N58" s="245"/>
    </row>
    <row r="59" spans="2:14" ht="20.100000000000001" customHeight="1" x14ac:dyDescent="0.25">
      <c r="B59" s="233"/>
      <c r="C59" s="92"/>
      <c r="D59" s="93"/>
      <c r="E59" s="94"/>
      <c r="F59" s="95"/>
      <c r="G59" s="245"/>
      <c r="I59" s="233"/>
      <c r="J59" s="92"/>
      <c r="K59" s="93"/>
      <c r="L59" s="94"/>
      <c r="M59" s="95"/>
      <c r="N59" s="245"/>
    </row>
    <row r="60" spans="2:14" ht="20.100000000000001" customHeight="1" x14ac:dyDescent="0.25">
      <c r="B60" s="233"/>
      <c r="C60" s="92"/>
      <c r="D60" s="93"/>
      <c r="E60" s="94"/>
      <c r="F60" s="95"/>
      <c r="G60" s="245"/>
      <c r="I60" s="233"/>
      <c r="J60" s="92"/>
      <c r="K60" s="93"/>
      <c r="L60" s="94"/>
      <c r="M60" s="95"/>
      <c r="N60" s="245"/>
    </row>
    <row r="61" spans="2:14" ht="20.100000000000001" customHeight="1" x14ac:dyDescent="0.25">
      <c r="B61" s="233"/>
      <c r="C61" s="92"/>
      <c r="D61" s="93"/>
      <c r="E61" s="94"/>
      <c r="F61" s="95"/>
      <c r="G61" s="245"/>
      <c r="I61" s="233"/>
      <c r="J61" s="92"/>
      <c r="K61" s="93"/>
      <c r="L61" s="94"/>
      <c r="M61" s="95"/>
      <c r="N61" s="245"/>
    </row>
    <row r="62" spans="2:14" ht="20.100000000000001" customHeight="1" thickBot="1" x14ac:dyDescent="0.3">
      <c r="B62" s="234"/>
      <c r="C62" s="136"/>
      <c r="D62" s="137"/>
      <c r="E62" s="138"/>
      <c r="F62" s="139"/>
      <c r="G62" s="246"/>
      <c r="I62" s="234"/>
      <c r="J62" s="136"/>
      <c r="K62" s="137"/>
      <c r="L62" s="138"/>
      <c r="M62" s="139"/>
      <c r="N62" s="246"/>
    </row>
    <row r="63" spans="2:14" ht="20.100000000000001" customHeight="1" x14ac:dyDescent="0.25">
      <c r="B63" s="235" t="s">
        <v>113</v>
      </c>
      <c r="C63" s="9">
        <v>3</v>
      </c>
      <c r="D63" s="9">
        <v>12</v>
      </c>
      <c r="E63" s="10"/>
      <c r="F63" s="47"/>
      <c r="G63" s="111">
        <f>C63*D63*E63</f>
        <v>0</v>
      </c>
      <c r="I63" s="235" t="s">
        <v>113</v>
      </c>
      <c r="J63" s="9">
        <v>3</v>
      </c>
      <c r="K63" s="9">
        <v>12</v>
      </c>
      <c r="L63" s="10"/>
      <c r="M63" s="47"/>
      <c r="N63" s="111">
        <f>J63*K63*L63</f>
        <v>0</v>
      </c>
    </row>
    <row r="64" spans="2:14" ht="20.100000000000001" customHeight="1" x14ac:dyDescent="0.25">
      <c r="B64" s="236"/>
      <c r="C64" s="119"/>
      <c r="D64" s="119"/>
      <c r="E64" s="122"/>
      <c r="F64" s="123"/>
      <c r="G64" s="230">
        <f>C64*D64*E64+C65*D65*E65+C66*D66*E66+C67*D67*E67+C68*D68*E68+C69*D69*E69</f>
        <v>0</v>
      </c>
      <c r="I64" s="236"/>
      <c r="J64" s="119"/>
      <c r="K64" s="119"/>
      <c r="L64" s="122"/>
      <c r="M64" s="123"/>
      <c r="N64" s="230">
        <f>J64*K64*L64+J65*K65*L65+J66*K66*L66+J67*K67*L67+J68*K68*L68+J69*K69*L69</f>
        <v>0</v>
      </c>
    </row>
    <row r="65" spans="2:14" ht="20.100000000000001" customHeight="1" x14ac:dyDescent="0.25">
      <c r="B65" s="236"/>
      <c r="C65" s="121"/>
      <c r="D65" s="121"/>
      <c r="E65" s="124"/>
      <c r="F65" s="125"/>
      <c r="G65" s="230"/>
      <c r="I65" s="236"/>
      <c r="J65" s="121"/>
      <c r="K65" s="121"/>
      <c r="L65" s="124"/>
      <c r="M65" s="125"/>
      <c r="N65" s="230"/>
    </row>
    <row r="66" spans="2:14" ht="20.100000000000001" customHeight="1" x14ac:dyDescent="0.25">
      <c r="B66" s="236"/>
      <c r="C66" s="121"/>
      <c r="D66" s="121"/>
      <c r="E66" s="124"/>
      <c r="F66" s="125"/>
      <c r="G66" s="230"/>
      <c r="I66" s="236"/>
      <c r="J66" s="121"/>
      <c r="K66" s="121"/>
      <c r="L66" s="124"/>
      <c r="M66" s="125"/>
      <c r="N66" s="230"/>
    </row>
    <row r="67" spans="2:14" ht="20.100000000000001" customHeight="1" x14ac:dyDescent="0.25">
      <c r="B67" s="236"/>
      <c r="C67" s="121"/>
      <c r="D67" s="121"/>
      <c r="E67" s="124"/>
      <c r="F67" s="125"/>
      <c r="G67" s="230"/>
      <c r="I67" s="236"/>
      <c r="J67" s="121"/>
      <c r="K67" s="121"/>
      <c r="L67" s="124"/>
      <c r="M67" s="125"/>
      <c r="N67" s="230"/>
    </row>
    <row r="68" spans="2:14" ht="20.100000000000001" customHeight="1" x14ac:dyDescent="0.25">
      <c r="B68" s="236"/>
      <c r="C68" s="121"/>
      <c r="D68" s="121"/>
      <c r="E68" s="124"/>
      <c r="F68" s="125"/>
      <c r="G68" s="230"/>
      <c r="I68" s="236"/>
      <c r="J68" s="121"/>
      <c r="K68" s="121"/>
      <c r="L68" s="124"/>
      <c r="M68" s="125"/>
      <c r="N68" s="230"/>
    </row>
    <row r="69" spans="2:14" ht="20.100000000000001" customHeight="1" thickBot="1" x14ac:dyDescent="0.3">
      <c r="B69" s="237"/>
      <c r="C69" s="140"/>
      <c r="D69" s="140"/>
      <c r="E69" s="141"/>
      <c r="F69" s="142"/>
      <c r="G69" s="231"/>
      <c r="I69" s="237"/>
      <c r="J69" s="140"/>
      <c r="K69" s="140"/>
      <c r="L69" s="141"/>
      <c r="M69" s="142"/>
      <c r="N69" s="231"/>
    </row>
    <row r="70" spans="2:14" ht="20.100000000000001" customHeight="1" x14ac:dyDescent="0.25">
      <c r="B70" s="238" t="s">
        <v>178</v>
      </c>
      <c r="C70" s="9">
        <v>3</v>
      </c>
      <c r="D70" s="9">
        <v>10</v>
      </c>
      <c r="E70" s="10"/>
      <c r="F70" s="47"/>
      <c r="G70" s="111">
        <f>C70*D70*E70</f>
        <v>0</v>
      </c>
      <c r="I70" s="238" t="s">
        <v>178</v>
      </c>
      <c r="J70" s="9">
        <v>3</v>
      </c>
      <c r="K70" s="9">
        <v>10</v>
      </c>
      <c r="L70" s="10"/>
      <c r="M70" s="47"/>
      <c r="N70" s="111">
        <f>J70*K70*L70</f>
        <v>0</v>
      </c>
    </row>
    <row r="71" spans="2:14" ht="20.100000000000001" customHeight="1" x14ac:dyDescent="0.25">
      <c r="B71" s="239"/>
      <c r="C71" s="11"/>
      <c r="D71" s="11"/>
      <c r="E71" s="12"/>
      <c r="F71" s="48"/>
      <c r="G71" s="245">
        <f>C71*D71*E71+C72*D72*E72+C73*D73*E73+C74*D74*E74+C75*D75*E75+C76*D76*E76</f>
        <v>0</v>
      </c>
      <c r="I71" s="239"/>
      <c r="J71" s="11"/>
      <c r="K71" s="11"/>
      <c r="L71" s="12"/>
      <c r="M71" s="48"/>
      <c r="N71" s="245">
        <f>J71*K71*L71+J72*K72*L72+J73*K73*L73+J74*K74*L74+J75*K75*L75+J76*K76*L76</f>
        <v>0</v>
      </c>
    </row>
    <row r="72" spans="2:14" ht="20.100000000000001" customHeight="1" x14ac:dyDescent="0.25">
      <c r="B72" s="239"/>
      <c r="C72" s="13"/>
      <c r="D72" s="13"/>
      <c r="E72" s="14"/>
      <c r="F72" s="49"/>
      <c r="G72" s="245"/>
      <c r="I72" s="239"/>
      <c r="J72" s="13"/>
      <c r="K72" s="13"/>
      <c r="L72" s="14"/>
      <c r="M72" s="49"/>
      <c r="N72" s="245"/>
    </row>
    <row r="73" spans="2:14" ht="20.100000000000001" customHeight="1" x14ac:dyDescent="0.25">
      <c r="B73" s="239"/>
      <c r="C73" s="13"/>
      <c r="D73" s="13"/>
      <c r="E73" s="14"/>
      <c r="F73" s="49"/>
      <c r="G73" s="245"/>
      <c r="I73" s="239"/>
      <c r="J73" s="13"/>
      <c r="K73" s="13"/>
      <c r="L73" s="14"/>
      <c r="M73" s="49"/>
      <c r="N73" s="245"/>
    </row>
    <row r="74" spans="2:14" ht="20.100000000000001" customHeight="1" x14ac:dyDescent="0.25">
      <c r="B74" s="239"/>
      <c r="C74" s="13"/>
      <c r="D74" s="13"/>
      <c r="E74" s="14"/>
      <c r="F74" s="49"/>
      <c r="G74" s="245"/>
      <c r="I74" s="239"/>
      <c r="J74" s="13"/>
      <c r="K74" s="13"/>
      <c r="L74" s="14"/>
      <c r="M74" s="49"/>
      <c r="N74" s="245"/>
    </row>
    <row r="75" spans="2:14" ht="20.100000000000001" customHeight="1" x14ac:dyDescent="0.25">
      <c r="B75" s="239"/>
      <c r="C75" s="13"/>
      <c r="D75" s="13"/>
      <c r="E75" s="14"/>
      <c r="F75" s="49"/>
      <c r="G75" s="245"/>
      <c r="I75" s="239"/>
      <c r="J75" s="13"/>
      <c r="K75" s="13"/>
      <c r="L75" s="14"/>
      <c r="M75" s="49"/>
      <c r="N75" s="245"/>
    </row>
    <row r="76" spans="2:14" ht="20.100000000000001" customHeight="1" thickBot="1" x14ac:dyDescent="0.3">
      <c r="B76" s="240"/>
      <c r="C76" s="143"/>
      <c r="D76" s="143"/>
      <c r="E76" s="144"/>
      <c r="F76" s="145"/>
      <c r="G76" s="246"/>
      <c r="I76" s="240"/>
      <c r="J76" s="143"/>
      <c r="K76" s="143"/>
      <c r="L76" s="144"/>
      <c r="M76" s="145"/>
      <c r="N76" s="246"/>
    </row>
    <row r="77" spans="2:14" ht="20.100000000000001" customHeight="1" x14ac:dyDescent="0.25">
      <c r="B77" s="235"/>
      <c r="C77" s="9"/>
      <c r="D77" s="9"/>
      <c r="E77" s="10"/>
      <c r="F77" s="47"/>
      <c r="G77" s="111">
        <f>C77*D77*E77</f>
        <v>0</v>
      </c>
      <c r="I77" s="235"/>
      <c r="J77" s="9"/>
      <c r="K77" s="9"/>
      <c r="L77" s="10"/>
      <c r="M77" s="47"/>
      <c r="N77" s="111">
        <f>J77*K77*L77</f>
        <v>0</v>
      </c>
    </row>
    <row r="78" spans="2:14" ht="20.100000000000001" customHeight="1" x14ac:dyDescent="0.25">
      <c r="B78" s="236"/>
      <c r="C78" s="119"/>
      <c r="D78" s="119"/>
      <c r="E78" s="122"/>
      <c r="F78" s="123"/>
      <c r="G78" s="230">
        <f>C78*D78*E78+C79*D79*E79+C80*D80*E80+C81*D81*E81+C82*D82*E82+C83*D83*E83</f>
        <v>0</v>
      </c>
      <c r="I78" s="236"/>
      <c r="J78" s="119"/>
      <c r="K78" s="119"/>
      <c r="L78" s="122"/>
      <c r="M78" s="123"/>
      <c r="N78" s="230">
        <f>J78*K78*L78+J79*K79*L79+J80*K80*L80+J81*K81*L81+J82*K82*L82+J83*K83*L83</f>
        <v>0</v>
      </c>
    </row>
    <row r="79" spans="2:14" ht="20.100000000000001" customHeight="1" x14ac:dyDescent="0.25">
      <c r="B79" s="236"/>
      <c r="C79" s="121"/>
      <c r="D79" s="121"/>
      <c r="E79" s="124"/>
      <c r="F79" s="125"/>
      <c r="G79" s="230"/>
      <c r="I79" s="236"/>
      <c r="J79" s="121"/>
      <c r="K79" s="121"/>
      <c r="L79" s="124"/>
      <c r="M79" s="125"/>
      <c r="N79" s="230"/>
    </row>
    <row r="80" spans="2:14" ht="20.100000000000001" customHeight="1" x14ac:dyDescent="0.25">
      <c r="B80" s="236"/>
      <c r="C80" s="121"/>
      <c r="D80" s="121"/>
      <c r="E80" s="124"/>
      <c r="F80" s="125"/>
      <c r="G80" s="230"/>
      <c r="I80" s="236"/>
      <c r="J80" s="121"/>
      <c r="K80" s="121"/>
      <c r="L80" s="124"/>
      <c r="M80" s="125"/>
      <c r="N80" s="230"/>
    </row>
    <row r="81" spans="2:14" ht="20.100000000000001" customHeight="1" x14ac:dyDescent="0.25">
      <c r="B81" s="236"/>
      <c r="C81" s="121"/>
      <c r="D81" s="121"/>
      <c r="E81" s="124"/>
      <c r="F81" s="125"/>
      <c r="G81" s="230"/>
      <c r="I81" s="236"/>
      <c r="J81" s="121"/>
      <c r="K81" s="121"/>
      <c r="L81" s="124"/>
      <c r="M81" s="125"/>
      <c r="N81" s="230"/>
    </row>
    <row r="82" spans="2:14" ht="20.100000000000001" customHeight="1" x14ac:dyDescent="0.25">
      <c r="B82" s="236"/>
      <c r="C82" s="121"/>
      <c r="D82" s="121"/>
      <c r="E82" s="124"/>
      <c r="F82" s="125"/>
      <c r="G82" s="230"/>
      <c r="I82" s="236"/>
      <c r="J82" s="121"/>
      <c r="K82" s="121"/>
      <c r="L82" s="124"/>
      <c r="M82" s="125"/>
      <c r="N82" s="230"/>
    </row>
    <row r="83" spans="2:14" ht="20.100000000000001" customHeight="1" thickBot="1" x14ac:dyDescent="0.3">
      <c r="B83" s="237"/>
      <c r="C83" s="140"/>
      <c r="D83" s="140"/>
      <c r="E83" s="141"/>
      <c r="F83" s="142"/>
      <c r="G83" s="231"/>
      <c r="I83" s="237"/>
      <c r="J83" s="140"/>
      <c r="K83" s="140"/>
      <c r="L83" s="141"/>
      <c r="M83" s="142"/>
      <c r="N83" s="231"/>
    </row>
    <row r="84" spans="2:14" ht="20.100000000000001" customHeight="1" x14ac:dyDescent="0.25">
      <c r="B84" s="247" t="s">
        <v>21</v>
      </c>
      <c r="C84" s="248"/>
      <c r="D84" s="248"/>
      <c r="E84" s="248"/>
      <c r="F84" s="248"/>
      <c r="G84" s="20">
        <f>SUM(G56,G63,G70,G77)</f>
        <v>1567.5</v>
      </c>
      <c r="I84" s="247" t="s">
        <v>21</v>
      </c>
      <c r="J84" s="248"/>
      <c r="K84" s="248"/>
      <c r="L84" s="248"/>
      <c r="M84" s="248"/>
      <c r="N84" s="20">
        <f>SUM(N56,N63,N70,N77)</f>
        <v>1616.484375</v>
      </c>
    </row>
    <row r="85" spans="2:14" ht="20.100000000000001" customHeight="1" thickBot="1" x14ac:dyDescent="0.3">
      <c r="B85" s="249" t="s">
        <v>22</v>
      </c>
      <c r="C85" s="250"/>
      <c r="D85" s="250"/>
      <c r="E85" s="250"/>
      <c r="F85" s="250"/>
      <c r="G85" s="21">
        <f>SUM(G57,G64,G71,G78)</f>
        <v>0</v>
      </c>
      <c r="I85" s="249" t="s">
        <v>22</v>
      </c>
      <c r="J85" s="250"/>
      <c r="K85" s="250"/>
      <c r="L85" s="250"/>
      <c r="M85" s="250"/>
      <c r="N85" s="21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227" t="s">
        <v>13</v>
      </c>
      <c r="C87" s="228"/>
      <c r="D87" s="228"/>
      <c r="E87" s="228"/>
      <c r="F87" s="228"/>
      <c r="G87" s="229"/>
      <c r="I87" s="227" t="s">
        <v>13</v>
      </c>
      <c r="J87" s="228"/>
      <c r="K87" s="228"/>
      <c r="L87" s="228"/>
      <c r="M87" s="228"/>
      <c r="N87" s="229"/>
    </row>
    <row r="88" spans="2:14" ht="20.100000000000001" customHeight="1" thickBot="1" x14ac:dyDescent="0.3">
      <c r="B88" s="1" t="s">
        <v>14</v>
      </c>
      <c r="C88" s="2" t="s">
        <v>15</v>
      </c>
      <c r="D88" s="3" t="s">
        <v>16</v>
      </c>
      <c r="E88" s="4" t="s">
        <v>17</v>
      </c>
      <c r="F88" s="5" t="s">
        <v>18</v>
      </c>
      <c r="G88" s="6" t="s">
        <v>19</v>
      </c>
      <c r="I88" s="1" t="s">
        <v>14</v>
      </c>
      <c r="J88" s="2" t="s">
        <v>15</v>
      </c>
      <c r="K88" s="3" t="s">
        <v>16</v>
      </c>
      <c r="L88" s="4" t="s">
        <v>17</v>
      </c>
      <c r="M88" s="5" t="s">
        <v>18</v>
      </c>
      <c r="N88" s="6" t="s">
        <v>19</v>
      </c>
    </row>
    <row r="89" spans="2:14" ht="20.100000000000001" customHeight="1" x14ac:dyDescent="0.25">
      <c r="B89" s="238" t="s">
        <v>104</v>
      </c>
      <c r="C89" s="9">
        <v>3</v>
      </c>
      <c r="D89" s="9">
        <v>12</v>
      </c>
      <c r="E89" s="15"/>
      <c r="F89" s="50"/>
      <c r="G89" s="111">
        <f>C89*D89*E89</f>
        <v>0</v>
      </c>
      <c r="I89" s="238" t="s">
        <v>104</v>
      </c>
      <c r="J89" s="9">
        <v>3</v>
      </c>
      <c r="K89" s="9">
        <v>12</v>
      </c>
      <c r="L89" s="15"/>
      <c r="M89" s="50"/>
      <c r="N89" s="111">
        <f>J89*K89*L89</f>
        <v>0</v>
      </c>
    </row>
    <row r="90" spans="2:14" ht="20.100000000000001" customHeight="1" x14ac:dyDescent="0.25">
      <c r="B90" s="239"/>
      <c r="C90" s="11"/>
      <c r="D90" s="11"/>
      <c r="E90" s="96"/>
      <c r="F90" s="91"/>
      <c r="G90" s="245">
        <f>C90*D90*E90+C91*D91*E91+C92*D92*E92+C93*D93*E93+C94*D94*E94+C95*D95*E95</f>
        <v>0</v>
      </c>
      <c r="I90" s="239"/>
      <c r="J90" s="11"/>
      <c r="K90" s="11"/>
      <c r="L90" s="96"/>
      <c r="M90" s="91"/>
      <c r="N90" s="245">
        <f>J90*K90*L90+J91*K91*L91+J92*K92*L92+J93*K93*L93+J94*K94*L94+J95*K95*L95</f>
        <v>0</v>
      </c>
    </row>
    <row r="91" spans="2:14" ht="20.100000000000001" customHeight="1" x14ac:dyDescent="0.25">
      <c r="B91" s="239"/>
      <c r="C91" s="13"/>
      <c r="D91" s="13"/>
      <c r="E91" s="96"/>
      <c r="F91" s="95"/>
      <c r="G91" s="245"/>
      <c r="I91" s="239"/>
      <c r="J91" s="13"/>
      <c r="K91" s="13"/>
      <c r="L91" s="96"/>
      <c r="M91" s="95"/>
      <c r="N91" s="245"/>
    </row>
    <row r="92" spans="2:14" ht="20.100000000000001" customHeight="1" x14ac:dyDescent="0.25">
      <c r="B92" s="239"/>
      <c r="C92" s="13"/>
      <c r="D92" s="13"/>
      <c r="E92" s="96"/>
      <c r="F92" s="95"/>
      <c r="G92" s="245"/>
      <c r="I92" s="239"/>
      <c r="J92" s="13"/>
      <c r="K92" s="13"/>
      <c r="L92" s="96"/>
      <c r="M92" s="95"/>
      <c r="N92" s="245"/>
    </row>
    <row r="93" spans="2:14" ht="20.100000000000001" customHeight="1" x14ac:dyDescent="0.25">
      <c r="B93" s="239"/>
      <c r="C93" s="13"/>
      <c r="D93" s="13"/>
      <c r="E93" s="96"/>
      <c r="F93" s="95"/>
      <c r="G93" s="245"/>
      <c r="I93" s="239"/>
      <c r="J93" s="13"/>
      <c r="K93" s="13"/>
      <c r="L93" s="96"/>
      <c r="M93" s="95"/>
      <c r="N93" s="245"/>
    </row>
    <row r="94" spans="2:14" ht="20.100000000000001" customHeight="1" x14ac:dyDescent="0.25">
      <c r="B94" s="239"/>
      <c r="C94" s="13"/>
      <c r="D94" s="13"/>
      <c r="E94" s="152"/>
      <c r="F94" s="95"/>
      <c r="G94" s="245"/>
      <c r="I94" s="239"/>
      <c r="J94" s="13"/>
      <c r="K94" s="13"/>
      <c r="L94" s="152"/>
      <c r="M94" s="95"/>
      <c r="N94" s="245"/>
    </row>
    <row r="95" spans="2:14" ht="20.100000000000001" customHeight="1" thickBot="1" x14ac:dyDescent="0.3">
      <c r="B95" s="240"/>
      <c r="C95" s="143"/>
      <c r="D95" s="143"/>
      <c r="E95" s="153"/>
      <c r="F95" s="139"/>
      <c r="G95" s="246"/>
      <c r="I95" s="240"/>
      <c r="J95" s="143"/>
      <c r="K95" s="143"/>
      <c r="L95" s="153"/>
      <c r="M95" s="139"/>
      <c r="N95" s="246"/>
    </row>
    <row r="96" spans="2:14" ht="20.100000000000001" customHeight="1" x14ac:dyDescent="0.25">
      <c r="B96" s="235"/>
      <c r="C96" s="9"/>
      <c r="D96" s="9"/>
      <c r="E96" s="10"/>
      <c r="F96" s="47"/>
      <c r="G96" s="111">
        <f>C96*D96*E96</f>
        <v>0</v>
      </c>
      <c r="I96" s="235"/>
      <c r="J96" s="9"/>
      <c r="K96" s="9"/>
      <c r="L96" s="10"/>
      <c r="M96" s="47"/>
      <c r="N96" s="111">
        <f>J96*K96*L96</f>
        <v>0</v>
      </c>
    </row>
    <row r="97" spans="2:14" ht="20.100000000000001" customHeight="1" x14ac:dyDescent="0.25">
      <c r="B97" s="236"/>
      <c r="C97" s="119"/>
      <c r="D97" s="119"/>
      <c r="E97" s="122"/>
      <c r="F97" s="123"/>
      <c r="G97" s="230">
        <f>C97*D97*E97+C98*D98*E98+C99*D99*E99+C100*D100*E100+C101*D101*E101+C102*D102*E102</f>
        <v>0</v>
      </c>
      <c r="I97" s="236"/>
      <c r="J97" s="119"/>
      <c r="K97" s="119"/>
      <c r="L97" s="122"/>
      <c r="M97" s="123"/>
      <c r="N97" s="230">
        <f>J97*K97*L97+J98*K98*L98+J99*K99*L99+J100*K100*L100+J101*K101*L101+J102*K102*L102</f>
        <v>0</v>
      </c>
    </row>
    <row r="98" spans="2:14" ht="20.100000000000001" customHeight="1" x14ac:dyDescent="0.25">
      <c r="B98" s="236"/>
      <c r="C98" s="121"/>
      <c r="D98" s="121"/>
      <c r="E98" s="124"/>
      <c r="F98" s="125"/>
      <c r="G98" s="230"/>
      <c r="I98" s="236"/>
      <c r="J98" s="121"/>
      <c r="K98" s="121"/>
      <c r="L98" s="124"/>
      <c r="M98" s="125"/>
      <c r="N98" s="230"/>
    </row>
    <row r="99" spans="2:14" ht="20.100000000000001" customHeight="1" x14ac:dyDescent="0.25">
      <c r="B99" s="236"/>
      <c r="C99" s="121"/>
      <c r="D99" s="121"/>
      <c r="E99" s="124"/>
      <c r="F99" s="125"/>
      <c r="G99" s="230"/>
      <c r="I99" s="236"/>
      <c r="J99" s="121"/>
      <c r="K99" s="121"/>
      <c r="L99" s="124"/>
      <c r="M99" s="125"/>
      <c r="N99" s="230"/>
    </row>
    <row r="100" spans="2:14" ht="20.100000000000001" customHeight="1" x14ac:dyDescent="0.25">
      <c r="B100" s="236"/>
      <c r="C100" s="121"/>
      <c r="D100" s="121"/>
      <c r="E100" s="124"/>
      <c r="F100" s="125"/>
      <c r="G100" s="230"/>
      <c r="I100" s="236"/>
      <c r="J100" s="121"/>
      <c r="K100" s="121"/>
      <c r="L100" s="124"/>
      <c r="M100" s="125"/>
      <c r="N100" s="230"/>
    </row>
    <row r="101" spans="2:14" ht="20.100000000000001" customHeight="1" x14ac:dyDescent="0.25">
      <c r="B101" s="236"/>
      <c r="C101" s="121"/>
      <c r="D101" s="121"/>
      <c r="E101" s="124"/>
      <c r="F101" s="125"/>
      <c r="G101" s="230"/>
      <c r="I101" s="236"/>
      <c r="J101" s="121"/>
      <c r="K101" s="121"/>
      <c r="L101" s="124"/>
      <c r="M101" s="125"/>
      <c r="N101" s="230"/>
    </row>
    <row r="102" spans="2:14" ht="20.100000000000001" customHeight="1" thickBot="1" x14ac:dyDescent="0.3">
      <c r="B102" s="237"/>
      <c r="C102" s="140"/>
      <c r="D102" s="140"/>
      <c r="E102" s="141"/>
      <c r="F102" s="142"/>
      <c r="G102" s="231"/>
      <c r="I102" s="237"/>
      <c r="J102" s="140"/>
      <c r="K102" s="140"/>
      <c r="L102" s="141"/>
      <c r="M102" s="142"/>
      <c r="N102" s="231"/>
    </row>
    <row r="103" spans="2:14" ht="20.100000000000001" customHeight="1" x14ac:dyDescent="0.25">
      <c r="B103" s="256"/>
      <c r="C103" s="9"/>
      <c r="D103" s="9"/>
      <c r="E103" s="10"/>
      <c r="F103" s="47"/>
      <c r="G103" s="111">
        <f>C103*D103*E103</f>
        <v>0</v>
      </c>
      <c r="I103" s="256"/>
      <c r="J103" s="9"/>
      <c r="K103" s="9"/>
      <c r="L103" s="10"/>
      <c r="M103" s="47"/>
      <c r="N103" s="111">
        <f>J103*K103*L103</f>
        <v>0</v>
      </c>
    </row>
    <row r="104" spans="2:14" ht="20.100000000000001" customHeight="1" x14ac:dyDescent="0.25">
      <c r="B104" s="239"/>
      <c r="C104" s="11"/>
      <c r="D104" s="11"/>
      <c r="E104" s="12"/>
      <c r="F104" s="48"/>
      <c r="G104" s="245">
        <f>C104*D104*E104+C105*D105*E105+C106*D106*E106+C107*D107*E107+C108*D108*E108+C109*D109*E109</f>
        <v>0</v>
      </c>
      <c r="I104" s="239"/>
      <c r="J104" s="11"/>
      <c r="K104" s="11"/>
      <c r="L104" s="12"/>
      <c r="M104" s="48"/>
      <c r="N104" s="245">
        <f>J104*K104*L104+J105*K105*L105+J106*K106*L106+J107*K107*L107+J108*K108*L108+J109*K109*L109</f>
        <v>0</v>
      </c>
    </row>
    <row r="105" spans="2:14" ht="20.100000000000001" customHeight="1" x14ac:dyDescent="0.25">
      <c r="B105" s="239"/>
      <c r="C105" s="13"/>
      <c r="D105" s="13"/>
      <c r="E105" s="14"/>
      <c r="F105" s="49"/>
      <c r="G105" s="245"/>
      <c r="I105" s="239"/>
      <c r="J105" s="13"/>
      <c r="K105" s="13"/>
      <c r="L105" s="14"/>
      <c r="M105" s="49"/>
      <c r="N105" s="245"/>
    </row>
    <row r="106" spans="2:14" ht="20.100000000000001" customHeight="1" x14ac:dyDescent="0.25">
      <c r="B106" s="239"/>
      <c r="C106" s="13"/>
      <c r="D106" s="13"/>
      <c r="E106" s="14"/>
      <c r="F106" s="49"/>
      <c r="G106" s="245"/>
      <c r="I106" s="239"/>
      <c r="J106" s="13"/>
      <c r="K106" s="13"/>
      <c r="L106" s="14"/>
      <c r="M106" s="49"/>
      <c r="N106" s="245"/>
    </row>
    <row r="107" spans="2:14" ht="20.100000000000001" customHeight="1" x14ac:dyDescent="0.25">
      <c r="B107" s="239"/>
      <c r="C107" s="13"/>
      <c r="D107" s="13"/>
      <c r="E107" s="14"/>
      <c r="F107" s="49"/>
      <c r="G107" s="245"/>
      <c r="I107" s="239"/>
      <c r="J107" s="13"/>
      <c r="K107" s="13"/>
      <c r="L107" s="14"/>
      <c r="M107" s="49"/>
      <c r="N107" s="245"/>
    </row>
    <row r="108" spans="2:14" ht="20.100000000000001" customHeight="1" x14ac:dyDescent="0.25">
      <c r="B108" s="239"/>
      <c r="C108" s="13"/>
      <c r="D108" s="13"/>
      <c r="E108" s="14"/>
      <c r="F108" s="49"/>
      <c r="G108" s="245"/>
      <c r="I108" s="239"/>
      <c r="J108" s="13"/>
      <c r="K108" s="13"/>
      <c r="L108" s="14"/>
      <c r="M108" s="49"/>
      <c r="N108" s="245"/>
    </row>
    <row r="109" spans="2:14" ht="20.100000000000001" customHeight="1" thickBot="1" x14ac:dyDescent="0.3">
      <c r="B109" s="240"/>
      <c r="C109" s="143"/>
      <c r="D109" s="143"/>
      <c r="E109" s="144"/>
      <c r="F109" s="145"/>
      <c r="G109" s="246"/>
      <c r="I109" s="240"/>
      <c r="J109" s="143"/>
      <c r="K109" s="143"/>
      <c r="L109" s="144"/>
      <c r="M109" s="145"/>
      <c r="N109" s="246"/>
    </row>
    <row r="110" spans="2:14" ht="20.100000000000001" customHeight="1" x14ac:dyDescent="0.25">
      <c r="B110" s="247" t="s">
        <v>21</v>
      </c>
      <c r="C110" s="248"/>
      <c r="D110" s="248"/>
      <c r="E110" s="248"/>
      <c r="F110" s="248"/>
      <c r="G110" s="20">
        <f>SUM(G89,G96,G103)</f>
        <v>0</v>
      </c>
      <c r="I110" s="247" t="s">
        <v>21</v>
      </c>
      <c r="J110" s="248"/>
      <c r="K110" s="248"/>
      <c r="L110" s="248"/>
      <c r="M110" s="248"/>
      <c r="N110" s="20">
        <f>SUM(N89,N96,N103)</f>
        <v>0</v>
      </c>
    </row>
    <row r="111" spans="2:14" ht="20.100000000000001" customHeight="1" thickBot="1" x14ac:dyDescent="0.3">
      <c r="B111" s="249" t="s">
        <v>22</v>
      </c>
      <c r="C111" s="250"/>
      <c r="D111" s="250"/>
      <c r="E111" s="250"/>
      <c r="F111" s="250"/>
      <c r="G111" s="21">
        <f>SUM(G90,G97,G104)</f>
        <v>0</v>
      </c>
      <c r="I111" s="249" t="s">
        <v>22</v>
      </c>
      <c r="J111" s="250"/>
      <c r="K111" s="250"/>
      <c r="L111" s="250"/>
      <c r="M111" s="250"/>
      <c r="N111" s="21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252" t="s">
        <v>21</v>
      </c>
      <c r="C113" s="253"/>
      <c r="D113" s="253"/>
      <c r="E113" s="253"/>
      <c r="F113" s="253"/>
      <c r="G113" s="20">
        <f>SUM(G18,G51,G84,G110)</f>
        <v>4512.5</v>
      </c>
      <c r="I113" s="247" t="s">
        <v>21</v>
      </c>
      <c r="J113" s="248"/>
      <c r="K113" s="248"/>
      <c r="L113" s="248"/>
      <c r="M113" s="248"/>
      <c r="N113" s="20">
        <f>SUM(N18,N51,N84,N110)</f>
        <v>4656.484375</v>
      </c>
    </row>
    <row r="114" spans="2:14" ht="20.100000000000001" customHeight="1" thickBot="1" x14ac:dyDescent="0.3">
      <c r="B114" s="254" t="s">
        <v>22</v>
      </c>
      <c r="C114" s="255"/>
      <c r="D114" s="255"/>
      <c r="E114" s="255"/>
      <c r="F114" s="255"/>
      <c r="G114" s="109">
        <f>SUM(G19,G52,G85,G111)</f>
        <v>0</v>
      </c>
      <c r="I114" s="249" t="s">
        <v>22</v>
      </c>
      <c r="J114" s="250"/>
      <c r="K114" s="250"/>
      <c r="L114" s="250"/>
      <c r="M114" s="250"/>
      <c r="N114" s="109">
        <f>SUM(N19,N52,N85,N111)</f>
        <v>0</v>
      </c>
    </row>
  </sheetData>
  <mergeCells count="87">
    <mergeCell ref="B114:F114"/>
    <mergeCell ref="I114:M114"/>
    <mergeCell ref="B110:F110"/>
    <mergeCell ref="I110:M110"/>
    <mergeCell ref="B111:F111"/>
    <mergeCell ref="I111:M111"/>
    <mergeCell ref="B113:F113"/>
    <mergeCell ref="I113:M113"/>
    <mergeCell ref="B96:B102"/>
    <mergeCell ref="I96:I102"/>
    <mergeCell ref="G97:G102"/>
    <mergeCell ref="N97:N102"/>
    <mergeCell ref="B103:B109"/>
    <mergeCell ref="I103:I109"/>
    <mergeCell ref="G104:G109"/>
    <mergeCell ref="N104:N109"/>
    <mergeCell ref="B89:B95"/>
    <mergeCell ref="G90:G95"/>
    <mergeCell ref="B70:B76"/>
    <mergeCell ref="I70:I76"/>
    <mergeCell ref="G71:G76"/>
    <mergeCell ref="N71:N76"/>
    <mergeCell ref="B84:F84"/>
    <mergeCell ref="I84:M84"/>
    <mergeCell ref="I89:I95"/>
    <mergeCell ref="N90:N95"/>
    <mergeCell ref="B85:F85"/>
    <mergeCell ref="I85:M85"/>
    <mergeCell ref="B87:G87"/>
    <mergeCell ref="I87:N87"/>
    <mergeCell ref="B77:B83"/>
    <mergeCell ref="G78:G83"/>
    <mergeCell ref="I77:I83"/>
    <mergeCell ref="N78:N83"/>
    <mergeCell ref="B56:B62"/>
    <mergeCell ref="I56:I62"/>
    <mergeCell ref="G57:G62"/>
    <mergeCell ref="N57:N62"/>
    <mergeCell ref="B63:B69"/>
    <mergeCell ref="I63:I69"/>
    <mergeCell ref="G64:G69"/>
    <mergeCell ref="N64:N69"/>
    <mergeCell ref="B2:G2"/>
    <mergeCell ref="I2:N2"/>
    <mergeCell ref="B4:B10"/>
    <mergeCell ref="I4:I10"/>
    <mergeCell ref="G5:G10"/>
    <mergeCell ref="N5:N10"/>
    <mergeCell ref="B11:B17"/>
    <mergeCell ref="I11:I17"/>
    <mergeCell ref="G12:G17"/>
    <mergeCell ref="N12:N17"/>
    <mergeCell ref="B18:F18"/>
    <mergeCell ref="I18:M18"/>
    <mergeCell ref="B19:F19"/>
    <mergeCell ref="I19:M19"/>
    <mergeCell ref="B21:G21"/>
    <mergeCell ref="I21:N21"/>
    <mergeCell ref="B23:B29"/>
    <mergeCell ref="I23:I29"/>
    <mergeCell ref="G24:G29"/>
    <mergeCell ref="N24:N29"/>
    <mergeCell ref="B30:B36"/>
    <mergeCell ref="I30:I36"/>
    <mergeCell ref="G31:G36"/>
    <mergeCell ref="N31:N36"/>
    <mergeCell ref="B37:B43"/>
    <mergeCell ref="I37:I43"/>
    <mergeCell ref="G38:G43"/>
    <mergeCell ref="N38:N43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P15:P19"/>
    <mergeCell ref="P20:P24"/>
    <mergeCell ref="P2:Q2"/>
    <mergeCell ref="P3:Q3"/>
    <mergeCell ref="P4:Q4"/>
    <mergeCell ref="P5:P9"/>
    <mergeCell ref="P10:P14"/>
  </mergeCells>
  <phoneticPr fontId="15" type="noConversion"/>
  <hyperlinks>
    <hyperlink ref="P3:Q3" location="说明页!A1" display="说明页" xr:uid="{3601ADB9-68C4-4E2C-9E79-B1FF8E7ABA76}"/>
    <hyperlink ref="P4:Q4" location="基础数据!A1" display="基础数据" xr:uid="{07D0C5C9-4757-4D96-A8DE-F1995A82E6FE}"/>
    <hyperlink ref="Q5" location="'腿肩(减重60%)'!A1" display="减重60%" xr:uid="{AFF696E1-63B1-4ABB-98BE-8DDF0162B7B6}"/>
    <hyperlink ref="Q6" location="'腿肩(75%)'!A1" display="75%" xr:uid="{02135032-3CD7-4C92-B794-F9FA36B4FA7C}"/>
    <hyperlink ref="Q7" location="'腿肩(80%)'!A1" display="80%" xr:uid="{BA577D3A-D112-444E-A59E-2771C732D658}"/>
    <hyperlink ref="Q8" location="'腿肩(85%)'!A1" display="85%" xr:uid="{DE76F2CA-C947-49CE-BF00-30E1198511D3}"/>
    <hyperlink ref="Q9" location="'腿肩(95%)'!A1" display="95%" xr:uid="{9391DD09-F2CA-4CFC-897A-645DC661C4AA}"/>
    <hyperlink ref="Q10" location="'胸背(减重70%)'!A1" display="减重70%" xr:uid="{2BF0E121-AFE0-4A79-91F6-7CA88F5E0D11}"/>
    <hyperlink ref="Q11" location="'胸背(77.5%)'!A1" display="77.5%" xr:uid="{E62F28C3-94E0-4061-B234-9401D58317B8}"/>
    <hyperlink ref="Q12" location="'胸背(82.5%)'!A1" display="82.5%" xr:uid="{5D1B6C7F-CA9C-42E3-B8F5-9AF4AE9B0D78}"/>
    <hyperlink ref="Q13" location="'胸背(87.5%)'!A1" display="87.5%" xr:uid="{0AAD77EB-5D9B-4ED5-914C-4D7D33C97E59}"/>
    <hyperlink ref="Q14" location="'胸背(95%)'!A1" display="95%" xr:uid="{D48EBB62-0D48-41D5-8DFD-61B2EB564717}"/>
    <hyperlink ref="Q15" location="'拉胸(减重60%)'!A1" display="减重60%" xr:uid="{F7320527-8353-4688-B58A-A2935E14B938}"/>
    <hyperlink ref="Q16" location="'拉胸(75%)'!A1" display="75%" xr:uid="{BFF8DAF5-735B-4AF3-AC11-28CF0E48CA5E}"/>
    <hyperlink ref="Q17" location="'拉胸(80%)'!A1" display="80%" xr:uid="{28C1634E-37F0-4D8F-B992-B3115E9BF6C2}"/>
    <hyperlink ref="Q18" location="'拉胸(85%)'!A1" display="85%" xr:uid="{B941E16E-9C9D-4C3B-8810-32FE84B2594D}"/>
    <hyperlink ref="Q19" location="'拉胸(95%)'!A1" display="95%" xr:uid="{BC70FC22-2760-4F4E-B672-886833E31E21}"/>
    <hyperlink ref="Q20" location="'肩背(减重70%)'!A1" display="减重70%" xr:uid="{C682454C-29F1-4D3A-8127-C7C8020F4140}"/>
    <hyperlink ref="Q21" location="'肩背(77.5%)'!A1" display="77.5%" xr:uid="{1D071577-BE46-4367-B2B3-A73ACD4D9799}"/>
    <hyperlink ref="Q22" location="'肩背(82.5%)'!A1" display="82.5%" xr:uid="{6A32D7EF-2D34-4036-81E3-4886DC3F523F}"/>
    <hyperlink ref="Q23" location="'肩背(87.5%)'!A1" display="87.5%" xr:uid="{D07F6BF6-31B1-4964-A42B-21A9958ACE4A}"/>
    <hyperlink ref="Q24" location="'肩背(95%)'!A1" display="95%" xr:uid="{54F86658-09B6-4DA2-866C-C7687CD8A503}"/>
  </hyperlinks>
  <pageMargins left="0.69930555555555596" right="0.69930555555555596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4" tint="-0.249977111117893"/>
  </sheetPr>
  <dimension ref="B1:Q114"/>
  <sheetViews>
    <sheetView topLeftCell="A79" zoomScale="85" zoomScaleNormal="85" workbookViewId="0">
      <selection activeCell="I96" sqref="I96:I102"/>
    </sheetView>
  </sheetViews>
  <sheetFormatPr defaultColWidth="10.77734375" defaultRowHeight="20.100000000000001" customHeight="1" x14ac:dyDescent="0.25"/>
  <cols>
    <col min="1" max="1" width="10.77734375" style="135"/>
    <col min="2" max="2" width="16.77734375" style="135" customWidth="1"/>
    <col min="3" max="8" width="10.77734375" style="135"/>
    <col min="9" max="9" width="16.77734375" style="135" customWidth="1"/>
    <col min="10" max="16384" width="10.77734375" style="135"/>
  </cols>
  <sheetData>
    <row r="1" spans="2:17" ht="20.100000000000001" customHeight="1" thickBot="1" x14ac:dyDescent="0.3"/>
    <row r="2" spans="2:17" ht="20.100000000000001" customHeight="1" thickTop="1" thickBot="1" x14ac:dyDescent="0.3">
      <c r="B2" s="227" t="s">
        <v>13</v>
      </c>
      <c r="C2" s="228"/>
      <c r="D2" s="228"/>
      <c r="E2" s="228"/>
      <c r="F2" s="228"/>
      <c r="G2" s="229"/>
      <c r="I2" s="227" t="s">
        <v>13</v>
      </c>
      <c r="J2" s="228"/>
      <c r="K2" s="228"/>
      <c r="L2" s="228"/>
      <c r="M2" s="228"/>
      <c r="N2" s="229"/>
      <c r="P2" s="196" t="s">
        <v>116</v>
      </c>
      <c r="Q2" s="197"/>
    </row>
    <row r="3" spans="2:17" ht="20.100000000000001" customHeight="1" thickBot="1" x14ac:dyDescent="0.3">
      <c r="B3" s="1" t="s">
        <v>14</v>
      </c>
      <c r="C3" s="2" t="s">
        <v>15</v>
      </c>
      <c r="D3" s="3" t="s">
        <v>16</v>
      </c>
      <c r="E3" s="4" t="s">
        <v>17</v>
      </c>
      <c r="F3" s="5" t="s">
        <v>18</v>
      </c>
      <c r="G3" s="6" t="s">
        <v>19</v>
      </c>
      <c r="I3" s="1" t="s">
        <v>14</v>
      </c>
      <c r="J3" s="2" t="s">
        <v>15</v>
      </c>
      <c r="K3" s="3" t="s">
        <v>16</v>
      </c>
      <c r="L3" s="4" t="s">
        <v>17</v>
      </c>
      <c r="M3" s="5" t="s">
        <v>18</v>
      </c>
      <c r="N3" s="6" t="s">
        <v>19</v>
      </c>
      <c r="P3" s="205" t="s">
        <v>117</v>
      </c>
      <c r="Q3" s="206"/>
    </row>
    <row r="4" spans="2:17" ht="20.100000000000001" customHeight="1" thickBot="1" x14ac:dyDescent="0.3">
      <c r="B4" s="232" t="s">
        <v>67</v>
      </c>
      <c r="C4" s="7">
        <f>基础数据!$K$21</f>
        <v>8</v>
      </c>
      <c r="D4" s="7">
        <f>基础数据!$L$21</f>
        <v>3</v>
      </c>
      <c r="E4" s="8">
        <f>基础数据!$F$6*F4</f>
        <v>125.16249999999999</v>
      </c>
      <c r="F4" s="110">
        <f>基础数据!$D$21</f>
        <v>0.85</v>
      </c>
      <c r="G4" s="111">
        <f>C4*D4*E4</f>
        <v>3003.8999999999996</v>
      </c>
      <c r="I4" s="232" t="s">
        <v>136</v>
      </c>
      <c r="J4" s="7">
        <f>基础数据!$K$21</f>
        <v>8</v>
      </c>
      <c r="K4" s="7">
        <f>基础数据!$L$21</f>
        <v>3</v>
      </c>
      <c r="L4" s="8">
        <f>基础数据!$L$6*M4</f>
        <v>129.19999999999999</v>
      </c>
      <c r="M4" s="110">
        <f>基础数据!$D$21</f>
        <v>0.85</v>
      </c>
      <c r="N4" s="111">
        <f>J4*K4*L4</f>
        <v>3100.7999999999997</v>
      </c>
      <c r="P4" s="201" t="s">
        <v>118</v>
      </c>
      <c r="Q4" s="202"/>
    </row>
    <row r="5" spans="2:17" ht="20.100000000000001" customHeight="1" x14ac:dyDescent="0.25">
      <c r="B5" s="233"/>
      <c r="C5" s="88"/>
      <c r="D5" s="89"/>
      <c r="E5" s="90"/>
      <c r="F5" s="91"/>
      <c r="G5" s="245">
        <f>C5*D5*E5+C6*D6*E6+C7*D7*E7+C8*D8*E8+C9*D9*E9+C10*D10*E10</f>
        <v>0</v>
      </c>
      <c r="I5" s="233"/>
      <c r="J5" s="88"/>
      <c r="K5" s="89"/>
      <c r="L5" s="90"/>
      <c r="M5" s="91"/>
      <c r="N5" s="245">
        <f>J5*K5*L5+J6*K6*L6+J7*K7*L7+J8*K8*L8+J9*K9*L9+J10*K10*L10</f>
        <v>0</v>
      </c>
      <c r="P5" s="171" t="s">
        <v>119</v>
      </c>
      <c r="Q5" s="156" t="s">
        <v>121</v>
      </c>
    </row>
    <row r="6" spans="2:17" ht="20.100000000000001" customHeight="1" x14ac:dyDescent="0.25">
      <c r="B6" s="233"/>
      <c r="C6" s="92"/>
      <c r="D6" s="93"/>
      <c r="E6" s="94"/>
      <c r="F6" s="95"/>
      <c r="G6" s="245"/>
      <c r="I6" s="233"/>
      <c r="J6" s="92"/>
      <c r="K6" s="93"/>
      <c r="L6" s="94"/>
      <c r="M6" s="95"/>
      <c r="N6" s="245"/>
      <c r="P6" s="172"/>
      <c r="Q6" s="157" t="s">
        <v>122</v>
      </c>
    </row>
    <row r="7" spans="2:17" ht="20.100000000000001" customHeight="1" x14ac:dyDescent="0.25">
      <c r="B7" s="233"/>
      <c r="C7" s="92"/>
      <c r="D7" s="93"/>
      <c r="E7" s="94"/>
      <c r="F7" s="95"/>
      <c r="G7" s="245"/>
      <c r="I7" s="233"/>
      <c r="J7" s="92"/>
      <c r="K7" s="93"/>
      <c r="L7" s="94"/>
      <c r="M7" s="95"/>
      <c r="N7" s="245"/>
      <c r="P7" s="172"/>
      <c r="Q7" s="158" t="s">
        <v>123</v>
      </c>
    </row>
    <row r="8" spans="2:17" ht="20.100000000000001" customHeight="1" thickBot="1" x14ac:dyDescent="0.3">
      <c r="B8" s="233"/>
      <c r="C8" s="92"/>
      <c r="D8" s="93"/>
      <c r="E8" s="94"/>
      <c r="F8" s="95"/>
      <c r="G8" s="245"/>
      <c r="I8" s="233"/>
      <c r="J8" s="92"/>
      <c r="K8" s="93"/>
      <c r="L8" s="94"/>
      <c r="M8" s="95"/>
      <c r="N8" s="245"/>
      <c r="P8" s="172"/>
      <c r="Q8" s="159" t="s">
        <v>124</v>
      </c>
    </row>
    <row r="9" spans="2:17" ht="20.100000000000001" customHeight="1" thickBot="1" x14ac:dyDescent="0.3">
      <c r="B9" s="233"/>
      <c r="C9" s="92"/>
      <c r="D9" s="93"/>
      <c r="E9" s="94"/>
      <c r="F9" s="95"/>
      <c r="G9" s="245"/>
      <c r="I9" s="233"/>
      <c r="J9" s="92"/>
      <c r="K9" s="93"/>
      <c r="L9" s="94"/>
      <c r="M9" s="95"/>
      <c r="N9" s="245"/>
      <c r="P9" s="173"/>
      <c r="Q9" s="160" t="s">
        <v>125</v>
      </c>
    </row>
    <row r="10" spans="2:17" ht="20.100000000000001" customHeight="1" thickBot="1" x14ac:dyDescent="0.3">
      <c r="B10" s="234"/>
      <c r="C10" s="136"/>
      <c r="D10" s="137"/>
      <c r="E10" s="138"/>
      <c r="F10" s="139"/>
      <c r="G10" s="246"/>
      <c r="I10" s="234"/>
      <c r="J10" s="136"/>
      <c r="K10" s="137"/>
      <c r="L10" s="138"/>
      <c r="M10" s="139"/>
      <c r="N10" s="246"/>
      <c r="P10" s="174" t="s">
        <v>120</v>
      </c>
      <c r="Q10" s="156" t="s">
        <v>130</v>
      </c>
    </row>
    <row r="11" spans="2:17" ht="20.100000000000001" customHeight="1" x14ac:dyDescent="0.25">
      <c r="B11" s="235" t="s">
        <v>68</v>
      </c>
      <c r="C11" s="9">
        <v>3</v>
      </c>
      <c r="D11" s="9">
        <v>6</v>
      </c>
      <c r="E11" s="10"/>
      <c r="F11" s="47"/>
      <c r="G11" s="111">
        <f>C11*D11*E11</f>
        <v>0</v>
      </c>
      <c r="I11" s="235" t="s">
        <v>68</v>
      </c>
      <c r="J11" s="9">
        <v>3</v>
      </c>
      <c r="K11" s="9">
        <v>6</v>
      </c>
      <c r="L11" s="10"/>
      <c r="M11" s="47"/>
      <c r="N11" s="111">
        <f>J11*K11*L11</f>
        <v>0</v>
      </c>
      <c r="P11" s="175"/>
      <c r="Q11" s="157" t="s">
        <v>127</v>
      </c>
    </row>
    <row r="12" spans="2:17" ht="20.100000000000001" customHeight="1" x14ac:dyDescent="0.25">
      <c r="B12" s="236"/>
      <c r="C12" s="121"/>
      <c r="D12" s="121"/>
      <c r="E12" s="124"/>
      <c r="F12" s="125"/>
      <c r="G12" s="230">
        <f>C12*D12*E12+C13*D13*E13+C14*D14*E14+C15*D15*E15+C16*D16*E16+C17*D17*E17</f>
        <v>0</v>
      </c>
      <c r="I12" s="236"/>
      <c r="J12" s="121"/>
      <c r="K12" s="121"/>
      <c r="L12" s="124"/>
      <c r="M12" s="125"/>
      <c r="N12" s="230">
        <f>J12*K12*L12+J13*K13*L13+J14*K14*L14+J15*K15*L15+J16*K16*L16+J17*K17*L17</f>
        <v>0</v>
      </c>
      <c r="P12" s="175"/>
      <c r="Q12" s="158" t="s">
        <v>128</v>
      </c>
    </row>
    <row r="13" spans="2:17" ht="20.100000000000001" customHeight="1" thickBot="1" x14ac:dyDescent="0.3">
      <c r="B13" s="236"/>
      <c r="C13" s="121"/>
      <c r="D13" s="121"/>
      <c r="E13" s="124"/>
      <c r="F13" s="125"/>
      <c r="G13" s="230"/>
      <c r="I13" s="236"/>
      <c r="J13" s="121"/>
      <c r="K13" s="121"/>
      <c r="L13" s="124"/>
      <c r="M13" s="125"/>
      <c r="N13" s="230"/>
      <c r="P13" s="175"/>
      <c r="Q13" s="159" t="s">
        <v>129</v>
      </c>
    </row>
    <row r="14" spans="2:17" ht="20.100000000000001" customHeight="1" thickBot="1" x14ac:dyDescent="0.3">
      <c r="B14" s="236"/>
      <c r="C14" s="121"/>
      <c r="D14" s="121"/>
      <c r="E14" s="124"/>
      <c r="F14" s="125"/>
      <c r="G14" s="230"/>
      <c r="I14" s="236"/>
      <c r="J14" s="121"/>
      <c r="K14" s="121"/>
      <c r="L14" s="124"/>
      <c r="M14" s="125"/>
      <c r="N14" s="230"/>
      <c r="P14" s="198"/>
      <c r="Q14" s="160" t="s">
        <v>125</v>
      </c>
    </row>
    <row r="15" spans="2:17" ht="20.100000000000001" customHeight="1" x14ac:dyDescent="0.25">
      <c r="B15" s="236"/>
      <c r="C15" s="121"/>
      <c r="D15" s="121"/>
      <c r="E15" s="124"/>
      <c r="F15" s="125"/>
      <c r="G15" s="230"/>
      <c r="I15" s="236"/>
      <c r="J15" s="121"/>
      <c r="K15" s="121"/>
      <c r="L15" s="124"/>
      <c r="M15" s="125"/>
      <c r="N15" s="230"/>
      <c r="P15" s="171" t="s">
        <v>126</v>
      </c>
      <c r="Q15" s="156" t="s">
        <v>121</v>
      </c>
    </row>
    <row r="16" spans="2:17" ht="20.100000000000001" customHeight="1" x14ac:dyDescent="0.25">
      <c r="B16" s="236"/>
      <c r="C16" s="121"/>
      <c r="D16" s="121"/>
      <c r="E16" s="124"/>
      <c r="F16" s="125"/>
      <c r="G16" s="230"/>
      <c r="I16" s="236"/>
      <c r="J16" s="121"/>
      <c r="K16" s="121"/>
      <c r="L16" s="124"/>
      <c r="M16" s="125"/>
      <c r="N16" s="230"/>
      <c r="P16" s="172"/>
      <c r="Q16" s="157" t="s">
        <v>122</v>
      </c>
    </row>
    <row r="17" spans="2:17" ht="20.100000000000001" customHeight="1" thickBot="1" x14ac:dyDescent="0.3">
      <c r="B17" s="237"/>
      <c r="C17" s="140"/>
      <c r="D17" s="140"/>
      <c r="E17" s="141"/>
      <c r="F17" s="142"/>
      <c r="G17" s="231"/>
      <c r="I17" s="237"/>
      <c r="J17" s="140"/>
      <c r="K17" s="140"/>
      <c r="L17" s="141"/>
      <c r="M17" s="142"/>
      <c r="N17" s="231"/>
      <c r="P17" s="172"/>
      <c r="Q17" s="158" t="s">
        <v>123</v>
      </c>
    </row>
    <row r="18" spans="2:17" ht="20.100000000000001" customHeight="1" thickBot="1" x14ac:dyDescent="0.3">
      <c r="B18" s="247" t="s">
        <v>21</v>
      </c>
      <c r="C18" s="248"/>
      <c r="D18" s="248"/>
      <c r="E18" s="248"/>
      <c r="F18" s="248"/>
      <c r="G18" s="20">
        <f>SUM(G4,G11)</f>
        <v>3003.8999999999996</v>
      </c>
      <c r="I18" s="247" t="s">
        <v>21</v>
      </c>
      <c r="J18" s="248"/>
      <c r="K18" s="248"/>
      <c r="L18" s="248"/>
      <c r="M18" s="248"/>
      <c r="N18" s="20">
        <f>SUM(N4,N11)</f>
        <v>3100.7999999999997</v>
      </c>
      <c r="P18" s="172"/>
      <c r="Q18" s="159" t="s">
        <v>124</v>
      </c>
    </row>
    <row r="19" spans="2:17" ht="20.100000000000001" customHeight="1" thickBot="1" x14ac:dyDescent="0.3">
      <c r="B19" s="249" t="s">
        <v>22</v>
      </c>
      <c r="C19" s="250"/>
      <c r="D19" s="250"/>
      <c r="E19" s="250"/>
      <c r="F19" s="250"/>
      <c r="G19" s="21">
        <f>SUM(G5,G12)</f>
        <v>0</v>
      </c>
      <c r="I19" s="249" t="s">
        <v>22</v>
      </c>
      <c r="J19" s="250"/>
      <c r="K19" s="250"/>
      <c r="L19" s="250"/>
      <c r="M19" s="250"/>
      <c r="N19" s="21">
        <f>SUM(N5,N12)</f>
        <v>0</v>
      </c>
      <c r="P19" s="173"/>
      <c r="Q19" s="160" t="s">
        <v>125</v>
      </c>
    </row>
    <row r="20" spans="2:17" ht="20.100000000000001" customHeight="1" thickBot="1" x14ac:dyDescent="0.3">
      <c r="P20" s="174" t="s">
        <v>143</v>
      </c>
      <c r="Q20" s="156" t="s">
        <v>130</v>
      </c>
    </row>
    <row r="21" spans="2:17" ht="20.100000000000001" customHeight="1" thickBot="1" x14ac:dyDescent="0.3">
      <c r="B21" s="227" t="s">
        <v>13</v>
      </c>
      <c r="C21" s="228"/>
      <c r="D21" s="228"/>
      <c r="E21" s="228"/>
      <c r="F21" s="228"/>
      <c r="G21" s="229"/>
      <c r="I21" s="227" t="s">
        <v>13</v>
      </c>
      <c r="J21" s="228"/>
      <c r="K21" s="228"/>
      <c r="L21" s="228"/>
      <c r="M21" s="228"/>
      <c r="N21" s="229"/>
      <c r="P21" s="175"/>
      <c r="Q21" s="157" t="s">
        <v>127</v>
      </c>
    </row>
    <row r="22" spans="2:17" ht="20.100000000000001" customHeight="1" thickBot="1" x14ac:dyDescent="0.3">
      <c r="B22" s="1" t="s">
        <v>14</v>
      </c>
      <c r="C22" s="2" t="s">
        <v>15</v>
      </c>
      <c r="D22" s="3" t="s">
        <v>16</v>
      </c>
      <c r="E22" s="4" t="s">
        <v>17</v>
      </c>
      <c r="F22" s="5" t="s">
        <v>18</v>
      </c>
      <c r="G22" s="6" t="s">
        <v>19</v>
      </c>
      <c r="I22" s="1" t="s">
        <v>14</v>
      </c>
      <c r="J22" s="2" t="s">
        <v>15</v>
      </c>
      <c r="K22" s="3" t="s">
        <v>16</v>
      </c>
      <c r="L22" s="4" t="s">
        <v>17</v>
      </c>
      <c r="M22" s="5" t="s">
        <v>18</v>
      </c>
      <c r="N22" s="6" t="s">
        <v>19</v>
      </c>
      <c r="P22" s="175"/>
      <c r="Q22" s="158" t="s">
        <v>128</v>
      </c>
    </row>
    <row r="23" spans="2:17" ht="20.100000000000001" customHeight="1" thickBot="1" x14ac:dyDescent="0.3">
      <c r="B23" s="270" t="s">
        <v>164</v>
      </c>
      <c r="C23" s="9">
        <v>3</v>
      </c>
      <c r="D23" s="9">
        <v>8</v>
      </c>
      <c r="E23" s="10"/>
      <c r="F23" s="47"/>
      <c r="G23" s="111">
        <f>C23*D23*E23</f>
        <v>0</v>
      </c>
      <c r="I23" s="270" t="s">
        <v>164</v>
      </c>
      <c r="J23" s="9">
        <v>3</v>
      </c>
      <c r="K23" s="9">
        <v>8</v>
      </c>
      <c r="L23" s="10"/>
      <c r="M23" s="47"/>
      <c r="N23" s="111">
        <f>J23*K23*L23</f>
        <v>0</v>
      </c>
      <c r="P23" s="175"/>
      <c r="Q23" s="159" t="s">
        <v>129</v>
      </c>
    </row>
    <row r="24" spans="2:17" ht="20.100000000000001" customHeight="1" thickBot="1" x14ac:dyDescent="0.3">
      <c r="B24" s="239"/>
      <c r="C24" s="11"/>
      <c r="D24" s="11"/>
      <c r="E24" s="12"/>
      <c r="F24" s="48"/>
      <c r="G24" s="245">
        <f>C24*D24*E24+C25*D25*E25+C26*D26*E26+C27*D27*E27+C28*D28*E28+C29*D29*E29</f>
        <v>0</v>
      </c>
      <c r="I24" s="239"/>
      <c r="J24" s="11"/>
      <c r="K24" s="11"/>
      <c r="L24" s="12"/>
      <c r="M24" s="48"/>
      <c r="N24" s="245">
        <f>J24*K24*L24+J25*K25*L25+J26*K26*L26+J27*K27*L27+J28*K28*L28+J29*K29*L29</f>
        <v>0</v>
      </c>
      <c r="P24" s="176"/>
      <c r="Q24" s="161" t="s">
        <v>125</v>
      </c>
    </row>
    <row r="25" spans="2:17" ht="20.100000000000001" customHeight="1" thickTop="1" x14ac:dyDescent="0.25">
      <c r="B25" s="239"/>
      <c r="C25" s="13"/>
      <c r="D25" s="13"/>
      <c r="E25" s="14"/>
      <c r="F25" s="49"/>
      <c r="G25" s="245"/>
      <c r="I25" s="239"/>
      <c r="J25" s="13"/>
      <c r="K25" s="13"/>
      <c r="L25" s="14"/>
      <c r="M25" s="49"/>
      <c r="N25" s="245"/>
    </row>
    <row r="26" spans="2:17" ht="20.100000000000001" customHeight="1" x14ac:dyDescent="0.25">
      <c r="B26" s="239"/>
      <c r="C26" s="13"/>
      <c r="D26" s="13"/>
      <c r="E26" s="14"/>
      <c r="F26" s="49"/>
      <c r="G26" s="245"/>
      <c r="I26" s="239"/>
      <c r="J26" s="13"/>
      <c r="K26" s="13"/>
      <c r="L26" s="14"/>
      <c r="M26" s="49"/>
      <c r="N26" s="245"/>
    </row>
    <row r="27" spans="2:17" ht="20.100000000000001" customHeight="1" x14ac:dyDescent="0.25">
      <c r="B27" s="239"/>
      <c r="C27" s="13"/>
      <c r="D27" s="13"/>
      <c r="E27" s="14"/>
      <c r="F27" s="49"/>
      <c r="G27" s="245"/>
      <c r="I27" s="239"/>
      <c r="J27" s="13"/>
      <c r="K27" s="13"/>
      <c r="L27" s="14"/>
      <c r="M27" s="49"/>
      <c r="N27" s="245"/>
    </row>
    <row r="28" spans="2:17" ht="20.100000000000001" customHeight="1" x14ac:dyDescent="0.25">
      <c r="B28" s="239"/>
      <c r="C28" s="13"/>
      <c r="D28" s="13"/>
      <c r="E28" s="14"/>
      <c r="F28" s="49"/>
      <c r="G28" s="245"/>
      <c r="I28" s="239"/>
      <c r="J28" s="13"/>
      <c r="K28" s="13"/>
      <c r="L28" s="14"/>
      <c r="M28" s="49"/>
      <c r="N28" s="245"/>
    </row>
    <row r="29" spans="2:17" ht="20.100000000000001" customHeight="1" thickBot="1" x14ac:dyDescent="0.3">
      <c r="B29" s="240"/>
      <c r="C29" s="143"/>
      <c r="D29" s="143"/>
      <c r="E29" s="144"/>
      <c r="F29" s="145"/>
      <c r="G29" s="246"/>
      <c r="I29" s="240"/>
      <c r="J29" s="143"/>
      <c r="K29" s="143"/>
      <c r="L29" s="144"/>
      <c r="M29" s="145"/>
      <c r="N29" s="246"/>
    </row>
    <row r="30" spans="2:17" ht="20.100000000000001" customHeight="1" x14ac:dyDescent="0.25">
      <c r="B30" s="235" t="s">
        <v>166</v>
      </c>
      <c r="C30" s="9">
        <v>3</v>
      </c>
      <c r="D30" s="9">
        <v>12</v>
      </c>
      <c r="E30" s="15"/>
      <c r="F30" s="50"/>
      <c r="G30" s="111">
        <f>C30*D30*E30</f>
        <v>0</v>
      </c>
      <c r="I30" s="235" t="s">
        <v>166</v>
      </c>
      <c r="J30" s="9">
        <v>3</v>
      </c>
      <c r="K30" s="9">
        <v>12</v>
      </c>
      <c r="L30" s="15"/>
      <c r="M30" s="50"/>
      <c r="N30" s="111">
        <f>J30*K30*L30</f>
        <v>0</v>
      </c>
    </row>
    <row r="31" spans="2:17" ht="20.100000000000001" customHeight="1" x14ac:dyDescent="0.25">
      <c r="B31" s="236"/>
      <c r="C31" s="119"/>
      <c r="D31" s="119"/>
      <c r="E31" s="120"/>
      <c r="F31" s="117"/>
      <c r="G31" s="230">
        <f>C31*D31*E31+C32*D32*E32+C33*D33*E33+C34*D34*E34+C35*D35*E35+C36*D36*E36</f>
        <v>0</v>
      </c>
      <c r="I31" s="236"/>
      <c r="J31" s="119"/>
      <c r="K31" s="119"/>
      <c r="L31" s="120"/>
      <c r="M31" s="117"/>
      <c r="N31" s="230">
        <f>J31*K31*L31+J32*K32*L32+J33*K33*L33+J34*K34*L34+J35*K35*L35+J36*K36*L36</f>
        <v>0</v>
      </c>
    </row>
    <row r="32" spans="2:17" ht="20.100000000000001" customHeight="1" x14ac:dyDescent="0.25">
      <c r="B32" s="236"/>
      <c r="C32" s="121"/>
      <c r="D32" s="121"/>
      <c r="E32" s="120"/>
      <c r="F32" s="118"/>
      <c r="G32" s="230"/>
      <c r="I32" s="236"/>
      <c r="J32" s="121"/>
      <c r="K32" s="121"/>
      <c r="L32" s="120"/>
      <c r="M32" s="118"/>
      <c r="N32" s="230"/>
    </row>
    <row r="33" spans="2:14" ht="20.100000000000001" customHeight="1" x14ac:dyDescent="0.25">
      <c r="B33" s="236"/>
      <c r="C33" s="121"/>
      <c r="D33" s="121"/>
      <c r="E33" s="120"/>
      <c r="F33" s="118"/>
      <c r="G33" s="230"/>
      <c r="I33" s="236"/>
      <c r="J33" s="121"/>
      <c r="K33" s="121"/>
      <c r="L33" s="120"/>
      <c r="M33" s="118"/>
      <c r="N33" s="230"/>
    </row>
    <row r="34" spans="2:14" ht="20.100000000000001" customHeight="1" x14ac:dyDescent="0.25">
      <c r="B34" s="236"/>
      <c r="C34" s="121"/>
      <c r="D34" s="121"/>
      <c r="E34" s="120"/>
      <c r="F34" s="118"/>
      <c r="G34" s="230"/>
      <c r="I34" s="236"/>
      <c r="J34" s="121"/>
      <c r="K34" s="121"/>
      <c r="L34" s="120"/>
      <c r="M34" s="118"/>
      <c r="N34" s="230"/>
    </row>
    <row r="35" spans="2:14" ht="20.100000000000001" customHeight="1" x14ac:dyDescent="0.25">
      <c r="B35" s="236"/>
      <c r="C35" s="121"/>
      <c r="D35" s="121"/>
      <c r="E35" s="146"/>
      <c r="F35" s="118"/>
      <c r="G35" s="230"/>
      <c r="I35" s="236"/>
      <c r="J35" s="121"/>
      <c r="K35" s="121"/>
      <c r="L35" s="146"/>
      <c r="M35" s="118"/>
      <c r="N35" s="230"/>
    </row>
    <row r="36" spans="2:14" ht="20.100000000000001" customHeight="1" thickBot="1" x14ac:dyDescent="0.3">
      <c r="B36" s="237"/>
      <c r="C36" s="140"/>
      <c r="D36" s="140"/>
      <c r="E36" s="147"/>
      <c r="F36" s="148"/>
      <c r="G36" s="231"/>
      <c r="I36" s="237"/>
      <c r="J36" s="140"/>
      <c r="K36" s="140"/>
      <c r="L36" s="147"/>
      <c r="M36" s="148"/>
      <c r="N36" s="231"/>
    </row>
    <row r="37" spans="2:14" ht="20.100000000000001" customHeight="1" x14ac:dyDescent="0.25">
      <c r="B37" s="241"/>
      <c r="C37" s="9"/>
      <c r="D37" s="9"/>
      <c r="E37" s="10"/>
      <c r="F37" s="47"/>
      <c r="G37" s="111">
        <f>C37*D37*E37</f>
        <v>0</v>
      </c>
      <c r="I37" s="241"/>
      <c r="J37" s="9"/>
      <c r="K37" s="9"/>
      <c r="L37" s="10"/>
      <c r="M37" s="47"/>
      <c r="N37" s="111">
        <f>J37*K37*L37</f>
        <v>0</v>
      </c>
    </row>
    <row r="38" spans="2:14" ht="20.100000000000001" customHeight="1" x14ac:dyDescent="0.25">
      <c r="B38" s="242"/>
      <c r="C38" s="16"/>
      <c r="D38" s="16"/>
      <c r="E38" s="17"/>
      <c r="F38" s="51"/>
      <c r="G38" s="245">
        <f>C38*D38*E38+C39*D39*E39+C40*D40*E40+C41*D41*E41+C42*D42*E42+C43*D43*E43</f>
        <v>0</v>
      </c>
      <c r="I38" s="242"/>
      <c r="J38" s="16"/>
      <c r="K38" s="16"/>
      <c r="L38" s="17"/>
      <c r="M38" s="51"/>
      <c r="N38" s="245">
        <f>J38*K38*L38+J39*K39*L39+J40*K40*L40+J41*K41*L41+J42*K42*L42+J43*K43*L43</f>
        <v>0</v>
      </c>
    </row>
    <row r="39" spans="2:14" ht="20.100000000000001" customHeight="1" x14ac:dyDescent="0.25">
      <c r="B39" s="242"/>
      <c r="C39" s="18"/>
      <c r="D39" s="18"/>
      <c r="E39" s="19"/>
      <c r="F39" s="52"/>
      <c r="G39" s="245"/>
      <c r="I39" s="242"/>
      <c r="J39" s="18"/>
      <c r="K39" s="18"/>
      <c r="L39" s="19"/>
      <c r="M39" s="52"/>
      <c r="N39" s="245"/>
    </row>
    <row r="40" spans="2:14" ht="20.100000000000001" customHeight="1" x14ac:dyDescent="0.25">
      <c r="B40" s="242"/>
      <c r="C40" s="18"/>
      <c r="D40" s="18"/>
      <c r="E40" s="19"/>
      <c r="F40" s="52"/>
      <c r="G40" s="245"/>
      <c r="I40" s="242"/>
      <c r="J40" s="18"/>
      <c r="K40" s="18"/>
      <c r="L40" s="19"/>
      <c r="M40" s="52"/>
      <c r="N40" s="245"/>
    </row>
    <row r="41" spans="2:14" ht="20.100000000000001" customHeight="1" x14ac:dyDescent="0.25">
      <c r="B41" s="242"/>
      <c r="C41" s="18"/>
      <c r="D41" s="18"/>
      <c r="E41" s="19"/>
      <c r="F41" s="52"/>
      <c r="G41" s="245"/>
      <c r="I41" s="242"/>
      <c r="J41" s="18"/>
      <c r="K41" s="18"/>
      <c r="L41" s="19"/>
      <c r="M41" s="52"/>
      <c r="N41" s="245"/>
    </row>
    <row r="42" spans="2:14" ht="20.100000000000001" customHeight="1" x14ac:dyDescent="0.25">
      <c r="B42" s="242"/>
      <c r="C42" s="18"/>
      <c r="D42" s="18"/>
      <c r="E42" s="19"/>
      <c r="F42" s="52"/>
      <c r="G42" s="245"/>
      <c r="I42" s="242"/>
      <c r="J42" s="18"/>
      <c r="K42" s="18"/>
      <c r="L42" s="19"/>
      <c r="M42" s="52"/>
      <c r="N42" s="245"/>
    </row>
    <row r="43" spans="2:14" ht="20.100000000000001" customHeight="1" thickBot="1" x14ac:dyDescent="0.3">
      <c r="B43" s="243"/>
      <c r="C43" s="149"/>
      <c r="D43" s="149"/>
      <c r="E43" s="150"/>
      <c r="F43" s="151"/>
      <c r="G43" s="246"/>
      <c r="I43" s="243"/>
      <c r="J43" s="149"/>
      <c r="K43" s="149"/>
      <c r="L43" s="150"/>
      <c r="M43" s="151"/>
      <c r="N43" s="246"/>
    </row>
    <row r="44" spans="2:14" ht="20.100000000000001" customHeight="1" x14ac:dyDescent="0.25">
      <c r="B44" s="244"/>
      <c r="C44" s="9"/>
      <c r="D44" s="9"/>
      <c r="E44" s="10"/>
      <c r="F44" s="47"/>
      <c r="G44" s="111">
        <f>C44*D44*E44</f>
        <v>0</v>
      </c>
      <c r="I44" s="244"/>
      <c r="J44" s="9"/>
      <c r="K44" s="9"/>
      <c r="L44" s="10"/>
      <c r="M44" s="47"/>
      <c r="N44" s="111">
        <f>J44*K44*L44</f>
        <v>0</v>
      </c>
    </row>
    <row r="45" spans="2:14" ht="20.100000000000001" customHeight="1" x14ac:dyDescent="0.25">
      <c r="B45" s="236"/>
      <c r="C45" s="119"/>
      <c r="D45" s="119"/>
      <c r="E45" s="122"/>
      <c r="F45" s="123"/>
      <c r="G45" s="230">
        <f>C45*D45*E45+C46*D46*E46+C47*D47*E47+C48*D48*E48+C49*D49*E49+C50*D50*E50</f>
        <v>0</v>
      </c>
      <c r="I45" s="236"/>
      <c r="J45" s="119"/>
      <c r="K45" s="119"/>
      <c r="L45" s="122"/>
      <c r="M45" s="123"/>
      <c r="N45" s="230">
        <f>J45*K45*L45+J46*K46*L46+J47*K47*L47+J48*K48*L48+J49*K49*L49+J50*K50*L50</f>
        <v>0</v>
      </c>
    </row>
    <row r="46" spans="2:14" ht="20.100000000000001" customHeight="1" x14ac:dyDescent="0.25">
      <c r="B46" s="236"/>
      <c r="C46" s="121"/>
      <c r="D46" s="121"/>
      <c r="E46" s="124"/>
      <c r="F46" s="125"/>
      <c r="G46" s="230"/>
      <c r="I46" s="236"/>
      <c r="J46" s="121"/>
      <c r="K46" s="121"/>
      <c r="L46" s="124"/>
      <c r="M46" s="125"/>
      <c r="N46" s="230"/>
    </row>
    <row r="47" spans="2:14" ht="20.100000000000001" customHeight="1" x14ac:dyDescent="0.25">
      <c r="B47" s="236"/>
      <c r="C47" s="121"/>
      <c r="D47" s="121"/>
      <c r="E47" s="124"/>
      <c r="F47" s="125"/>
      <c r="G47" s="230"/>
      <c r="I47" s="236"/>
      <c r="J47" s="121"/>
      <c r="K47" s="121"/>
      <c r="L47" s="124"/>
      <c r="M47" s="125"/>
      <c r="N47" s="230"/>
    </row>
    <row r="48" spans="2:14" ht="20.100000000000001" customHeight="1" x14ac:dyDescent="0.25">
      <c r="B48" s="236"/>
      <c r="C48" s="121"/>
      <c r="D48" s="121"/>
      <c r="E48" s="124"/>
      <c r="F48" s="125"/>
      <c r="G48" s="230"/>
      <c r="I48" s="236"/>
      <c r="J48" s="121"/>
      <c r="K48" s="121"/>
      <c r="L48" s="124"/>
      <c r="M48" s="125"/>
      <c r="N48" s="230"/>
    </row>
    <row r="49" spans="2:14" ht="20.100000000000001" customHeight="1" x14ac:dyDescent="0.25">
      <c r="B49" s="236"/>
      <c r="C49" s="121"/>
      <c r="D49" s="121"/>
      <c r="E49" s="124"/>
      <c r="F49" s="125"/>
      <c r="G49" s="230"/>
      <c r="I49" s="236"/>
      <c r="J49" s="121"/>
      <c r="K49" s="121"/>
      <c r="L49" s="124"/>
      <c r="M49" s="125"/>
      <c r="N49" s="230"/>
    </row>
    <row r="50" spans="2:14" ht="20.100000000000001" customHeight="1" thickBot="1" x14ac:dyDescent="0.3">
      <c r="B50" s="237"/>
      <c r="C50" s="140"/>
      <c r="D50" s="140"/>
      <c r="E50" s="141"/>
      <c r="F50" s="142"/>
      <c r="G50" s="231"/>
      <c r="I50" s="237"/>
      <c r="J50" s="140"/>
      <c r="K50" s="140"/>
      <c r="L50" s="141"/>
      <c r="M50" s="142"/>
      <c r="N50" s="231"/>
    </row>
    <row r="51" spans="2:14" ht="20.100000000000001" customHeight="1" x14ac:dyDescent="0.25">
      <c r="B51" s="247" t="s">
        <v>21</v>
      </c>
      <c r="C51" s="248"/>
      <c r="D51" s="248"/>
      <c r="E51" s="248"/>
      <c r="F51" s="248"/>
      <c r="G51" s="20">
        <f>SUM(G23,G30,G37,G44)</f>
        <v>0</v>
      </c>
      <c r="I51" s="247" t="s">
        <v>21</v>
      </c>
      <c r="J51" s="248"/>
      <c r="K51" s="248"/>
      <c r="L51" s="248"/>
      <c r="M51" s="248"/>
      <c r="N51" s="20">
        <f>SUM(N23,N30,N37,N44)</f>
        <v>0</v>
      </c>
    </row>
    <row r="52" spans="2:14" ht="20.100000000000001" customHeight="1" thickBot="1" x14ac:dyDescent="0.3">
      <c r="B52" s="249" t="s">
        <v>22</v>
      </c>
      <c r="C52" s="250"/>
      <c r="D52" s="250"/>
      <c r="E52" s="250"/>
      <c r="F52" s="250"/>
      <c r="G52" s="21">
        <f>SUM(G24,G31,G38,G45)</f>
        <v>0</v>
      </c>
      <c r="I52" s="249" t="s">
        <v>22</v>
      </c>
      <c r="J52" s="250"/>
      <c r="K52" s="250"/>
      <c r="L52" s="250"/>
      <c r="M52" s="250"/>
      <c r="N52" s="21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227" t="s">
        <v>13</v>
      </c>
      <c r="C54" s="228"/>
      <c r="D54" s="228"/>
      <c r="E54" s="228"/>
      <c r="F54" s="228"/>
      <c r="G54" s="229"/>
      <c r="I54" s="227" t="s">
        <v>13</v>
      </c>
      <c r="J54" s="228"/>
      <c r="K54" s="228"/>
      <c r="L54" s="228"/>
      <c r="M54" s="228"/>
      <c r="N54" s="229"/>
    </row>
    <row r="55" spans="2:14" ht="20.100000000000001" customHeight="1" thickBot="1" x14ac:dyDescent="0.3">
      <c r="B55" s="1" t="s">
        <v>14</v>
      </c>
      <c r="C55" s="2" t="s">
        <v>15</v>
      </c>
      <c r="D55" s="3" t="s">
        <v>16</v>
      </c>
      <c r="E55" s="4" t="s">
        <v>17</v>
      </c>
      <c r="F55" s="112" t="s">
        <v>18</v>
      </c>
      <c r="G55" s="113" t="s">
        <v>19</v>
      </c>
      <c r="I55" s="1" t="s">
        <v>14</v>
      </c>
      <c r="J55" s="2" t="s">
        <v>15</v>
      </c>
      <c r="K55" s="3" t="s">
        <v>16</v>
      </c>
      <c r="L55" s="4" t="s">
        <v>17</v>
      </c>
      <c r="M55" s="112" t="s">
        <v>18</v>
      </c>
      <c r="N55" s="113" t="s">
        <v>19</v>
      </c>
    </row>
    <row r="56" spans="2:14" ht="20.100000000000001" customHeight="1" x14ac:dyDescent="0.25">
      <c r="B56" s="232" t="s">
        <v>98</v>
      </c>
      <c r="C56" s="7">
        <f>基础数据!$M$30</f>
        <v>8</v>
      </c>
      <c r="D56" s="7">
        <f>基础数据!$N$30</f>
        <v>3</v>
      </c>
      <c r="E56" s="8">
        <f>基础数据!$F$10*F56</f>
        <v>66.5</v>
      </c>
      <c r="F56" s="110">
        <f>基础数据!$E$21</f>
        <v>0.875</v>
      </c>
      <c r="G56" s="111">
        <f>C56*D56*E56</f>
        <v>1596</v>
      </c>
      <c r="I56" s="232" t="s">
        <v>98</v>
      </c>
      <c r="J56" s="7">
        <f>基础数据!$M$30</f>
        <v>8</v>
      </c>
      <c r="K56" s="7">
        <f>基础数据!$N$30</f>
        <v>3</v>
      </c>
      <c r="L56" s="8">
        <f>基础数据!$L$10*M56</f>
        <v>68.578125</v>
      </c>
      <c r="M56" s="110">
        <f>基础数据!$E$21</f>
        <v>0.875</v>
      </c>
      <c r="N56" s="111">
        <f>J56*K56*L56</f>
        <v>1645.875</v>
      </c>
    </row>
    <row r="57" spans="2:14" ht="20.100000000000001" customHeight="1" x14ac:dyDescent="0.25">
      <c r="B57" s="233"/>
      <c r="C57" s="88"/>
      <c r="D57" s="89"/>
      <c r="E57" s="90"/>
      <c r="F57" s="91"/>
      <c r="G57" s="245">
        <f>C57*D57*E57+C58*D58*E58+C59*D59*E59+C60*D60*E60+C61*D61*E61+C62*D62*E62</f>
        <v>0</v>
      </c>
      <c r="I57" s="233"/>
      <c r="J57" s="88"/>
      <c r="K57" s="89"/>
      <c r="L57" s="90"/>
      <c r="M57" s="91"/>
      <c r="N57" s="245">
        <f>J57*K57*L57+J58*K58*L58+J59*K59*L59+J60*K60*L60+J61*K61*L61+J62*K62*L62</f>
        <v>0</v>
      </c>
    </row>
    <row r="58" spans="2:14" ht="20.100000000000001" customHeight="1" x14ac:dyDescent="0.25">
      <c r="B58" s="233"/>
      <c r="C58" s="92"/>
      <c r="D58" s="93"/>
      <c r="E58" s="94"/>
      <c r="F58" s="95"/>
      <c r="G58" s="245"/>
      <c r="I58" s="233"/>
      <c r="J58" s="92"/>
      <c r="K58" s="93"/>
      <c r="L58" s="94"/>
      <c r="M58" s="95"/>
      <c r="N58" s="245"/>
    </row>
    <row r="59" spans="2:14" ht="20.100000000000001" customHeight="1" x14ac:dyDescent="0.25">
      <c r="B59" s="233"/>
      <c r="C59" s="92"/>
      <c r="D59" s="93"/>
      <c r="E59" s="94"/>
      <c r="F59" s="95"/>
      <c r="G59" s="245"/>
      <c r="I59" s="233"/>
      <c r="J59" s="92"/>
      <c r="K59" s="93"/>
      <c r="L59" s="94"/>
      <c r="M59" s="95"/>
      <c r="N59" s="245"/>
    </row>
    <row r="60" spans="2:14" ht="20.100000000000001" customHeight="1" x14ac:dyDescent="0.25">
      <c r="B60" s="233"/>
      <c r="C60" s="92"/>
      <c r="D60" s="93"/>
      <c r="E60" s="94"/>
      <c r="F60" s="95"/>
      <c r="G60" s="245"/>
      <c r="I60" s="233"/>
      <c r="J60" s="92"/>
      <c r="K60" s="93"/>
      <c r="L60" s="94"/>
      <c r="M60" s="95"/>
      <c r="N60" s="245"/>
    </row>
    <row r="61" spans="2:14" ht="20.100000000000001" customHeight="1" x14ac:dyDescent="0.25">
      <c r="B61" s="233"/>
      <c r="C61" s="92"/>
      <c r="D61" s="93"/>
      <c r="E61" s="94"/>
      <c r="F61" s="95"/>
      <c r="G61" s="245"/>
      <c r="I61" s="233"/>
      <c r="J61" s="92"/>
      <c r="K61" s="93"/>
      <c r="L61" s="94"/>
      <c r="M61" s="95"/>
      <c r="N61" s="245"/>
    </row>
    <row r="62" spans="2:14" ht="20.100000000000001" customHeight="1" thickBot="1" x14ac:dyDescent="0.3">
      <c r="B62" s="234"/>
      <c r="C62" s="136"/>
      <c r="D62" s="137"/>
      <c r="E62" s="138"/>
      <c r="F62" s="139"/>
      <c r="G62" s="246"/>
      <c r="I62" s="234"/>
      <c r="J62" s="136"/>
      <c r="K62" s="137"/>
      <c r="L62" s="138"/>
      <c r="M62" s="139"/>
      <c r="N62" s="246"/>
    </row>
    <row r="63" spans="2:14" ht="20.100000000000001" customHeight="1" x14ac:dyDescent="0.25">
      <c r="B63" s="235" t="s">
        <v>99</v>
      </c>
      <c r="C63" s="9">
        <v>3</v>
      </c>
      <c r="D63" s="9">
        <v>12</v>
      </c>
      <c r="E63" s="10"/>
      <c r="F63" s="47"/>
      <c r="G63" s="111">
        <f>C63*D63*E63</f>
        <v>0</v>
      </c>
      <c r="I63" s="235" t="s">
        <v>99</v>
      </c>
      <c r="J63" s="9">
        <v>3</v>
      </c>
      <c r="K63" s="9">
        <v>12</v>
      </c>
      <c r="L63" s="10"/>
      <c r="M63" s="47"/>
      <c r="N63" s="111">
        <f>J63*K63*L63</f>
        <v>0</v>
      </c>
    </row>
    <row r="64" spans="2:14" ht="20.100000000000001" customHeight="1" x14ac:dyDescent="0.25">
      <c r="B64" s="236"/>
      <c r="C64" s="119"/>
      <c r="D64" s="119"/>
      <c r="E64" s="122"/>
      <c r="F64" s="123"/>
      <c r="G64" s="230">
        <f>C64*D64*E64+C65*D65*E65+C66*D66*E66+C67*D67*E67+C68*D68*E68+C69*D69*E69</f>
        <v>0</v>
      </c>
      <c r="I64" s="236"/>
      <c r="J64" s="119"/>
      <c r="K64" s="119"/>
      <c r="L64" s="122"/>
      <c r="M64" s="123"/>
      <c r="N64" s="230">
        <f>J64*K64*L64+J65*K65*L65+J66*K66*L66+J67*K67*L67+J68*K68*L68+J69*K69*L69</f>
        <v>0</v>
      </c>
    </row>
    <row r="65" spans="2:14" ht="20.100000000000001" customHeight="1" x14ac:dyDescent="0.25">
      <c r="B65" s="236"/>
      <c r="C65" s="121"/>
      <c r="D65" s="121"/>
      <c r="E65" s="124"/>
      <c r="F65" s="125"/>
      <c r="G65" s="230"/>
      <c r="I65" s="236"/>
      <c r="J65" s="121"/>
      <c r="K65" s="121"/>
      <c r="L65" s="124"/>
      <c r="M65" s="125"/>
      <c r="N65" s="230"/>
    </row>
    <row r="66" spans="2:14" ht="20.100000000000001" customHeight="1" x14ac:dyDescent="0.25">
      <c r="B66" s="236"/>
      <c r="C66" s="121"/>
      <c r="D66" s="121"/>
      <c r="E66" s="124"/>
      <c r="F66" s="125"/>
      <c r="G66" s="230"/>
      <c r="I66" s="236"/>
      <c r="J66" s="121"/>
      <c r="K66" s="121"/>
      <c r="L66" s="124"/>
      <c r="M66" s="125"/>
      <c r="N66" s="230"/>
    </row>
    <row r="67" spans="2:14" ht="20.100000000000001" customHeight="1" x14ac:dyDescent="0.25">
      <c r="B67" s="236"/>
      <c r="C67" s="121"/>
      <c r="D67" s="121"/>
      <c r="E67" s="124"/>
      <c r="F67" s="125"/>
      <c r="G67" s="230"/>
      <c r="I67" s="236"/>
      <c r="J67" s="121"/>
      <c r="K67" s="121"/>
      <c r="L67" s="124"/>
      <c r="M67" s="125"/>
      <c r="N67" s="230"/>
    </row>
    <row r="68" spans="2:14" ht="20.100000000000001" customHeight="1" x14ac:dyDescent="0.25">
      <c r="B68" s="236"/>
      <c r="C68" s="121"/>
      <c r="D68" s="121"/>
      <c r="E68" s="124"/>
      <c r="F68" s="125"/>
      <c r="G68" s="230"/>
      <c r="I68" s="236"/>
      <c r="J68" s="121"/>
      <c r="K68" s="121"/>
      <c r="L68" s="124"/>
      <c r="M68" s="125"/>
      <c r="N68" s="230"/>
    </row>
    <row r="69" spans="2:14" ht="20.100000000000001" customHeight="1" thickBot="1" x14ac:dyDescent="0.3">
      <c r="B69" s="237"/>
      <c r="C69" s="140"/>
      <c r="D69" s="140"/>
      <c r="E69" s="141"/>
      <c r="F69" s="142"/>
      <c r="G69" s="231"/>
      <c r="I69" s="237"/>
      <c r="J69" s="140"/>
      <c r="K69" s="140"/>
      <c r="L69" s="141"/>
      <c r="M69" s="142"/>
      <c r="N69" s="231"/>
    </row>
    <row r="70" spans="2:14" ht="20.100000000000001" customHeight="1" x14ac:dyDescent="0.25">
      <c r="B70" s="238" t="s">
        <v>180</v>
      </c>
      <c r="C70" s="9">
        <v>3</v>
      </c>
      <c r="D70" s="9">
        <v>12</v>
      </c>
      <c r="E70" s="10"/>
      <c r="F70" s="47"/>
      <c r="G70" s="111">
        <f>C70*D70*E70</f>
        <v>0</v>
      </c>
      <c r="I70" s="238" t="s">
        <v>180</v>
      </c>
      <c r="J70" s="9">
        <v>3</v>
      </c>
      <c r="K70" s="9">
        <v>12</v>
      </c>
      <c r="L70" s="10"/>
      <c r="M70" s="47"/>
      <c r="N70" s="111">
        <f>J70*K70*L70</f>
        <v>0</v>
      </c>
    </row>
    <row r="71" spans="2:14" ht="20.100000000000001" customHeight="1" x14ac:dyDescent="0.25">
      <c r="B71" s="239"/>
      <c r="C71" s="11"/>
      <c r="D71" s="11"/>
      <c r="E71" s="12"/>
      <c r="F71" s="48"/>
      <c r="G71" s="245">
        <f>C71*D71*E71+C72*D72*E72+C73*D73*E73+C74*D74*E74+C75*D75*E75+C76*D76*E76</f>
        <v>0</v>
      </c>
      <c r="I71" s="239"/>
      <c r="J71" s="11"/>
      <c r="K71" s="11"/>
      <c r="L71" s="12"/>
      <c r="M71" s="48"/>
      <c r="N71" s="245">
        <f>J71*K71*L71+J72*K72*L72+J73*K73*L73+J74*K74*L74+J75*K75*L75+J76*K76*L76</f>
        <v>0</v>
      </c>
    </row>
    <row r="72" spans="2:14" ht="20.100000000000001" customHeight="1" x14ac:dyDescent="0.25">
      <c r="B72" s="239"/>
      <c r="C72" s="13"/>
      <c r="D72" s="13"/>
      <c r="E72" s="14"/>
      <c r="F72" s="49"/>
      <c r="G72" s="245"/>
      <c r="I72" s="239"/>
      <c r="J72" s="13"/>
      <c r="K72" s="13"/>
      <c r="L72" s="14"/>
      <c r="M72" s="49"/>
      <c r="N72" s="245"/>
    </row>
    <row r="73" spans="2:14" ht="20.100000000000001" customHeight="1" x14ac:dyDescent="0.25">
      <c r="B73" s="239"/>
      <c r="C73" s="13"/>
      <c r="D73" s="13"/>
      <c r="E73" s="14"/>
      <c r="F73" s="49"/>
      <c r="G73" s="245"/>
      <c r="I73" s="239"/>
      <c r="J73" s="13"/>
      <c r="K73" s="13"/>
      <c r="L73" s="14"/>
      <c r="M73" s="49"/>
      <c r="N73" s="245"/>
    </row>
    <row r="74" spans="2:14" ht="20.100000000000001" customHeight="1" x14ac:dyDescent="0.25">
      <c r="B74" s="239"/>
      <c r="C74" s="13"/>
      <c r="D74" s="13"/>
      <c r="E74" s="14"/>
      <c r="F74" s="49"/>
      <c r="G74" s="245"/>
      <c r="I74" s="239"/>
      <c r="J74" s="13"/>
      <c r="K74" s="13"/>
      <c r="L74" s="14"/>
      <c r="M74" s="49"/>
      <c r="N74" s="245"/>
    </row>
    <row r="75" spans="2:14" ht="20.100000000000001" customHeight="1" x14ac:dyDescent="0.25">
      <c r="B75" s="239"/>
      <c r="C75" s="13"/>
      <c r="D75" s="13"/>
      <c r="E75" s="14"/>
      <c r="F75" s="49"/>
      <c r="G75" s="245"/>
      <c r="I75" s="239"/>
      <c r="J75" s="13"/>
      <c r="K75" s="13"/>
      <c r="L75" s="14"/>
      <c r="M75" s="49"/>
      <c r="N75" s="245"/>
    </row>
    <row r="76" spans="2:14" ht="20.100000000000001" customHeight="1" thickBot="1" x14ac:dyDescent="0.3">
      <c r="B76" s="240"/>
      <c r="C76" s="143"/>
      <c r="D76" s="143"/>
      <c r="E76" s="144"/>
      <c r="F76" s="145"/>
      <c r="G76" s="246"/>
      <c r="I76" s="240"/>
      <c r="J76" s="143"/>
      <c r="K76" s="143"/>
      <c r="L76" s="144"/>
      <c r="M76" s="145"/>
      <c r="N76" s="246"/>
    </row>
    <row r="77" spans="2:14" ht="20.100000000000001" customHeight="1" x14ac:dyDescent="0.25">
      <c r="B77" s="235"/>
      <c r="C77" s="9"/>
      <c r="D77" s="9"/>
      <c r="E77" s="10"/>
      <c r="F77" s="47"/>
      <c r="G77" s="111">
        <f>C77*D77*E77</f>
        <v>0</v>
      </c>
      <c r="I77" s="235"/>
      <c r="J77" s="9"/>
      <c r="K77" s="9"/>
      <c r="L77" s="10"/>
      <c r="M77" s="47"/>
      <c r="N77" s="111">
        <f>J77*K77*L77</f>
        <v>0</v>
      </c>
    </row>
    <row r="78" spans="2:14" ht="20.100000000000001" customHeight="1" x14ac:dyDescent="0.25">
      <c r="B78" s="236"/>
      <c r="C78" s="119"/>
      <c r="D78" s="119"/>
      <c r="E78" s="122"/>
      <c r="F78" s="123"/>
      <c r="G78" s="230">
        <f>C78*D78*E78+C79*D79*E79+C80*D80*E80+C81*D81*E81+C82*D82*E82+C83*D83*E83</f>
        <v>0</v>
      </c>
      <c r="I78" s="236"/>
      <c r="J78" s="119"/>
      <c r="K78" s="119"/>
      <c r="L78" s="122"/>
      <c r="M78" s="123"/>
      <c r="N78" s="230">
        <f>J78*K78*L78+J79*K79*L79+J80*K80*L80+J81*K81*L81+J82*K82*L82+J83*K83*L83</f>
        <v>0</v>
      </c>
    </row>
    <row r="79" spans="2:14" ht="20.100000000000001" customHeight="1" x14ac:dyDescent="0.25">
      <c r="B79" s="236"/>
      <c r="C79" s="121"/>
      <c r="D79" s="121"/>
      <c r="E79" s="124"/>
      <c r="F79" s="125"/>
      <c r="G79" s="230"/>
      <c r="I79" s="236"/>
      <c r="J79" s="121"/>
      <c r="K79" s="121"/>
      <c r="L79" s="124"/>
      <c r="M79" s="125"/>
      <c r="N79" s="230"/>
    </row>
    <row r="80" spans="2:14" ht="20.100000000000001" customHeight="1" x14ac:dyDescent="0.25">
      <c r="B80" s="236"/>
      <c r="C80" s="121"/>
      <c r="D80" s="121"/>
      <c r="E80" s="124"/>
      <c r="F80" s="125"/>
      <c r="G80" s="230"/>
      <c r="I80" s="236"/>
      <c r="J80" s="121"/>
      <c r="K80" s="121"/>
      <c r="L80" s="124"/>
      <c r="M80" s="125"/>
      <c r="N80" s="230"/>
    </row>
    <row r="81" spans="2:14" ht="20.100000000000001" customHeight="1" x14ac:dyDescent="0.25">
      <c r="B81" s="236"/>
      <c r="C81" s="121"/>
      <c r="D81" s="121"/>
      <c r="E81" s="124"/>
      <c r="F81" s="125"/>
      <c r="G81" s="230"/>
      <c r="I81" s="236"/>
      <c r="J81" s="121"/>
      <c r="K81" s="121"/>
      <c r="L81" s="124"/>
      <c r="M81" s="125"/>
      <c r="N81" s="230"/>
    </row>
    <row r="82" spans="2:14" ht="20.100000000000001" customHeight="1" x14ac:dyDescent="0.25">
      <c r="B82" s="236"/>
      <c r="C82" s="121"/>
      <c r="D82" s="121"/>
      <c r="E82" s="124"/>
      <c r="F82" s="125"/>
      <c r="G82" s="230"/>
      <c r="I82" s="236"/>
      <c r="J82" s="121"/>
      <c r="K82" s="121"/>
      <c r="L82" s="124"/>
      <c r="M82" s="125"/>
      <c r="N82" s="230"/>
    </row>
    <row r="83" spans="2:14" ht="20.100000000000001" customHeight="1" thickBot="1" x14ac:dyDescent="0.3">
      <c r="B83" s="237"/>
      <c r="C83" s="140"/>
      <c r="D83" s="140"/>
      <c r="E83" s="141"/>
      <c r="F83" s="142"/>
      <c r="G83" s="231"/>
      <c r="I83" s="237"/>
      <c r="J83" s="140"/>
      <c r="K83" s="140"/>
      <c r="L83" s="141"/>
      <c r="M83" s="142"/>
      <c r="N83" s="231"/>
    </row>
    <row r="84" spans="2:14" ht="20.100000000000001" customHeight="1" x14ac:dyDescent="0.25">
      <c r="B84" s="247" t="s">
        <v>21</v>
      </c>
      <c r="C84" s="248"/>
      <c r="D84" s="248"/>
      <c r="E84" s="248"/>
      <c r="F84" s="248"/>
      <c r="G84" s="20">
        <f>SUM(G56,G63,G70,G77)</f>
        <v>1596</v>
      </c>
      <c r="I84" s="247" t="s">
        <v>21</v>
      </c>
      <c r="J84" s="248"/>
      <c r="K84" s="248"/>
      <c r="L84" s="248"/>
      <c r="M84" s="248"/>
      <c r="N84" s="20">
        <f>SUM(N56,N63,N70,N77)</f>
        <v>1645.875</v>
      </c>
    </row>
    <row r="85" spans="2:14" ht="20.100000000000001" customHeight="1" thickBot="1" x14ac:dyDescent="0.3">
      <c r="B85" s="249" t="s">
        <v>22</v>
      </c>
      <c r="C85" s="250"/>
      <c r="D85" s="250"/>
      <c r="E85" s="250"/>
      <c r="F85" s="250"/>
      <c r="G85" s="21">
        <f>SUM(G57,G64,G71,G78)</f>
        <v>0</v>
      </c>
      <c r="I85" s="249" t="s">
        <v>22</v>
      </c>
      <c r="J85" s="250"/>
      <c r="K85" s="250"/>
      <c r="L85" s="250"/>
      <c r="M85" s="250"/>
      <c r="N85" s="21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227" t="s">
        <v>13</v>
      </c>
      <c r="C87" s="228"/>
      <c r="D87" s="228"/>
      <c r="E87" s="228"/>
      <c r="F87" s="228"/>
      <c r="G87" s="229"/>
      <c r="I87" s="227" t="s">
        <v>13</v>
      </c>
      <c r="J87" s="228"/>
      <c r="K87" s="228"/>
      <c r="L87" s="228"/>
      <c r="M87" s="228"/>
      <c r="N87" s="229"/>
    </row>
    <row r="88" spans="2:14" ht="20.100000000000001" customHeight="1" thickBot="1" x14ac:dyDescent="0.3">
      <c r="B88" s="1" t="s">
        <v>14</v>
      </c>
      <c r="C88" s="2" t="s">
        <v>15</v>
      </c>
      <c r="D88" s="3" t="s">
        <v>16</v>
      </c>
      <c r="E88" s="4" t="s">
        <v>17</v>
      </c>
      <c r="F88" s="5" t="s">
        <v>18</v>
      </c>
      <c r="G88" s="6" t="s">
        <v>19</v>
      </c>
      <c r="I88" s="1" t="s">
        <v>14</v>
      </c>
      <c r="J88" s="2" t="s">
        <v>15</v>
      </c>
      <c r="K88" s="3" t="s">
        <v>16</v>
      </c>
      <c r="L88" s="4" t="s">
        <v>17</v>
      </c>
      <c r="M88" s="5" t="s">
        <v>18</v>
      </c>
      <c r="N88" s="6" t="s">
        <v>19</v>
      </c>
    </row>
    <row r="89" spans="2:14" ht="20.100000000000001" customHeight="1" x14ac:dyDescent="0.25">
      <c r="B89" s="238" t="s">
        <v>114</v>
      </c>
      <c r="C89" s="9">
        <v>3</v>
      </c>
      <c r="D89" s="9">
        <v>12</v>
      </c>
      <c r="E89" s="15"/>
      <c r="F89" s="50"/>
      <c r="G89" s="111">
        <f>C89*D89*E89</f>
        <v>0</v>
      </c>
      <c r="I89" s="238" t="s">
        <v>114</v>
      </c>
      <c r="J89" s="9">
        <v>3</v>
      </c>
      <c r="K89" s="9">
        <v>12</v>
      </c>
      <c r="L89" s="15"/>
      <c r="M89" s="50"/>
      <c r="N89" s="111">
        <f>J89*K89*L89</f>
        <v>0</v>
      </c>
    </row>
    <row r="90" spans="2:14" ht="20.100000000000001" customHeight="1" x14ac:dyDescent="0.25">
      <c r="B90" s="239"/>
      <c r="C90" s="11"/>
      <c r="D90" s="11"/>
      <c r="E90" s="96"/>
      <c r="F90" s="91"/>
      <c r="G90" s="245">
        <f>C90*D90*E90+C91*D91*E91+C92*D92*E92+C93*D93*E93+C94*D94*E94+C95*D95*E95</f>
        <v>0</v>
      </c>
      <c r="I90" s="239"/>
      <c r="J90" s="11"/>
      <c r="K90" s="11"/>
      <c r="L90" s="96"/>
      <c r="M90" s="91"/>
      <c r="N90" s="245">
        <f>J90*K90*L90+J91*K91*L91+J92*K92*L92+J93*K93*L93+J94*K94*L94+J95*K95*L95</f>
        <v>0</v>
      </c>
    </row>
    <row r="91" spans="2:14" ht="20.100000000000001" customHeight="1" x14ac:dyDescent="0.25">
      <c r="B91" s="239"/>
      <c r="C91" s="13"/>
      <c r="D91" s="13"/>
      <c r="E91" s="96"/>
      <c r="F91" s="95"/>
      <c r="G91" s="245"/>
      <c r="I91" s="239"/>
      <c r="J91" s="13"/>
      <c r="K91" s="13"/>
      <c r="L91" s="96"/>
      <c r="M91" s="95"/>
      <c r="N91" s="245"/>
    </row>
    <row r="92" spans="2:14" ht="20.100000000000001" customHeight="1" x14ac:dyDescent="0.25">
      <c r="B92" s="239"/>
      <c r="C92" s="13"/>
      <c r="D92" s="13"/>
      <c r="E92" s="96"/>
      <c r="F92" s="95"/>
      <c r="G92" s="245"/>
      <c r="I92" s="239"/>
      <c r="J92" s="13"/>
      <c r="K92" s="13"/>
      <c r="L92" s="96"/>
      <c r="M92" s="95"/>
      <c r="N92" s="245"/>
    </row>
    <row r="93" spans="2:14" ht="20.100000000000001" customHeight="1" x14ac:dyDescent="0.25">
      <c r="B93" s="239"/>
      <c r="C93" s="13"/>
      <c r="D93" s="13"/>
      <c r="E93" s="96"/>
      <c r="F93" s="95"/>
      <c r="G93" s="245"/>
      <c r="I93" s="239"/>
      <c r="J93" s="13"/>
      <c r="K93" s="13"/>
      <c r="L93" s="96"/>
      <c r="M93" s="95"/>
      <c r="N93" s="245"/>
    </row>
    <row r="94" spans="2:14" ht="20.100000000000001" customHeight="1" x14ac:dyDescent="0.25">
      <c r="B94" s="239"/>
      <c r="C94" s="13"/>
      <c r="D94" s="13"/>
      <c r="E94" s="152"/>
      <c r="F94" s="95"/>
      <c r="G94" s="245"/>
      <c r="I94" s="239"/>
      <c r="J94" s="13"/>
      <c r="K94" s="13"/>
      <c r="L94" s="152"/>
      <c r="M94" s="95"/>
      <c r="N94" s="245"/>
    </row>
    <row r="95" spans="2:14" ht="20.100000000000001" customHeight="1" thickBot="1" x14ac:dyDescent="0.3">
      <c r="B95" s="240"/>
      <c r="C95" s="143"/>
      <c r="D95" s="143"/>
      <c r="E95" s="153"/>
      <c r="F95" s="139"/>
      <c r="G95" s="246"/>
      <c r="I95" s="240"/>
      <c r="J95" s="143"/>
      <c r="K95" s="143"/>
      <c r="L95" s="153"/>
      <c r="M95" s="139"/>
      <c r="N95" s="246"/>
    </row>
    <row r="96" spans="2:14" ht="20.100000000000001" customHeight="1" x14ac:dyDescent="0.25">
      <c r="B96" s="235"/>
      <c r="C96" s="9"/>
      <c r="D96" s="9"/>
      <c r="E96" s="10"/>
      <c r="F96" s="47"/>
      <c r="G96" s="111">
        <f>C96*D96*E96</f>
        <v>0</v>
      </c>
      <c r="I96" s="235"/>
      <c r="J96" s="9"/>
      <c r="K96" s="9"/>
      <c r="L96" s="10"/>
      <c r="M96" s="47"/>
      <c r="N96" s="111">
        <f>J96*K96*L96</f>
        <v>0</v>
      </c>
    </row>
    <row r="97" spans="2:14" ht="20.100000000000001" customHeight="1" x14ac:dyDescent="0.25">
      <c r="B97" s="236"/>
      <c r="C97" s="119"/>
      <c r="D97" s="119"/>
      <c r="E97" s="122"/>
      <c r="F97" s="123"/>
      <c r="G97" s="230">
        <f>C97*D97*E97+C98*D98*E98+C99*D99*E99+C100*D100*E100+C101*D101*E101+C102*D102*E102</f>
        <v>0</v>
      </c>
      <c r="I97" s="236"/>
      <c r="J97" s="119"/>
      <c r="K97" s="119"/>
      <c r="L97" s="122"/>
      <c r="M97" s="123"/>
      <c r="N97" s="230">
        <f>J97*K97*L97+J98*K98*L98+J99*K99*L99+J100*K100*L100+J101*K101*L101+J102*K102*L102</f>
        <v>0</v>
      </c>
    </row>
    <row r="98" spans="2:14" ht="20.100000000000001" customHeight="1" x14ac:dyDescent="0.25">
      <c r="B98" s="236"/>
      <c r="C98" s="121"/>
      <c r="D98" s="121"/>
      <c r="E98" s="124"/>
      <c r="F98" s="125"/>
      <c r="G98" s="230"/>
      <c r="I98" s="236"/>
      <c r="J98" s="121"/>
      <c r="K98" s="121"/>
      <c r="L98" s="124"/>
      <c r="M98" s="125"/>
      <c r="N98" s="230"/>
    </row>
    <row r="99" spans="2:14" ht="20.100000000000001" customHeight="1" x14ac:dyDescent="0.25">
      <c r="B99" s="236"/>
      <c r="C99" s="121"/>
      <c r="D99" s="121"/>
      <c r="E99" s="124"/>
      <c r="F99" s="125"/>
      <c r="G99" s="230"/>
      <c r="I99" s="236"/>
      <c r="J99" s="121"/>
      <c r="K99" s="121"/>
      <c r="L99" s="124"/>
      <c r="M99" s="125"/>
      <c r="N99" s="230"/>
    </row>
    <row r="100" spans="2:14" ht="20.100000000000001" customHeight="1" x14ac:dyDescent="0.25">
      <c r="B100" s="236"/>
      <c r="C100" s="121"/>
      <c r="D100" s="121"/>
      <c r="E100" s="124"/>
      <c r="F100" s="125"/>
      <c r="G100" s="230"/>
      <c r="I100" s="236"/>
      <c r="J100" s="121"/>
      <c r="K100" s="121"/>
      <c r="L100" s="124"/>
      <c r="M100" s="125"/>
      <c r="N100" s="230"/>
    </row>
    <row r="101" spans="2:14" ht="20.100000000000001" customHeight="1" x14ac:dyDescent="0.25">
      <c r="B101" s="236"/>
      <c r="C101" s="121"/>
      <c r="D101" s="121"/>
      <c r="E101" s="124"/>
      <c r="F101" s="125"/>
      <c r="G101" s="230"/>
      <c r="I101" s="236"/>
      <c r="J101" s="121"/>
      <c r="K101" s="121"/>
      <c r="L101" s="124"/>
      <c r="M101" s="125"/>
      <c r="N101" s="230"/>
    </row>
    <row r="102" spans="2:14" ht="20.100000000000001" customHeight="1" thickBot="1" x14ac:dyDescent="0.3">
      <c r="B102" s="237"/>
      <c r="C102" s="140"/>
      <c r="D102" s="140"/>
      <c r="E102" s="141"/>
      <c r="F102" s="142"/>
      <c r="G102" s="231"/>
      <c r="I102" s="237"/>
      <c r="J102" s="140"/>
      <c r="K102" s="140"/>
      <c r="L102" s="141"/>
      <c r="M102" s="142"/>
      <c r="N102" s="231"/>
    </row>
    <row r="103" spans="2:14" ht="20.100000000000001" customHeight="1" x14ac:dyDescent="0.25">
      <c r="B103" s="256"/>
      <c r="C103" s="9"/>
      <c r="D103" s="9"/>
      <c r="E103" s="10"/>
      <c r="F103" s="47"/>
      <c r="G103" s="111">
        <f>C103*D103*E103</f>
        <v>0</v>
      </c>
      <c r="I103" s="256"/>
      <c r="J103" s="9"/>
      <c r="K103" s="9"/>
      <c r="L103" s="10"/>
      <c r="M103" s="47"/>
      <c r="N103" s="111">
        <f>J103*K103*L103</f>
        <v>0</v>
      </c>
    </row>
    <row r="104" spans="2:14" ht="20.100000000000001" customHeight="1" x14ac:dyDescent="0.25">
      <c r="B104" s="239"/>
      <c r="C104" s="11"/>
      <c r="D104" s="11"/>
      <c r="E104" s="12"/>
      <c r="F104" s="48"/>
      <c r="G104" s="245">
        <f>C104*D104*E104+C105*D105*E105+C106*D106*E106+C107*D107*E107+C108*D108*E108+C109*D109*E109</f>
        <v>0</v>
      </c>
      <c r="I104" s="239"/>
      <c r="J104" s="11"/>
      <c r="K104" s="11"/>
      <c r="L104" s="12"/>
      <c r="M104" s="48"/>
      <c r="N104" s="245">
        <f>J104*K104*L104+J105*K105*L105+J106*K106*L106+J107*K107*L107+J108*K108*L108+J109*K109*L109</f>
        <v>0</v>
      </c>
    </row>
    <row r="105" spans="2:14" ht="20.100000000000001" customHeight="1" x14ac:dyDescent="0.25">
      <c r="B105" s="239"/>
      <c r="C105" s="13"/>
      <c r="D105" s="13"/>
      <c r="E105" s="14"/>
      <c r="F105" s="49"/>
      <c r="G105" s="245"/>
      <c r="I105" s="239"/>
      <c r="J105" s="13"/>
      <c r="K105" s="13"/>
      <c r="L105" s="14"/>
      <c r="M105" s="49"/>
      <c r="N105" s="245"/>
    </row>
    <row r="106" spans="2:14" ht="20.100000000000001" customHeight="1" x14ac:dyDescent="0.25">
      <c r="B106" s="239"/>
      <c r="C106" s="13"/>
      <c r="D106" s="13"/>
      <c r="E106" s="14"/>
      <c r="F106" s="49"/>
      <c r="G106" s="245"/>
      <c r="I106" s="239"/>
      <c r="J106" s="13"/>
      <c r="K106" s="13"/>
      <c r="L106" s="14"/>
      <c r="M106" s="49"/>
      <c r="N106" s="245"/>
    </row>
    <row r="107" spans="2:14" ht="20.100000000000001" customHeight="1" x14ac:dyDescent="0.25">
      <c r="B107" s="239"/>
      <c r="C107" s="13"/>
      <c r="D107" s="13"/>
      <c r="E107" s="14"/>
      <c r="F107" s="49"/>
      <c r="G107" s="245"/>
      <c r="I107" s="239"/>
      <c r="J107" s="13"/>
      <c r="K107" s="13"/>
      <c r="L107" s="14"/>
      <c r="M107" s="49"/>
      <c r="N107" s="245"/>
    </row>
    <row r="108" spans="2:14" ht="20.100000000000001" customHeight="1" x14ac:dyDescent="0.25">
      <c r="B108" s="239"/>
      <c r="C108" s="13"/>
      <c r="D108" s="13"/>
      <c r="E108" s="14"/>
      <c r="F108" s="49"/>
      <c r="G108" s="245"/>
      <c r="I108" s="239"/>
      <c r="J108" s="13"/>
      <c r="K108" s="13"/>
      <c r="L108" s="14"/>
      <c r="M108" s="49"/>
      <c r="N108" s="245"/>
    </row>
    <row r="109" spans="2:14" ht="20.100000000000001" customHeight="1" thickBot="1" x14ac:dyDescent="0.3">
      <c r="B109" s="240"/>
      <c r="C109" s="143"/>
      <c r="D109" s="143"/>
      <c r="E109" s="144"/>
      <c r="F109" s="145"/>
      <c r="G109" s="246"/>
      <c r="I109" s="240"/>
      <c r="J109" s="143"/>
      <c r="K109" s="143"/>
      <c r="L109" s="144"/>
      <c r="M109" s="145"/>
      <c r="N109" s="246"/>
    </row>
    <row r="110" spans="2:14" ht="20.100000000000001" customHeight="1" x14ac:dyDescent="0.25">
      <c r="B110" s="247" t="s">
        <v>21</v>
      </c>
      <c r="C110" s="248"/>
      <c r="D110" s="248"/>
      <c r="E110" s="248"/>
      <c r="F110" s="248"/>
      <c r="G110" s="20">
        <f>SUM(G89,G96,G103)</f>
        <v>0</v>
      </c>
      <c r="I110" s="247" t="s">
        <v>21</v>
      </c>
      <c r="J110" s="248"/>
      <c r="K110" s="248"/>
      <c r="L110" s="248"/>
      <c r="M110" s="248"/>
      <c r="N110" s="20">
        <f>SUM(N89,N96,N103)</f>
        <v>0</v>
      </c>
    </row>
    <row r="111" spans="2:14" ht="20.100000000000001" customHeight="1" thickBot="1" x14ac:dyDescent="0.3">
      <c r="B111" s="249" t="s">
        <v>22</v>
      </c>
      <c r="C111" s="250"/>
      <c r="D111" s="250"/>
      <c r="E111" s="250"/>
      <c r="F111" s="250"/>
      <c r="G111" s="21">
        <f>SUM(G90,G97,G104)</f>
        <v>0</v>
      </c>
      <c r="I111" s="249" t="s">
        <v>22</v>
      </c>
      <c r="J111" s="250"/>
      <c r="K111" s="250"/>
      <c r="L111" s="250"/>
      <c r="M111" s="250"/>
      <c r="N111" s="21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252" t="s">
        <v>21</v>
      </c>
      <c r="C113" s="253"/>
      <c r="D113" s="253"/>
      <c r="E113" s="253"/>
      <c r="F113" s="253"/>
      <c r="G113" s="20">
        <f>SUM(G18,G51,G84,G110)</f>
        <v>4599.8999999999996</v>
      </c>
      <c r="I113" s="247" t="s">
        <v>21</v>
      </c>
      <c r="J113" s="248"/>
      <c r="K113" s="248"/>
      <c r="L113" s="248"/>
      <c r="M113" s="248"/>
      <c r="N113" s="20">
        <f>SUM(N18,N51,N84,N110)</f>
        <v>4746.6749999999993</v>
      </c>
    </row>
    <row r="114" spans="2:14" ht="20.100000000000001" customHeight="1" thickBot="1" x14ac:dyDescent="0.3">
      <c r="B114" s="254" t="s">
        <v>22</v>
      </c>
      <c r="C114" s="255"/>
      <c r="D114" s="255"/>
      <c r="E114" s="255"/>
      <c r="F114" s="255"/>
      <c r="G114" s="109">
        <f>SUM(G19,G52,G85,G111)</f>
        <v>0</v>
      </c>
      <c r="I114" s="249" t="s">
        <v>22</v>
      </c>
      <c r="J114" s="250"/>
      <c r="K114" s="250"/>
      <c r="L114" s="250"/>
      <c r="M114" s="250"/>
      <c r="N114" s="109">
        <f>SUM(N19,N52,N85,N111)</f>
        <v>0</v>
      </c>
    </row>
  </sheetData>
  <mergeCells count="87">
    <mergeCell ref="B114:F114"/>
    <mergeCell ref="I114:M114"/>
    <mergeCell ref="B110:F110"/>
    <mergeCell ref="I110:M110"/>
    <mergeCell ref="B111:F111"/>
    <mergeCell ref="I111:M111"/>
    <mergeCell ref="B113:F113"/>
    <mergeCell ref="I113:M113"/>
    <mergeCell ref="B96:B102"/>
    <mergeCell ref="I96:I102"/>
    <mergeCell ref="G97:G102"/>
    <mergeCell ref="N97:N102"/>
    <mergeCell ref="B103:B109"/>
    <mergeCell ref="I103:I109"/>
    <mergeCell ref="G104:G109"/>
    <mergeCell ref="N104:N109"/>
    <mergeCell ref="B89:B95"/>
    <mergeCell ref="G90:G95"/>
    <mergeCell ref="B70:B76"/>
    <mergeCell ref="I70:I76"/>
    <mergeCell ref="G71:G76"/>
    <mergeCell ref="N71:N76"/>
    <mergeCell ref="B84:F84"/>
    <mergeCell ref="I84:M84"/>
    <mergeCell ref="I89:I95"/>
    <mergeCell ref="N90:N95"/>
    <mergeCell ref="B85:F85"/>
    <mergeCell ref="I85:M85"/>
    <mergeCell ref="B87:G87"/>
    <mergeCell ref="I87:N87"/>
    <mergeCell ref="B77:B83"/>
    <mergeCell ref="G78:G83"/>
    <mergeCell ref="I77:I83"/>
    <mergeCell ref="N78:N83"/>
    <mergeCell ref="B56:B62"/>
    <mergeCell ref="I56:I62"/>
    <mergeCell ref="G57:G62"/>
    <mergeCell ref="N57:N62"/>
    <mergeCell ref="B63:B69"/>
    <mergeCell ref="I63:I69"/>
    <mergeCell ref="G64:G69"/>
    <mergeCell ref="N64:N69"/>
    <mergeCell ref="B2:G2"/>
    <mergeCell ref="I2:N2"/>
    <mergeCell ref="B4:B10"/>
    <mergeCell ref="I4:I10"/>
    <mergeCell ref="G5:G10"/>
    <mergeCell ref="N5:N10"/>
    <mergeCell ref="B11:B17"/>
    <mergeCell ref="I11:I17"/>
    <mergeCell ref="G12:G17"/>
    <mergeCell ref="N12:N17"/>
    <mergeCell ref="B18:F18"/>
    <mergeCell ref="I18:M18"/>
    <mergeCell ref="B19:F19"/>
    <mergeCell ref="I19:M19"/>
    <mergeCell ref="B21:G21"/>
    <mergeCell ref="I21:N21"/>
    <mergeCell ref="B23:B29"/>
    <mergeCell ref="I23:I29"/>
    <mergeCell ref="G24:G29"/>
    <mergeCell ref="N24:N29"/>
    <mergeCell ref="B30:B36"/>
    <mergeCell ref="I30:I36"/>
    <mergeCell ref="G31:G36"/>
    <mergeCell ref="N31:N36"/>
    <mergeCell ref="B37:B43"/>
    <mergeCell ref="I37:I43"/>
    <mergeCell ref="G38:G43"/>
    <mergeCell ref="N38:N43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P15:P19"/>
    <mergeCell ref="P20:P24"/>
    <mergeCell ref="P2:Q2"/>
    <mergeCell ref="P3:Q3"/>
    <mergeCell ref="P4:Q4"/>
    <mergeCell ref="P5:P9"/>
    <mergeCell ref="P10:P14"/>
  </mergeCells>
  <phoneticPr fontId="15" type="noConversion"/>
  <hyperlinks>
    <hyperlink ref="P3:Q3" location="说明页!A1" display="说明页" xr:uid="{09E45B99-422C-411B-B296-CD6DECE3D52C}"/>
    <hyperlink ref="P4:Q4" location="基础数据!A1" display="基础数据" xr:uid="{23787849-C1C5-477B-8C82-4EE915ED9C21}"/>
    <hyperlink ref="Q5" location="'腿肩(减重60%)'!A1" display="减重60%" xr:uid="{738B6A2F-047C-483E-8D8F-E39DD010F41F}"/>
    <hyperlink ref="Q6" location="'腿肩(75%)'!A1" display="75%" xr:uid="{BB9F927D-C195-4F21-B5D0-6981AFA9DBD2}"/>
    <hyperlink ref="Q7" location="'腿肩(80%)'!A1" display="80%" xr:uid="{D534016C-55EC-422C-8582-94FEDA03331C}"/>
    <hyperlink ref="Q8" location="'腿肩(85%)'!A1" display="85%" xr:uid="{5203FC54-D56A-4B70-AFCA-E7D6D71878A7}"/>
    <hyperlink ref="Q9" location="'腿肩(95%)'!A1" display="95%" xr:uid="{204FF371-D59D-4525-A3C9-85244DB66ABA}"/>
    <hyperlink ref="Q10" location="'胸背(减重70%)'!A1" display="减重70%" xr:uid="{25AD8D02-2BDB-4E29-8F21-E43AE79B54E9}"/>
    <hyperlink ref="Q11" location="'胸背(77.5%)'!A1" display="77.5%" xr:uid="{35725BFE-5CD7-4B58-8E85-444E6EF26466}"/>
    <hyperlink ref="Q12" location="'胸背(82.5%)'!A1" display="82.5%" xr:uid="{39DB9043-9064-4D8A-ABBD-7068FDC76FFB}"/>
    <hyperlink ref="Q13" location="'胸背(87.5%)'!A1" display="87.5%" xr:uid="{2EBB6E13-AF18-4BFE-AE6D-F2519B0C5A31}"/>
    <hyperlink ref="Q14" location="'胸背(95%)'!A1" display="95%" xr:uid="{E6DEBBC1-B056-48DD-A5C5-B6A334B11AF0}"/>
    <hyperlink ref="Q15" location="'拉胸(减重60%)'!A1" display="减重60%" xr:uid="{88038AB4-BF78-4C16-BE52-7332F1909F20}"/>
    <hyperlink ref="Q16" location="'拉胸(75%)'!A1" display="75%" xr:uid="{632D49F6-501D-4EB9-A83D-FBBE0A6A06FA}"/>
    <hyperlink ref="Q17" location="'拉胸(80%)'!A1" display="80%" xr:uid="{7A869E69-92C6-49D3-A3CA-1C2E83069352}"/>
    <hyperlink ref="Q18" location="'拉胸(85%)'!A1" display="85%" xr:uid="{A2A29D28-88D5-4D6F-AF42-8BD4A740220D}"/>
    <hyperlink ref="Q19" location="'拉胸(95%)'!A1" display="95%" xr:uid="{AB99D42B-DE9C-4EA5-94E1-9021B26682FC}"/>
    <hyperlink ref="Q20" location="'肩背(减重70%)'!A1" display="减重70%" xr:uid="{FF8AED00-C608-4C8A-9534-BC04F07B44CF}"/>
    <hyperlink ref="Q21" location="'肩背(77.5%)'!A1" display="77.5%" xr:uid="{5049CA25-9026-4563-BB6E-2AFC14180309}"/>
    <hyperlink ref="Q22" location="'肩背(82.5%)'!A1" display="82.5%" xr:uid="{68767F8F-DCCB-466E-A889-8DBA0F40E83E}"/>
    <hyperlink ref="Q23" location="'肩背(87.5%)'!A1" display="87.5%" xr:uid="{3D2FB540-EE72-4686-80E4-5E2174D90CB7}"/>
    <hyperlink ref="Q24" location="'肩背(95%)'!A1" display="95%" xr:uid="{BEDDCCEC-D14E-4BE3-B942-D2211F4F4CFA}"/>
  </hyperlinks>
  <pageMargins left="0.69930555555555596" right="0.69930555555555596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4" tint="-0.499984740745262"/>
  </sheetPr>
  <dimension ref="B1:Q114"/>
  <sheetViews>
    <sheetView zoomScale="85" zoomScaleNormal="85" workbookViewId="0">
      <selection activeCell="Q20" sqref="Q20"/>
    </sheetView>
  </sheetViews>
  <sheetFormatPr defaultColWidth="10.77734375" defaultRowHeight="20.100000000000001" customHeight="1" x14ac:dyDescent="0.25"/>
  <cols>
    <col min="1" max="1" width="10.77734375" style="135"/>
    <col min="2" max="2" width="16.77734375" style="135" customWidth="1"/>
    <col min="3" max="8" width="10.77734375" style="135"/>
    <col min="9" max="9" width="16.77734375" style="135" customWidth="1"/>
    <col min="10" max="16384" width="10.77734375" style="135"/>
  </cols>
  <sheetData>
    <row r="1" spans="2:17" ht="20.100000000000001" customHeight="1" thickBot="1" x14ac:dyDescent="0.3"/>
    <row r="2" spans="2:17" ht="20.100000000000001" customHeight="1" thickTop="1" thickBot="1" x14ac:dyDescent="0.3">
      <c r="B2" s="227" t="s">
        <v>13</v>
      </c>
      <c r="C2" s="228"/>
      <c r="D2" s="228"/>
      <c r="E2" s="228"/>
      <c r="F2" s="228"/>
      <c r="G2" s="229"/>
      <c r="I2" s="227" t="s">
        <v>13</v>
      </c>
      <c r="J2" s="228"/>
      <c r="K2" s="228"/>
      <c r="L2" s="228"/>
      <c r="M2" s="228"/>
      <c r="N2" s="229"/>
      <c r="P2" s="196" t="s">
        <v>116</v>
      </c>
      <c r="Q2" s="197"/>
    </row>
    <row r="3" spans="2:17" ht="20.100000000000001" customHeight="1" thickBot="1" x14ac:dyDescent="0.3">
      <c r="B3" s="1" t="s">
        <v>14</v>
      </c>
      <c r="C3" s="2" t="s">
        <v>15</v>
      </c>
      <c r="D3" s="3" t="s">
        <v>16</v>
      </c>
      <c r="E3" s="4" t="s">
        <v>17</v>
      </c>
      <c r="F3" s="5" t="s">
        <v>18</v>
      </c>
      <c r="G3" s="6" t="s">
        <v>19</v>
      </c>
      <c r="I3" s="1" t="s">
        <v>14</v>
      </c>
      <c r="J3" s="2" t="s">
        <v>15</v>
      </c>
      <c r="K3" s="3" t="s">
        <v>16</v>
      </c>
      <c r="L3" s="4" t="s">
        <v>17</v>
      </c>
      <c r="M3" s="5" t="s">
        <v>18</v>
      </c>
      <c r="N3" s="6" t="s">
        <v>19</v>
      </c>
      <c r="P3" s="205" t="s">
        <v>117</v>
      </c>
      <c r="Q3" s="206"/>
    </row>
    <row r="4" spans="2:17" ht="20.100000000000001" customHeight="1" thickBot="1" x14ac:dyDescent="0.3">
      <c r="B4" s="232" t="s">
        <v>67</v>
      </c>
      <c r="C4" s="7">
        <f>基础数据!$K$22</f>
        <v>6</v>
      </c>
      <c r="D4" s="7">
        <f>基础数据!$L$22</f>
        <v>2</v>
      </c>
      <c r="E4" s="8">
        <f>基础数据!$F$6*F4</f>
        <v>139.88749999999999</v>
      </c>
      <c r="F4" s="110">
        <f>基础数据!$D$22</f>
        <v>0.95</v>
      </c>
      <c r="G4" s="111">
        <f>C4*D4*E4</f>
        <v>1678.6499999999999</v>
      </c>
      <c r="I4" s="232" t="s">
        <v>136</v>
      </c>
      <c r="J4" s="7">
        <f>基础数据!$K$22</f>
        <v>6</v>
      </c>
      <c r="K4" s="7">
        <f>基础数据!$L$22</f>
        <v>2</v>
      </c>
      <c r="L4" s="8">
        <f>基础数据!$L$6*M4</f>
        <v>144.4</v>
      </c>
      <c r="M4" s="110">
        <f>基础数据!$D$22</f>
        <v>0.95</v>
      </c>
      <c r="N4" s="111">
        <f>J4*K4*L4</f>
        <v>1732.8000000000002</v>
      </c>
      <c r="P4" s="201" t="s">
        <v>118</v>
      </c>
      <c r="Q4" s="202"/>
    </row>
    <row r="5" spans="2:17" ht="20.100000000000001" customHeight="1" x14ac:dyDescent="0.25">
      <c r="B5" s="233"/>
      <c r="C5" s="88"/>
      <c r="D5" s="89"/>
      <c r="E5" s="90"/>
      <c r="F5" s="91"/>
      <c r="G5" s="245">
        <f>C5*D5*E5+C6*D6*E6+C7*D7*E7+C8*D8*E8+C9*D9*E9+C10*D10*E10</f>
        <v>0</v>
      </c>
      <c r="I5" s="233"/>
      <c r="J5" s="88"/>
      <c r="K5" s="89"/>
      <c r="L5" s="90"/>
      <c r="M5" s="91"/>
      <c r="N5" s="245">
        <f>J5*K5*L5+J6*K6*L6+J7*K7*L7+J8*K8*L8+J9*K9*L9+J10*K10*L10</f>
        <v>0</v>
      </c>
      <c r="P5" s="171" t="s">
        <v>119</v>
      </c>
      <c r="Q5" s="156" t="s">
        <v>121</v>
      </c>
    </row>
    <row r="6" spans="2:17" ht="20.100000000000001" customHeight="1" x14ac:dyDescent="0.25">
      <c r="B6" s="233"/>
      <c r="C6" s="92"/>
      <c r="D6" s="93"/>
      <c r="E6" s="94"/>
      <c r="F6" s="95"/>
      <c r="G6" s="245"/>
      <c r="I6" s="233"/>
      <c r="J6" s="92"/>
      <c r="K6" s="93"/>
      <c r="L6" s="94"/>
      <c r="M6" s="95"/>
      <c r="N6" s="245"/>
      <c r="P6" s="172"/>
      <c r="Q6" s="157" t="s">
        <v>122</v>
      </c>
    </row>
    <row r="7" spans="2:17" ht="20.100000000000001" customHeight="1" x14ac:dyDescent="0.25">
      <c r="B7" s="233"/>
      <c r="C7" s="92"/>
      <c r="D7" s="93"/>
      <c r="E7" s="94"/>
      <c r="F7" s="95"/>
      <c r="G7" s="245"/>
      <c r="I7" s="233"/>
      <c r="J7" s="92"/>
      <c r="K7" s="93"/>
      <c r="L7" s="94"/>
      <c r="M7" s="95"/>
      <c r="N7" s="245"/>
      <c r="P7" s="172"/>
      <c r="Q7" s="158" t="s">
        <v>123</v>
      </c>
    </row>
    <row r="8" spans="2:17" ht="20.100000000000001" customHeight="1" thickBot="1" x14ac:dyDescent="0.3">
      <c r="B8" s="233"/>
      <c r="C8" s="92"/>
      <c r="D8" s="93"/>
      <c r="E8" s="94"/>
      <c r="F8" s="95"/>
      <c r="G8" s="245"/>
      <c r="I8" s="233"/>
      <c r="J8" s="92"/>
      <c r="K8" s="93"/>
      <c r="L8" s="94"/>
      <c r="M8" s="95"/>
      <c r="N8" s="245"/>
      <c r="P8" s="172"/>
      <c r="Q8" s="159" t="s">
        <v>124</v>
      </c>
    </row>
    <row r="9" spans="2:17" ht="20.100000000000001" customHeight="1" thickBot="1" x14ac:dyDescent="0.3">
      <c r="B9" s="233"/>
      <c r="C9" s="92"/>
      <c r="D9" s="93"/>
      <c r="E9" s="94"/>
      <c r="F9" s="95"/>
      <c r="G9" s="245"/>
      <c r="I9" s="233"/>
      <c r="J9" s="92"/>
      <c r="K9" s="93"/>
      <c r="L9" s="94"/>
      <c r="M9" s="95"/>
      <c r="N9" s="245"/>
      <c r="P9" s="173"/>
      <c r="Q9" s="160" t="s">
        <v>125</v>
      </c>
    </row>
    <row r="10" spans="2:17" ht="20.100000000000001" customHeight="1" thickBot="1" x14ac:dyDescent="0.3">
      <c r="B10" s="234"/>
      <c r="C10" s="136"/>
      <c r="D10" s="137"/>
      <c r="E10" s="138"/>
      <c r="F10" s="139"/>
      <c r="G10" s="246"/>
      <c r="I10" s="234"/>
      <c r="J10" s="136"/>
      <c r="K10" s="137"/>
      <c r="L10" s="138"/>
      <c r="M10" s="139"/>
      <c r="N10" s="246"/>
      <c r="P10" s="174" t="s">
        <v>120</v>
      </c>
      <c r="Q10" s="156" t="s">
        <v>130</v>
      </c>
    </row>
    <row r="11" spans="2:17" ht="20.100000000000001" customHeight="1" x14ac:dyDescent="0.25">
      <c r="B11" s="235" t="s">
        <v>69</v>
      </c>
      <c r="C11" s="9">
        <v>3</v>
      </c>
      <c r="D11" s="9">
        <v>10</v>
      </c>
      <c r="E11" s="10"/>
      <c r="F11" s="47"/>
      <c r="G11" s="111">
        <f>C11*D11*E11</f>
        <v>0</v>
      </c>
      <c r="I11" s="235" t="s">
        <v>69</v>
      </c>
      <c r="J11" s="9">
        <v>3</v>
      </c>
      <c r="K11" s="9">
        <v>10</v>
      </c>
      <c r="L11" s="10"/>
      <c r="M11" s="47"/>
      <c r="N11" s="111">
        <f>J11*K11*L11</f>
        <v>0</v>
      </c>
      <c r="P11" s="175"/>
      <c r="Q11" s="157" t="s">
        <v>127</v>
      </c>
    </row>
    <row r="12" spans="2:17" ht="20.100000000000001" customHeight="1" x14ac:dyDescent="0.25">
      <c r="B12" s="236"/>
      <c r="C12" s="121"/>
      <c r="D12" s="121"/>
      <c r="E12" s="124"/>
      <c r="F12" s="125"/>
      <c r="G12" s="230">
        <f>C12*D12*E12+C13*D13*E13+C14*D14*E14+C15*D15*E15+C16*D16*E16+C17*D17*E17</f>
        <v>0</v>
      </c>
      <c r="I12" s="236"/>
      <c r="J12" s="121"/>
      <c r="K12" s="121"/>
      <c r="L12" s="124"/>
      <c r="M12" s="125"/>
      <c r="N12" s="230">
        <f>J12*K12*L12+J13*K13*L13+J14*K14*L14+J15*K15*L15+J16*K16*L16+J17*K17*L17</f>
        <v>0</v>
      </c>
      <c r="P12" s="175"/>
      <c r="Q12" s="158" t="s">
        <v>128</v>
      </c>
    </row>
    <row r="13" spans="2:17" ht="20.100000000000001" customHeight="1" thickBot="1" x14ac:dyDescent="0.3">
      <c r="B13" s="236"/>
      <c r="C13" s="121"/>
      <c r="D13" s="121"/>
      <c r="E13" s="124"/>
      <c r="F13" s="125"/>
      <c r="G13" s="230"/>
      <c r="I13" s="236"/>
      <c r="J13" s="121"/>
      <c r="K13" s="121"/>
      <c r="L13" s="124"/>
      <c r="M13" s="125"/>
      <c r="N13" s="230"/>
      <c r="P13" s="175"/>
      <c r="Q13" s="159" t="s">
        <v>129</v>
      </c>
    </row>
    <row r="14" spans="2:17" ht="20.100000000000001" customHeight="1" thickBot="1" x14ac:dyDescent="0.3">
      <c r="B14" s="236"/>
      <c r="C14" s="121"/>
      <c r="D14" s="121"/>
      <c r="E14" s="124"/>
      <c r="F14" s="125"/>
      <c r="G14" s="230"/>
      <c r="I14" s="236"/>
      <c r="J14" s="121"/>
      <c r="K14" s="121"/>
      <c r="L14" s="124"/>
      <c r="M14" s="125"/>
      <c r="N14" s="230"/>
      <c r="P14" s="198"/>
      <c r="Q14" s="160" t="s">
        <v>125</v>
      </c>
    </row>
    <row r="15" spans="2:17" ht="20.100000000000001" customHeight="1" x14ac:dyDescent="0.25">
      <c r="B15" s="236"/>
      <c r="C15" s="121"/>
      <c r="D15" s="121"/>
      <c r="E15" s="124"/>
      <c r="F15" s="125"/>
      <c r="G15" s="230"/>
      <c r="I15" s="236"/>
      <c r="J15" s="121"/>
      <c r="K15" s="121"/>
      <c r="L15" s="124"/>
      <c r="M15" s="125"/>
      <c r="N15" s="230"/>
      <c r="P15" s="171" t="s">
        <v>126</v>
      </c>
      <c r="Q15" s="156" t="s">
        <v>121</v>
      </c>
    </row>
    <row r="16" spans="2:17" ht="20.100000000000001" customHeight="1" x14ac:dyDescent="0.25">
      <c r="B16" s="236"/>
      <c r="C16" s="121"/>
      <c r="D16" s="121"/>
      <c r="E16" s="124"/>
      <c r="F16" s="125"/>
      <c r="G16" s="230"/>
      <c r="I16" s="236"/>
      <c r="J16" s="121"/>
      <c r="K16" s="121"/>
      <c r="L16" s="124"/>
      <c r="M16" s="125"/>
      <c r="N16" s="230"/>
      <c r="P16" s="172"/>
      <c r="Q16" s="157" t="s">
        <v>122</v>
      </c>
    </row>
    <row r="17" spans="2:17" ht="20.100000000000001" customHeight="1" thickBot="1" x14ac:dyDescent="0.3">
      <c r="B17" s="237"/>
      <c r="C17" s="140"/>
      <c r="D17" s="140"/>
      <c r="E17" s="141"/>
      <c r="F17" s="142"/>
      <c r="G17" s="231"/>
      <c r="I17" s="237"/>
      <c r="J17" s="140"/>
      <c r="K17" s="140"/>
      <c r="L17" s="141"/>
      <c r="M17" s="142"/>
      <c r="N17" s="231"/>
      <c r="P17" s="172"/>
      <c r="Q17" s="158" t="s">
        <v>123</v>
      </c>
    </row>
    <row r="18" spans="2:17" ht="20.100000000000001" customHeight="1" thickBot="1" x14ac:dyDescent="0.3">
      <c r="B18" s="247" t="s">
        <v>21</v>
      </c>
      <c r="C18" s="248"/>
      <c r="D18" s="248"/>
      <c r="E18" s="248"/>
      <c r="F18" s="248"/>
      <c r="G18" s="20">
        <f>SUM(G4,G11)</f>
        <v>1678.6499999999999</v>
      </c>
      <c r="I18" s="247" t="s">
        <v>21</v>
      </c>
      <c r="J18" s="248"/>
      <c r="K18" s="248"/>
      <c r="L18" s="248"/>
      <c r="M18" s="248"/>
      <c r="N18" s="20">
        <f>SUM(N4,N11)</f>
        <v>1732.8000000000002</v>
      </c>
      <c r="P18" s="172"/>
      <c r="Q18" s="159" t="s">
        <v>124</v>
      </c>
    </row>
    <row r="19" spans="2:17" ht="20.100000000000001" customHeight="1" thickBot="1" x14ac:dyDescent="0.3">
      <c r="B19" s="249" t="s">
        <v>22</v>
      </c>
      <c r="C19" s="250"/>
      <c r="D19" s="250"/>
      <c r="E19" s="250"/>
      <c r="F19" s="250"/>
      <c r="G19" s="21">
        <f>SUM(G5,G12)</f>
        <v>0</v>
      </c>
      <c r="I19" s="249" t="s">
        <v>22</v>
      </c>
      <c r="J19" s="250"/>
      <c r="K19" s="250"/>
      <c r="L19" s="250"/>
      <c r="M19" s="250"/>
      <c r="N19" s="21">
        <f>SUM(N5,N12)</f>
        <v>0</v>
      </c>
      <c r="P19" s="173"/>
      <c r="Q19" s="160" t="s">
        <v>125</v>
      </c>
    </row>
    <row r="20" spans="2:17" ht="20.100000000000001" customHeight="1" thickBot="1" x14ac:dyDescent="0.3">
      <c r="P20" s="174" t="s">
        <v>143</v>
      </c>
      <c r="Q20" s="156" t="s">
        <v>130</v>
      </c>
    </row>
    <row r="21" spans="2:17" ht="20.100000000000001" customHeight="1" thickBot="1" x14ac:dyDescent="0.3">
      <c r="B21" s="227" t="s">
        <v>13</v>
      </c>
      <c r="C21" s="228"/>
      <c r="D21" s="228"/>
      <c r="E21" s="228"/>
      <c r="F21" s="228"/>
      <c r="G21" s="229"/>
      <c r="I21" s="227" t="s">
        <v>13</v>
      </c>
      <c r="J21" s="228"/>
      <c r="K21" s="228"/>
      <c r="L21" s="228"/>
      <c r="M21" s="228"/>
      <c r="N21" s="229"/>
      <c r="P21" s="175"/>
      <c r="Q21" s="157" t="s">
        <v>127</v>
      </c>
    </row>
    <row r="22" spans="2:17" ht="20.100000000000001" customHeight="1" thickBot="1" x14ac:dyDescent="0.3">
      <c r="B22" s="1" t="s">
        <v>14</v>
      </c>
      <c r="C22" s="2" t="s">
        <v>15</v>
      </c>
      <c r="D22" s="3" t="s">
        <v>16</v>
      </c>
      <c r="E22" s="4" t="s">
        <v>17</v>
      </c>
      <c r="F22" s="5" t="s">
        <v>18</v>
      </c>
      <c r="G22" s="6" t="s">
        <v>19</v>
      </c>
      <c r="I22" s="1" t="s">
        <v>14</v>
      </c>
      <c r="J22" s="2" t="s">
        <v>15</v>
      </c>
      <c r="K22" s="3" t="s">
        <v>16</v>
      </c>
      <c r="L22" s="4" t="s">
        <v>17</v>
      </c>
      <c r="M22" s="5" t="s">
        <v>18</v>
      </c>
      <c r="N22" s="6" t="s">
        <v>19</v>
      </c>
      <c r="P22" s="175"/>
      <c r="Q22" s="158" t="s">
        <v>128</v>
      </c>
    </row>
    <row r="23" spans="2:17" ht="20.100000000000001" customHeight="1" thickBot="1" x14ac:dyDescent="0.3">
      <c r="B23" s="238" t="s">
        <v>163</v>
      </c>
      <c r="C23" s="9">
        <v>3</v>
      </c>
      <c r="D23" s="9">
        <v>8</v>
      </c>
      <c r="E23" s="10"/>
      <c r="F23" s="47"/>
      <c r="G23" s="111">
        <f>C23*D23*E23</f>
        <v>0</v>
      </c>
      <c r="I23" s="238" t="s">
        <v>163</v>
      </c>
      <c r="J23" s="9">
        <v>3</v>
      </c>
      <c r="K23" s="9">
        <v>8</v>
      </c>
      <c r="L23" s="10"/>
      <c r="M23" s="47"/>
      <c r="N23" s="111">
        <f>J23*K23*L23</f>
        <v>0</v>
      </c>
      <c r="P23" s="175"/>
      <c r="Q23" s="159" t="s">
        <v>129</v>
      </c>
    </row>
    <row r="24" spans="2:17" ht="20.100000000000001" customHeight="1" thickBot="1" x14ac:dyDescent="0.3">
      <c r="B24" s="239"/>
      <c r="C24" s="11"/>
      <c r="D24" s="11"/>
      <c r="E24" s="12"/>
      <c r="F24" s="48"/>
      <c r="G24" s="245">
        <f>C24*D24*E24+C25*D25*E25+C26*D26*E26+C27*D27*E27+C28*D28*E28+C29*D29*E29</f>
        <v>0</v>
      </c>
      <c r="I24" s="239"/>
      <c r="J24" s="11"/>
      <c r="K24" s="11"/>
      <c r="L24" s="12"/>
      <c r="M24" s="48"/>
      <c r="N24" s="245">
        <f>J24*K24*L24+J25*K25*L25+J26*K26*L26+J27*K27*L27+J28*K28*L28+J29*K29*L29</f>
        <v>0</v>
      </c>
      <c r="P24" s="176"/>
      <c r="Q24" s="161" t="s">
        <v>125</v>
      </c>
    </row>
    <row r="25" spans="2:17" ht="20.100000000000001" customHeight="1" thickTop="1" x14ac:dyDescent="0.25">
      <c r="B25" s="239"/>
      <c r="C25" s="13"/>
      <c r="D25" s="13"/>
      <c r="E25" s="14"/>
      <c r="F25" s="49"/>
      <c r="G25" s="245"/>
      <c r="I25" s="239"/>
      <c r="J25" s="13"/>
      <c r="K25" s="13"/>
      <c r="L25" s="14"/>
      <c r="M25" s="49"/>
      <c r="N25" s="245"/>
    </row>
    <row r="26" spans="2:17" ht="20.100000000000001" customHeight="1" x14ac:dyDescent="0.25">
      <c r="B26" s="239"/>
      <c r="C26" s="13"/>
      <c r="D26" s="13"/>
      <c r="E26" s="14"/>
      <c r="F26" s="49"/>
      <c r="G26" s="245"/>
      <c r="I26" s="239"/>
      <c r="J26" s="13"/>
      <c r="K26" s="13"/>
      <c r="L26" s="14"/>
      <c r="M26" s="49"/>
      <c r="N26" s="245"/>
    </row>
    <row r="27" spans="2:17" ht="20.100000000000001" customHeight="1" x14ac:dyDescent="0.25">
      <c r="B27" s="239"/>
      <c r="C27" s="13"/>
      <c r="D27" s="13"/>
      <c r="E27" s="14"/>
      <c r="F27" s="49"/>
      <c r="G27" s="245"/>
      <c r="I27" s="239"/>
      <c r="J27" s="13"/>
      <c r="K27" s="13"/>
      <c r="L27" s="14"/>
      <c r="M27" s="49"/>
      <c r="N27" s="245"/>
    </row>
    <row r="28" spans="2:17" ht="20.100000000000001" customHeight="1" x14ac:dyDescent="0.25">
      <c r="B28" s="239"/>
      <c r="C28" s="13"/>
      <c r="D28" s="13"/>
      <c r="E28" s="14"/>
      <c r="F28" s="49"/>
      <c r="G28" s="245"/>
      <c r="I28" s="239"/>
      <c r="J28" s="13"/>
      <c r="K28" s="13"/>
      <c r="L28" s="14"/>
      <c r="M28" s="49"/>
      <c r="N28" s="245"/>
    </row>
    <row r="29" spans="2:17" ht="20.100000000000001" customHeight="1" thickBot="1" x14ac:dyDescent="0.3">
      <c r="B29" s="240"/>
      <c r="C29" s="143"/>
      <c r="D29" s="143"/>
      <c r="E29" s="144"/>
      <c r="F29" s="145"/>
      <c r="G29" s="246"/>
      <c r="I29" s="240"/>
      <c r="J29" s="143"/>
      <c r="K29" s="143"/>
      <c r="L29" s="144"/>
      <c r="M29" s="145"/>
      <c r="N29" s="246"/>
    </row>
    <row r="30" spans="2:17" ht="20.100000000000001" customHeight="1" x14ac:dyDescent="0.25">
      <c r="B30" s="235" t="s">
        <v>76</v>
      </c>
      <c r="C30" s="9">
        <v>3</v>
      </c>
      <c r="D30" s="9">
        <v>12</v>
      </c>
      <c r="E30" s="15"/>
      <c r="F30" s="50"/>
      <c r="G30" s="111">
        <f>C30*D30*E30</f>
        <v>0</v>
      </c>
      <c r="I30" s="235" t="s">
        <v>76</v>
      </c>
      <c r="J30" s="9">
        <v>3</v>
      </c>
      <c r="K30" s="9">
        <v>12</v>
      </c>
      <c r="L30" s="15"/>
      <c r="M30" s="50"/>
      <c r="N30" s="111">
        <f>J30*K30*L30</f>
        <v>0</v>
      </c>
    </row>
    <row r="31" spans="2:17" ht="20.100000000000001" customHeight="1" x14ac:dyDescent="0.25">
      <c r="B31" s="236"/>
      <c r="C31" s="119"/>
      <c r="D31" s="119"/>
      <c r="E31" s="120"/>
      <c r="F31" s="117"/>
      <c r="G31" s="230">
        <f>C31*D31*E31+C32*D32*E32+C33*D33*E33+C34*D34*E34+C35*D35*E35+C36*D36*E36</f>
        <v>0</v>
      </c>
      <c r="I31" s="236"/>
      <c r="J31" s="119"/>
      <c r="K31" s="119"/>
      <c r="L31" s="120"/>
      <c r="M31" s="117"/>
      <c r="N31" s="230">
        <f>J31*K31*L31+J32*K32*L32+J33*K33*L33+J34*K34*L34+J35*K35*L35+J36*K36*L36</f>
        <v>0</v>
      </c>
    </row>
    <row r="32" spans="2:17" ht="20.100000000000001" customHeight="1" x14ac:dyDescent="0.25">
      <c r="B32" s="236"/>
      <c r="C32" s="121"/>
      <c r="D32" s="121"/>
      <c r="E32" s="120"/>
      <c r="F32" s="118"/>
      <c r="G32" s="230"/>
      <c r="I32" s="236"/>
      <c r="J32" s="121"/>
      <c r="K32" s="121"/>
      <c r="L32" s="120"/>
      <c r="M32" s="118"/>
      <c r="N32" s="230"/>
    </row>
    <row r="33" spans="2:14" ht="20.100000000000001" customHeight="1" x14ac:dyDescent="0.25">
      <c r="B33" s="236"/>
      <c r="C33" s="121"/>
      <c r="D33" s="121"/>
      <c r="E33" s="120"/>
      <c r="F33" s="118"/>
      <c r="G33" s="230"/>
      <c r="I33" s="236"/>
      <c r="J33" s="121"/>
      <c r="K33" s="121"/>
      <c r="L33" s="120"/>
      <c r="M33" s="118"/>
      <c r="N33" s="230"/>
    </row>
    <row r="34" spans="2:14" ht="20.100000000000001" customHeight="1" x14ac:dyDescent="0.25">
      <c r="B34" s="236"/>
      <c r="C34" s="121"/>
      <c r="D34" s="121"/>
      <c r="E34" s="120"/>
      <c r="F34" s="118"/>
      <c r="G34" s="230"/>
      <c r="I34" s="236"/>
      <c r="J34" s="121"/>
      <c r="K34" s="121"/>
      <c r="L34" s="120"/>
      <c r="M34" s="118"/>
      <c r="N34" s="230"/>
    </row>
    <row r="35" spans="2:14" ht="20.100000000000001" customHeight="1" x14ac:dyDescent="0.25">
      <c r="B35" s="236"/>
      <c r="C35" s="121"/>
      <c r="D35" s="121"/>
      <c r="E35" s="146"/>
      <c r="F35" s="118"/>
      <c r="G35" s="230"/>
      <c r="I35" s="236"/>
      <c r="J35" s="121"/>
      <c r="K35" s="121"/>
      <c r="L35" s="146"/>
      <c r="M35" s="118"/>
      <c r="N35" s="230"/>
    </row>
    <row r="36" spans="2:14" ht="20.100000000000001" customHeight="1" thickBot="1" x14ac:dyDescent="0.3">
      <c r="B36" s="237"/>
      <c r="C36" s="140"/>
      <c r="D36" s="140"/>
      <c r="E36" s="147"/>
      <c r="F36" s="148"/>
      <c r="G36" s="231"/>
      <c r="I36" s="237"/>
      <c r="J36" s="140"/>
      <c r="K36" s="140"/>
      <c r="L36" s="147"/>
      <c r="M36" s="148"/>
      <c r="N36" s="231"/>
    </row>
    <row r="37" spans="2:14" ht="20.100000000000001" customHeight="1" x14ac:dyDescent="0.25">
      <c r="B37" s="241"/>
      <c r="C37" s="9"/>
      <c r="D37" s="9"/>
      <c r="E37" s="10"/>
      <c r="F37" s="47"/>
      <c r="G37" s="111">
        <f>C37*D37*E37</f>
        <v>0</v>
      </c>
      <c r="I37" s="241"/>
      <c r="J37" s="9"/>
      <c r="K37" s="9"/>
      <c r="L37" s="10"/>
      <c r="M37" s="47"/>
      <c r="N37" s="111">
        <f>J37*K37*L37</f>
        <v>0</v>
      </c>
    </row>
    <row r="38" spans="2:14" ht="20.100000000000001" customHeight="1" x14ac:dyDescent="0.25">
      <c r="B38" s="242"/>
      <c r="C38" s="16"/>
      <c r="D38" s="16"/>
      <c r="E38" s="17"/>
      <c r="F38" s="51"/>
      <c r="G38" s="245">
        <f>C38*D38*E38+C39*D39*E39+C40*D40*E40+C41*D41*E41+C42*D42*E42+C43*D43*E43</f>
        <v>0</v>
      </c>
      <c r="I38" s="242"/>
      <c r="J38" s="16"/>
      <c r="K38" s="16"/>
      <c r="L38" s="17"/>
      <c r="M38" s="51"/>
      <c r="N38" s="245">
        <f>J38*K38*L38+J39*K39*L39+J40*K40*L40+J41*K41*L41+J42*K42*L42+J43*K43*L43</f>
        <v>0</v>
      </c>
    </row>
    <row r="39" spans="2:14" ht="20.100000000000001" customHeight="1" x14ac:dyDescent="0.25">
      <c r="B39" s="242"/>
      <c r="C39" s="18"/>
      <c r="D39" s="18"/>
      <c r="E39" s="19"/>
      <c r="F39" s="52"/>
      <c r="G39" s="245"/>
      <c r="I39" s="242"/>
      <c r="J39" s="18"/>
      <c r="K39" s="18"/>
      <c r="L39" s="19"/>
      <c r="M39" s="52"/>
      <c r="N39" s="245"/>
    </row>
    <row r="40" spans="2:14" ht="20.100000000000001" customHeight="1" x14ac:dyDescent="0.25">
      <c r="B40" s="242"/>
      <c r="C40" s="18"/>
      <c r="D40" s="18"/>
      <c r="E40" s="19"/>
      <c r="F40" s="52"/>
      <c r="G40" s="245"/>
      <c r="I40" s="242"/>
      <c r="J40" s="18"/>
      <c r="K40" s="18"/>
      <c r="L40" s="19"/>
      <c r="M40" s="52"/>
      <c r="N40" s="245"/>
    </row>
    <row r="41" spans="2:14" ht="20.100000000000001" customHeight="1" x14ac:dyDescent="0.25">
      <c r="B41" s="242"/>
      <c r="C41" s="18"/>
      <c r="D41" s="18"/>
      <c r="E41" s="19"/>
      <c r="F41" s="52"/>
      <c r="G41" s="245"/>
      <c r="I41" s="242"/>
      <c r="J41" s="18"/>
      <c r="K41" s="18"/>
      <c r="L41" s="19"/>
      <c r="M41" s="52"/>
      <c r="N41" s="245"/>
    </row>
    <row r="42" spans="2:14" ht="20.100000000000001" customHeight="1" x14ac:dyDescent="0.25">
      <c r="B42" s="242"/>
      <c r="C42" s="18"/>
      <c r="D42" s="18"/>
      <c r="E42" s="19"/>
      <c r="F42" s="52"/>
      <c r="G42" s="245"/>
      <c r="I42" s="242"/>
      <c r="J42" s="18"/>
      <c r="K42" s="18"/>
      <c r="L42" s="19"/>
      <c r="M42" s="52"/>
      <c r="N42" s="245"/>
    </row>
    <row r="43" spans="2:14" ht="20.100000000000001" customHeight="1" thickBot="1" x14ac:dyDescent="0.3">
      <c r="B43" s="243"/>
      <c r="C43" s="149"/>
      <c r="D43" s="149"/>
      <c r="E43" s="150"/>
      <c r="F43" s="151"/>
      <c r="G43" s="246"/>
      <c r="I43" s="243"/>
      <c r="J43" s="149"/>
      <c r="K43" s="149"/>
      <c r="L43" s="150"/>
      <c r="M43" s="151"/>
      <c r="N43" s="246"/>
    </row>
    <row r="44" spans="2:14" ht="20.100000000000001" customHeight="1" x14ac:dyDescent="0.25">
      <c r="B44" s="244"/>
      <c r="C44" s="9"/>
      <c r="D44" s="9"/>
      <c r="E44" s="10"/>
      <c r="F44" s="47"/>
      <c r="G44" s="111">
        <f>C44*D44*E44</f>
        <v>0</v>
      </c>
      <c r="I44" s="244"/>
      <c r="J44" s="9"/>
      <c r="K44" s="9"/>
      <c r="L44" s="10"/>
      <c r="M44" s="47"/>
      <c r="N44" s="111">
        <f>J44*K44*L44</f>
        <v>0</v>
      </c>
    </row>
    <row r="45" spans="2:14" ht="20.100000000000001" customHeight="1" x14ac:dyDescent="0.25">
      <c r="B45" s="236"/>
      <c r="C45" s="119"/>
      <c r="D45" s="119"/>
      <c r="E45" s="122"/>
      <c r="F45" s="123"/>
      <c r="G45" s="230">
        <f>C45*D45*E45+C46*D46*E46+C47*D47*E47+C48*D48*E48+C49*D49*E49+C50*D50*E50</f>
        <v>0</v>
      </c>
      <c r="I45" s="236"/>
      <c r="J45" s="119"/>
      <c r="K45" s="119"/>
      <c r="L45" s="122"/>
      <c r="M45" s="123"/>
      <c r="N45" s="230">
        <f>J45*K45*L45+J46*K46*L46+J47*K47*L47+J48*K48*L48+J49*K49*L49+J50*K50*L50</f>
        <v>0</v>
      </c>
    </row>
    <row r="46" spans="2:14" ht="20.100000000000001" customHeight="1" x14ac:dyDescent="0.25">
      <c r="B46" s="236"/>
      <c r="C46" s="121"/>
      <c r="D46" s="121"/>
      <c r="E46" s="124"/>
      <c r="F46" s="125"/>
      <c r="G46" s="230"/>
      <c r="I46" s="236"/>
      <c r="J46" s="121"/>
      <c r="K46" s="121"/>
      <c r="L46" s="124"/>
      <c r="M46" s="125"/>
      <c r="N46" s="230"/>
    </row>
    <row r="47" spans="2:14" ht="20.100000000000001" customHeight="1" x14ac:dyDescent="0.25">
      <c r="B47" s="236"/>
      <c r="C47" s="121"/>
      <c r="D47" s="121"/>
      <c r="E47" s="124"/>
      <c r="F47" s="125"/>
      <c r="G47" s="230"/>
      <c r="I47" s="236"/>
      <c r="J47" s="121"/>
      <c r="K47" s="121"/>
      <c r="L47" s="124"/>
      <c r="M47" s="125"/>
      <c r="N47" s="230"/>
    </row>
    <row r="48" spans="2:14" ht="20.100000000000001" customHeight="1" x14ac:dyDescent="0.25">
      <c r="B48" s="236"/>
      <c r="C48" s="121"/>
      <c r="D48" s="121"/>
      <c r="E48" s="124"/>
      <c r="F48" s="125"/>
      <c r="G48" s="230"/>
      <c r="I48" s="236"/>
      <c r="J48" s="121"/>
      <c r="K48" s="121"/>
      <c r="L48" s="124"/>
      <c r="M48" s="125"/>
      <c r="N48" s="230"/>
    </row>
    <row r="49" spans="2:14" ht="20.100000000000001" customHeight="1" x14ac:dyDescent="0.25">
      <c r="B49" s="236"/>
      <c r="C49" s="121"/>
      <c r="D49" s="121"/>
      <c r="E49" s="124"/>
      <c r="F49" s="125"/>
      <c r="G49" s="230"/>
      <c r="I49" s="236"/>
      <c r="J49" s="121"/>
      <c r="K49" s="121"/>
      <c r="L49" s="124"/>
      <c r="M49" s="125"/>
      <c r="N49" s="230"/>
    </row>
    <row r="50" spans="2:14" ht="20.100000000000001" customHeight="1" thickBot="1" x14ac:dyDescent="0.3">
      <c r="B50" s="237"/>
      <c r="C50" s="140"/>
      <c r="D50" s="140"/>
      <c r="E50" s="141"/>
      <c r="F50" s="142"/>
      <c r="G50" s="231"/>
      <c r="I50" s="237"/>
      <c r="J50" s="140"/>
      <c r="K50" s="140"/>
      <c r="L50" s="141"/>
      <c r="M50" s="142"/>
      <c r="N50" s="231"/>
    </row>
    <row r="51" spans="2:14" ht="20.100000000000001" customHeight="1" x14ac:dyDescent="0.25">
      <c r="B51" s="247" t="s">
        <v>21</v>
      </c>
      <c r="C51" s="248"/>
      <c r="D51" s="248"/>
      <c r="E51" s="248"/>
      <c r="F51" s="248"/>
      <c r="G51" s="20">
        <f>SUM(G23,G30,G37,G44)</f>
        <v>0</v>
      </c>
      <c r="I51" s="247" t="s">
        <v>21</v>
      </c>
      <c r="J51" s="248"/>
      <c r="K51" s="248"/>
      <c r="L51" s="248"/>
      <c r="M51" s="248"/>
      <c r="N51" s="20">
        <f>SUM(N23,N30,N37,N44)</f>
        <v>0</v>
      </c>
    </row>
    <row r="52" spans="2:14" ht="20.100000000000001" customHeight="1" thickBot="1" x14ac:dyDescent="0.3">
      <c r="B52" s="249" t="s">
        <v>22</v>
      </c>
      <c r="C52" s="250"/>
      <c r="D52" s="250"/>
      <c r="E52" s="250"/>
      <c r="F52" s="250"/>
      <c r="G52" s="21">
        <f>SUM(G24,G31,G38,G45)</f>
        <v>0</v>
      </c>
      <c r="I52" s="249" t="s">
        <v>22</v>
      </c>
      <c r="J52" s="250"/>
      <c r="K52" s="250"/>
      <c r="L52" s="250"/>
      <c r="M52" s="250"/>
      <c r="N52" s="21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227" t="s">
        <v>13</v>
      </c>
      <c r="C54" s="228"/>
      <c r="D54" s="228"/>
      <c r="E54" s="228"/>
      <c r="F54" s="228"/>
      <c r="G54" s="229"/>
      <c r="I54" s="227" t="s">
        <v>13</v>
      </c>
      <c r="J54" s="228"/>
      <c r="K54" s="228"/>
      <c r="L54" s="228"/>
      <c r="M54" s="228"/>
      <c r="N54" s="229"/>
    </row>
    <row r="55" spans="2:14" ht="20.100000000000001" customHeight="1" thickBot="1" x14ac:dyDescent="0.3">
      <c r="B55" s="1" t="s">
        <v>14</v>
      </c>
      <c r="C55" s="2" t="s">
        <v>15</v>
      </c>
      <c r="D55" s="3" t="s">
        <v>16</v>
      </c>
      <c r="E55" s="4" t="s">
        <v>17</v>
      </c>
      <c r="F55" s="112" t="s">
        <v>18</v>
      </c>
      <c r="G55" s="113" t="s">
        <v>19</v>
      </c>
      <c r="I55" s="1" t="s">
        <v>14</v>
      </c>
      <c r="J55" s="2" t="s">
        <v>15</v>
      </c>
      <c r="K55" s="3" t="s">
        <v>16</v>
      </c>
      <c r="L55" s="4" t="s">
        <v>17</v>
      </c>
      <c r="M55" s="112" t="s">
        <v>18</v>
      </c>
      <c r="N55" s="113" t="s">
        <v>19</v>
      </c>
    </row>
    <row r="56" spans="2:14" ht="20.100000000000001" customHeight="1" x14ac:dyDescent="0.25">
      <c r="B56" s="232" t="s">
        <v>98</v>
      </c>
      <c r="C56" s="7">
        <f>基础数据!$M$31</f>
        <v>4</v>
      </c>
      <c r="D56" s="7">
        <f>基础数据!$N$31</f>
        <v>3</v>
      </c>
      <c r="E56" s="8">
        <f>基础数据!$F$10*F56</f>
        <v>72.2</v>
      </c>
      <c r="F56" s="110">
        <f>基础数据!$E$22</f>
        <v>0.95</v>
      </c>
      <c r="G56" s="111">
        <f>C56*D56*E56</f>
        <v>866.40000000000009</v>
      </c>
      <c r="I56" s="232" t="s">
        <v>98</v>
      </c>
      <c r="J56" s="7">
        <f>基础数据!$M$31</f>
        <v>4</v>
      </c>
      <c r="K56" s="7">
        <f>基础数据!$N$31</f>
        <v>3</v>
      </c>
      <c r="L56" s="8">
        <f>基础数据!$L$10*M56</f>
        <v>74.456249999999997</v>
      </c>
      <c r="M56" s="110">
        <f>基础数据!$E$22</f>
        <v>0.95</v>
      </c>
      <c r="N56" s="111">
        <f>J56*K56*L56</f>
        <v>893.47499999999991</v>
      </c>
    </row>
    <row r="57" spans="2:14" ht="20.100000000000001" customHeight="1" x14ac:dyDescent="0.25">
      <c r="B57" s="233"/>
      <c r="C57" s="88"/>
      <c r="D57" s="89"/>
      <c r="E57" s="90"/>
      <c r="F57" s="91"/>
      <c r="G57" s="245">
        <f>C57*D57*E57+C58*D58*E58+C59*D59*E59+C60*D60*E60+C61*D61*E61+C62*D62*E62</f>
        <v>0</v>
      </c>
      <c r="I57" s="233"/>
      <c r="J57" s="88"/>
      <c r="K57" s="89"/>
      <c r="L57" s="90"/>
      <c r="M57" s="91"/>
      <c r="N57" s="245">
        <f>J57*K57*L57+J58*K58*L58+J59*K59*L59+J60*K60*L60+J61*K61*L61+J62*K62*L62</f>
        <v>0</v>
      </c>
    </row>
    <row r="58" spans="2:14" ht="20.100000000000001" customHeight="1" x14ac:dyDescent="0.25">
      <c r="B58" s="233"/>
      <c r="C58" s="92"/>
      <c r="D58" s="93"/>
      <c r="E58" s="94"/>
      <c r="F58" s="95"/>
      <c r="G58" s="245"/>
      <c r="I58" s="233"/>
      <c r="J58" s="92"/>
      <c r="K58" s="93"/>
      <c r="L58" s="94"/>
      <c r="M58" s="95"/>
      <c r="N58" s="245"/>
    </row>
    <row r="59" spans="2:14" ht="20.100000000000001" customHeight="1" x14ac:dyDescent="0.25">
      <c r="B59" s="233"/>
      <c r="C59" s="92"/>
      <c r="D59" s="93"/>
      <c r="E59" s="94"/>
      <c r="F59" s="95"/>
      <c r="G59" s="245"/>
      <c r="I59" s="233"/>
      <c r="J59" s="92"/>
      <c r="K59" s="93"/>
      <c r="L59" s="94"/>
      <c r="M59" s="95"/>
      <c r="N59" s="245"/>
    </row>
    <row r="60" spans="2:14" ht="20.100000000000001" customHeight="1" x14ac:dyDescent="0.25">
      <c r="B60" s="233"/>
      <c r="C60" s="92"/>
      <c r="D60" s="93"/>
      <c r="E60" s="94"/>
      <c r="F60" s="95"/>
      <c r="G60" s="245"/>
      <c r="I60" s="233"/>
      <c r="J60" s="92"/>
      <c r="K60" s="93"/>
      <c r="L60" s="94"/>
      <c r="M60" s="95"/>
      <c r="N60" s="245"/>
    </row>
    <row r="61" spans="2:14" ht="20.100000000000001" customHeight="1" x14ac:dyDescent="0.25">
      <c r="B61" s="233"/>
      <c r="C61" s="92"/>
      <c r="D61" s="93"/>
      <c r="E61" s="94"/>
      <c r="F61" s="95"/>
      <c r="G61" s="245"/>
      <c r="I61" s="233"/>
      <c r="J61" s="92"/>
      <c r="K61" s="93"/>
      <c r="L61" s="94"/>
      <c r="M61" s="95"/>
      <c r="N61" s="245"/>
    </row>
    <row r="62" spans="2:14" ht="20.100000000000001" customHeight="1" thickBot="1" x14ac:dyDescent="0.3">
      <c r="B62" s="234"/>
      <c r="C62" s="136"/>
      <c r="D62" s="137"/>
      <c r="E62" s="138"/>
      <c r="F62" s="139"/>
      <c r="G62" s="246"/>
      <c r="I62" s="234"/>
      <c r="J62" s="136"/>
      <c r="K62" s="137"/>
      <c r="L62" s="138"/>
      <c r="M62" s="139"/>
      <c r="N62" s="246"/>
    </row>
    <row r="63" spans="2:14" ht="20.100000000000001" customHeight="1" x14ac:dyDescent="0.25">
      <c r="B63" s="235" t="s">
        <v>169</v>
      </c>
      <c r="C63" s="9">
        <v>5</v>
      </c>
      <c r="D63" s="9">
        <v>15</v>
      </c>
      <c r="E63" s="10"/>
      <c r="F63" s="47"/>
      <c r="G63" s="111">
        <f>C63*D63*E63</f>
        <v>0</v>
      </c>
      <c r="I63" s="235" t="s">
        <v>169</v>
      </c>
      <c r="J63" s="9">
        <v>5</v>
      </c>
      <c r="K63" s="9">
        <v>15</v>
      </c>
      <c r="L63" s="10"/>
      <c r="M63" s="47"/>
      <c r="N63" s="111">
        <f>J63*K63*L63</f>
        <v>0</v>
      </c>
    </row>
    <row r="64" spans="2:14" ht="20.100000000000001" customHeight="1" x14ac:dyDescent="0.25">
      <c r="B64" s="236"/>
      <c r="C64" s="119"/>
      <c r="D64" s="119"/>
      <c r="E64" s="122"/>
      <c r="F64" s="123"/>
      <c r="G64" s="230">
        <f>C64*D64*E64+C65*D65*E65+C66*D66*E66+C67*D67*E67+C68*D68*E68+C69*D69*E69</f>
        <v>0</v>
      </c>
      <c r="I64" s="236"/>
      <c r="J64" s="119"/>
      <c r="K64" s="119"/>
      <c r="L64" s="122"/>
      <c r="M64" s="123"/>
      <c r="N64" s="230">
        <f>J64*K64*L64+J65*K65*L65+J66*K66*L66+J67*K67*L67+J68*K68*L68+J69*K69*L69</f>
        <v>0</v>
      </c>
    </row>
    <row r="65" spans="2:14" ht="20.100000000000001" customHeight="1" x14ac:dyDescent="0.25">
      <c r="B65" s="236"/>
      <c r="C65" s="121"/>
      <c r="D65" s="121"/>
      <c r="E65" s="124"/>
      <c r="F65" s="125"/>
      <c r="G65" s="230"/>
      <c r="I65" s="236"/>
      <c r="J65" s="121"/>
      <c r="K65" s="121"/>
      <c r="L65" s="124"/>
      <c r="M65" s="125"/>
      <c r="N65" s="230"/>
    </row>
    <row r="66" spans="2:14" ht="20.100000000000001" customHeight="1" x14ac:dyDescent="0.25">
      <c r="B66" s="236"/>
      <c r="C66" s="121"/>
      <c r="D66" s="121"/>
      <c r="E66" s="124"/>
      <c r="F66" s="125"/>
      <c r="G66" s="230"/>
      <c r="I66" s="236"/>
      <c r="J66" s="121"/>
      <c r="K66" s="121"/>
      <c r="L66" s="124"/>
      <c r="M66" s="125"/>
      <c r="N66" s="230"/>
    </row>
    <row r="67" spans="2:14" ht="20.100000000000001" customHeight="1" x14ac:dyDescent="0.25">
      <c r="B67" s="236"/>
      <c r="C67" s="121"/>
      <c r="D67" s="121"/>
      <c r="E67" s="124"/>
      <c r="F67" s="125"/>
      <c r="G67" s="230"/>
      <c r="I67" s="236"/>
      <c r="J67" s="121"/>
      <c r="K67" s="121"/>
      <c r="L67" s="124"/>
      <c r="M67" s="125"/>
      <c r="N67" s="230"/>
    </row>
    <row r="68" spans="2:14" ht="20.100000000000001" customHeight="1" x14ac:dyDescent="0.25">
      <c r="B68" s="236"/>
      <c r="C68" s="121"/>
      <c r="D68" s="121"/>
      <c r="E68" s="124"/>
      <c r="F68" s="125"/>
      <c r="G68" s="230"/>
      <c r="I68" s="236"/>
      <c r="J68" s="121"/>
      <c r="K68" s="121"/>
      <c r="L68" s="124"/>
      <c r="M68" s="125"/>
      <c r="N68" s="230"/>
    </row>
    <row r="69" spans="2:14" ht="20.100000000000001" customHeight="1" thickBot="1" x14ac:dyDescent="0.3">
      <c r="B69" s="237"/>
      <c r="C69" s="140"/>
      <c r="D69" s="140"/>
      <c r="E69" s="141"/>
      <c r="F69" s="142"/>
      <c r="G69" s="231"/>
      <c r="I69" s="237"/>
      <c r="J69" s="140"/>
      <c r="K69" s="140"/>
      <c r="L69" s="141"/>
      <c r="M69" s="142"/>
      <c r="N69" s="231"/>
    </row>
    <row r="70" spans="2:14" ht="20.100000000000001" customHeight="1" x14ac:dyDescent="0.25">
      <c r="B70" s="238" t="s">
        <v>178</v>
      </c>
      <c r="C70" s="9">
        <v>3</v>
      </c>
      <c r="D70" s="9">
        <v>10</v>
      </c>
      <c r="E70" s="10"/>
      <c r="F70" s="47"/>
      <c r="G70" s="111">
        <f>C70*D70*E70</f>
        <v>0</v>
      </c>
      <c r="I70" s="238" t="s">
        <v>178</v>
      </c>
      <c r="J70" s="9">
        <v>3</v>
      </c>
      <c r="K70" s="9">
        <v>10</v>
      </c>
      <c r="L70" s="10"/>
      <c r="M70" s="47"/>
      <c r="N70" s="111">
        <f>J70*K70*L70</f>
        <v>0</v>
      </c>
    </row>
    <row r="71" spans="2:14" ht="20.100000000000001" customHeight="1" x14ac:dyDescent="0.25">
      <c r="B71" s="239"/>
      <c r="C71" s="11"/>
      <c r="D71" s="11"/>
      <c r="E71" s="12"/>
      <c r="F71" s="48"/>
      <c r="G71" s="245">
        <f>C71*D71*E71+C72*D72*E72+C73*D73*E73+C74*D74*E74+C75*D75*E75+C76*D76*E76</f>
        <v>0</v>
      </c>
      <c r="I71" s="239"/>
      <c r="J71" s="11"/>
      <c r="K71" s="11"/>
      <c r="L71" s="12"/>
      <c r="M71" s="48"/>
      <c r="N71" s="245">
        <f>J71*K71*L71+J72*K72*L72+J73*K73*L73+J74*K74*L74+J75*K75*L75+J76*K76*L76</f>
        <v>0</v>
      </c>
    </row>
    <row r="72" spans="2:14" ht="20.100000000000001" customHeight="1" x14ac:dyDescent="0.25">
      <c r="B72" s="239"/>
      <c r="C72" s="13"/>
      <c r="D72" s="13"/>
      <c r="E72" s="14"/>
      <c r="F72" s="49"/>
      <c r="G72" s="245"/>
      <c r="I72" s="239"/>
      <c r="J72" s="13"/>
      <c r="K72" s="13"/>
      <c r="L72" s="14"/>
      <c r="M72" s="49"/>
      <c r="N72" s="245"/>
    </row>
    <row r="73" spans="2:14" ht="20.100000000000001" customHeight="1" x14ac:dyDescent="0.25">
      <c r="B73" s="239"/>
      <c r="C73" s="13"/>
      <c r="D73" s="13"/>
      <c r="E73" s="14"/>
      <c r="F73" s="49"/>
      <c r="G73" s="245"/>
      <c r="I73" s="239"/>
      <c r="J73" s="13"/>
      <c r="K73" s="13"/>
      <c r="L73" s="14"/>
      <c r="M73" s="49"/>
      <c r="N73" s="245"/>
    </row>
    <row r="74" spans="2:14" ht="20.100000000000001" customHeight="1" x14ac:dyDescent="0.25">
      <c r="B74" s="239"/>
      <c r="C74" s="13"/>
      <c r="D74" s="13"/>
      <c r="E74" s="14"/>
      <c r="F74" s="49"/>
      <c r="G74" s="245"/>
      <c r="I74" s="239"/>
      <c r="J74" s="13"/>
      <c r="K74" s="13"/>
      <c r="L74" s="14"/>
      <c r="M74" s="49"/>
      <c r="N74" s="245"/>
    </row>
    <row r="75" spans="2:14" ht="20.100000000000001" customHeight="1" x14ac:dyDescent="0.25">
      <c r="B75" s="239"/>
      <c r="C75" s="13"/>
      <c r="D75" s="13"/>
      <c r="E75" s="14"/>
      <c r="F75" s="49"/>
      <c r="G75" s="245"/>
      <c r="I75" s="239"/>
      <c r="J75" s="13"/>
      <c r="K75" s="13"/>
      <c r="L75" s="14"/>
      <c r="M75" s="49"/>
      <c r="N75" s="245"/>
    </row>
    <row r="76" spans="2:14" ht="20.100000000000001" customHeight="1" thickBot="1" x14ac:dyDescent="0.3">
      <c r="B76" s="240"/>
      <c r="C76" s="143"/>
      <c r="D76" s="143"/>
      <c r="E76" s="144"/>
      <c r="F76" s="145"/>
      <c r="G76" s="246"/>
      <c r="I76" s="240"/>
      <c r="J76" s="143"/>
      <c r="K76" s="143"/>
      <c r="L76" s="144"/>
      <c r="M76" s="145"/>
      <c r="N76" s="246"/>
    </row>
    <row r="77" spans="2:14" ht="20.100000000000001" customHeight="1" x14ac:dyDescent="0.25">
      <c r="B77" s="235"/>
      <c r="C77" s="9"/>
      <c r="D77" s="9"/>
      <c r="E77" s="10"/>
      <c r="F77" s="47"/>
      <c r="G77" s="111">
        <f>C77*D77*E77</f>
        <v>0</v>
      </c>
      <c r="I77" s="235"/>
      <c r="J77" s="9"/>
      <c r="K77" s="9"/>
      <c r="L77" s="10"/>
      <c r="M77" s="47"/>
      <c r="N77" s="111">
        <f>J77*K77*L77</f>
        <v>0</v>
      </c>
    </row>
    <row r="78" spans="2:14" ht="20.100000000000001" customHeight="1" x14ac:dyDescent="0.25">
      <c r="B78" s="236"/>
      <c r="C78" s="119"/>
      <c r="D78" s="119"/>
      <c r="E78" s="122"/>
      <c r="F78" s="123"/>
      <c r="G78" s="230">
        <f>C78*D78*E78+C79*D79*E79+C80*D80*E80+C81*D81*E81+C82*D82*E82+C83*D83*E83</f>
        <v>0</v>
      </c>
      <c r="I78" s="236"/>
      <c r="J78" s="119"/>
      <c r="K78" s="119"/>
      <c r="L78" s="122"/>
      <c r="M78" s="123"/>
      <c r="N78" s="230">
        <f>J78*K78*L78+J79*K79*L79+J80*K80*L80+J81*K81*L81+J82*K82*L82+J83*K83*L83</f>
        <v>0</v>
      </c>
    </row>
    <row r="79" spans="2:14" ht="20.100000000000001" customHeight="1" x14ac:dyDescent="0.25">
      <c r="B79" s="236"/>
      <c r="C79" s="121"/>
      <c r="D79" s="121"/>
      <c r="E79" s="124"/>
      <c r="F79" s="125"/>
      <c r="G79" s="230"/>
      <c r="I79" s="236"/>
      <c r="J79" s="121"/>
      <c r="K79" s="121"/>
      <c r="L79" s="124"/>
      <c r="M79" s="125"/>
      <c r="N79" s="230"/>
    </row>
    <row r="80" spans="2:14" ht="20.100000000000001" customHeight="1" x14ac:dyDescent="0.25">
      <c r="B80" s="236"/>
      <c r="C80" s="121"/>
      <c r="D80" s="121"/>
      <c r="E80" s="124"/>
      <c r="F80" s="125"/>
      <c r="G80" s="230"/>
      <c r="I80" s="236"/>
      <c r="J80" s="121"/>
      <c r="K80" s="121"/>
      <c r="L80" s="124"/>
      <c r="M80" s="125"/>
      <c r="N80" s="230"/>
    </row>
    <row r="81" spans="2:14" ht="20.100000000000001" customHeight="1" x14ac:dyDescent="0.25">
      <c r="B81" s="236"/>
      <c r="C81" s="121"/>
      <c r="D81" s="121"/>
      <c r="E81" s="124"/>
      <c r="F81" s="125"/>
      <c r="G81" s="230"/>
      <c r="I81" s="236"/>
      <c r="J81" s="121"/>
      <c r="K81" s="121"/>
      <c r="L81" s="124"/>
      <c r="M81" s="125"/>
      <c r="N81" s="230"/>
    </row>
    <row r="82" spans="2:14" ht="20.100000000000001" customHeight="1" x14ac:dyDescent="0.25">
      <c r="B82" s="236"/>
      <c r="C82" s="121"/>
      <c r="D82" s="121"/>
      <c r="E82" s="124"/>
      <c r="F82" s="125"/>
      <c r="G82" s="230"/>
      <c r="I82" s="236"/>
      <c r="J82" s="121"/>
      <c r="K82" s="121"/>
      <c r="L82" s="124"/>
      <c r="M82" s="125"/>
      <c r="N82" s="230"/>
    </row>
    <row r="83" spans="2:14" ht="20.100000000000001" customHeight="1" thickBot="1" x14ac:dyDescent="0.3">
      <c r="B83" s="237"/>
      <c r="C83" s="140"/>
      <c r="D83" s="140"/>
      <c r="E83" s="141"/>
      <c r="F83" s="142"/>
      <c r="G83" s="231"/>
      <c r="I83" s="237"/>
      <c r="J83" s="140"/>
      <c r="K83" s="140"/>
      <c r="L83" s="141"/>
      <c r="M83" s="142"/>
      <c r="N83" s="231"/>
    </row>
    <row r="84" spans="2:14" ht="20.100000000000001" customHeight="1" x14ac:dyDescent="0.25">
      <c r="B84" s="247" t="s">
        <v>21</v>
      </c>
      <c r="C84" s="248"/>
      <c r="D84" s="248"/>
      <c r="E84" s="248"/>
      <c r="F84" s="248"/>
      <c r="G84" s="20">
        <f>SUM(G56,G63,G70,G77)</f>
        <v>866.40000000000009</v>
      </c>
      <c r="I84" s="247" t="s">
        <v>21</v>
      </c>
      <c r="J84" s="248"/>
      <c r="K84" s="248"/>
      <c r="L84" s="248"/>
      <c r="M84" s="248"/>
      <c r="N84" s="20">
        <f>SUM(N56,N63,N70,N77)</f>
        <v>893.47499999999991</v>
      </c>
    </row>
    <row r="85" spans="2:14" ht="20.100000000000001" customHeight="1" thickBot="1" x14ac:dyDescent="0.3">
      <c r="B85" s="249" t="s">
        <v>22</v>
      </c>
      <c r="C85" s="250"/>
      <c r="D85" s="250"/>
      <c r="E85" s="250"/>
      <c r="F85" s="250"/>
      <c r="G85" s="21">
        <f>SUM(G57,G64,G71,G78)</f>
        <v>0</v>
      </c>
      <c r="I85" s="249" t="s">
        <v>22</v>
      </c>
      <c r="J85" s="250"/>
      <c r="K85" s="250"/>
      <c r="L85" s="250"/>
      <c r="M85" s="250"/>
      <c r="N85" s="21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227" t="s">
        <v>13</v>
      </c>
      <c r="C87" s="228"/>
      <c r="D87" s="228"/>
      <c r="E87" s="228"/>
      <c r="F87" s="228"/>
      <c r="G87" s="229"/>
      <c r="I87" s="227" t="s">
        <v>13</v>
      </c>
      <c r="J87" s="228"/>
      <c r="K87" s="228"/>
      <c r="L87" s="228"/>
      <c r="M87" s="228"/>
      <c r="N87" s="229"/>
    </row>
    <row r="88" spans="2:14" ht="20.100000000000001" customHeight="1" thickBot="1" x14ac:dyDescent="0.3">
      <c r="B88" s="1" t="s">
        <v>14</v>
      </c>
      <c r="C88" s="2" t="s">
        <v>15</v>
      </c>
      <c r="D88" s="3" t="s">
        <v>16</v>
      </c>
      <c r="E88" s="4" t="s">
        <v>17</v>
      </c>
      <c r="F88" s="5" t="s">
        <v>18</v>
      </c>
      <c r="G88" s="6" t="s">
        <v>19</v>
      </c>
      <c r="I88" s="1" t="s">
        <v>14</v>
      </c>
      <c r="J88" s="2" t="s">
        <v>15</v>
      </c>
      <c r="K88" s="3" t="s">
        <v>16</v>
      </c>
      <c r="L88" s="4" t="s">
        <v>17</v>
      </c>
      <c r="M88" s="5" t="s">
        <v>18</v>
      </c>
      <c r="N88" s="6" t="s">
        <v>19</v>
      </c>
    </row>
    <row r="89" spans="2:14" ht="20.100000000000001" customHeight="1" x14ac:dyDescent="0.25">
      <c r="B89" s="238" t="s">
        <v>204</v>
      </c>
      <c r="C89" s="9">
        <v>3</v>
      </c>
      <c r="D89" s="9">
        <v>12</v>
      </c>
      <c r="E89" s="15"/>
      <c r="F89" s="50"/>
      <c r="G89" s="111">
        <f>C89*D89*E89</f>
        <v>0</v>
      </c>
      <c r="I89" s="238" t="s">
        <v>204</v>
      </c>
      <c r="J89" s="9">
        <v>3</v>
      </c>
      <c r="K89" s="9">
        <v>12</v>
      </c>
      <c r="L89" s="15"/>
      <c r="M89" s="50"/>
      <c r="N89" s="111">
        <f>J89*K89*L89</f>
        <v>0</v>
      </c>
    </row>
    <row r="90" spans="2:14" ht="20.100000000000001" customHeight="1" x14ac:dyDescent="0.25">
      <c r="B90" s="239"/>
      <c r="C90" s="11"/>
      <c r="D90" s="11"/>
      <c r="E90" s="96"/>
      <c r="F90" s="91"/>
      <c r="G90" s="245">
        <f>C90*D90*E90+C91*D91*E91+C92*D92*E92+C93*D93*E93+C94*D94*E94+C95*D95*E95</f>
        <v>0</v>
      </c>
      <c r="I90" s="239"/>
      <c r="J90" s="11"/>
      <c r="K90" s="11"/>
      <c r="L90" s="96"/>
      <c r="M90" s="91"/>
      <c r="N90" s="245">
        <f>J90*K90*L90+J91*K91*L91+J92*K92*L92+J93*K93*L93+J94*K94*L94+J95*K95*L95</f>
        <v>0</v>
      </c>
    </row>
    <row r="91" spans="2:14" ht="20.100000000000001" customHeight="1" x14ac:dyDescent="0.25">
      <c r="B91" s="239"/>
      <c r="C91" s="13"/>
      <c r="D91" s="13"/>
      <c r="E91" s="96"/>
      <c r="F91" s="95"/>
      <c r="G91" s="245"/>
      <c r="I91" s="239"/>
      <c r="J91" s="13"/>
      <c r="K91" s="13"/>
      <c r="L91" s="96"/>
      <c r="M91" s="95"/>
      <c r="N91" s="245"/>
    </row>
    <row r="92" spans="2:14" ht="20.100000000000001" customHeight="1" x14ac:dyDescent="0.25">
      <c r="B92" s="239"/>
      <c r="C92" s="13"/>
      <c r="D92" s="13"/>
      <c r="E92" s="96"/>
      <c r="F92" s="95"/>
      <c r="G92" s="245"/>
      <c r="I92" s="239"/>
      <c r="J92" s="13"/>
      <c r="K92" s="13"/>
      <c r="L92" s="96"/>
      <c r="M92" s="95"/>
      <c r="N92" s="245"/>
    </row>
    <row r="93" spans="2:14" ht="20.100000000000001" customHeight="1" x14ac:dyDescent="0.25">
      <c r="B93" s="239"/>
      <c r="C93" s="13"/>
      <c r="D93" s="13"/>
      <c r="E93" s="96"/>
      <c r="F93" s="95"/>
      <c r="G93" s="245"/>
      <c r="I93" s="239"/>
      <c r="J93" s="13"/>
      <c r="K93" s="13"/>
      <c r="L93" s="96"/>
      <c r="M93" s="95"/>
      <c r="N93" s="245"/>
    </row>
    <row r="94" spans="2:14" ht="20.100000000000001" customHeight="1" x14ac:dyDescent="0.25">
      <c r="B94" s="239"/>
      <c r="C94" s="13"/>
      <c r="D94" s="13"/>
      <c r="E94" s="152"/>
      <c r="F94" s="95"/>
      <c r="G94" s="245"/>
      <c r="I94" s="239"/>
      <c r="J94" s="13"/>
      <c r="K94" s="13"/>
      <c r="L94" s="152"/>
      <c r="M94" s="95"/>
      <c r="N94" s="245"/>
    </row>
    <row r="95" spans="2:14" ht="20.100000000000001" customHeight="1" thickBot="1" x14ac:dyDescent="0.3">
      <c r="B95" s="240"/>
      <c r="C95" s="143"/>
      <c r="D95" s="143"/>
      <c r="E95" s="153"/>
      <c r="F95" s="139"/>
      <c r="G95" s="246"/>
      <c r="I95" s="240"/>
      <c r="J95" s="143"/>
      <c r="K95" s="143"/>
      <c r="L95" s="153"/>
      <c r="M95" s="139"/>
      <c r="N95" s="246"/>
    </row>
    <row r="96" spans="2:14" ht="20.100000000000001" customHeight="1" x14ac:dyDescent="0.25">
      <c r="B96" s="235"/>
      <c r="C96" s="9"/>
      <c r="D96" s="9"/>
      <c r="E96" s="10"/>
      <c r="F96" s="47"/>
      <c r="G96" s="111">
        <f>C96*D96*E96</f>
        <v>0</v>
      </c>
      <c r="I96" s="235"/>
      <c r="J96" s="9"/>
      <c r="K96" s="9"/>
      <c r="L96" s="10"/>
      <c r="M96" s="47"/>
      <c r="N96" s="111">
        <f>J96*K96*L96</f>
        <v>0</v>
      </c>
    </row>
    <row r="97" spans="2:14" ht="20.100000000000001" customHeight="1" x14ac:dyDescent="0.25">
      <c r="B97" s="236"/>
      <c r="C97" s="119"/>
      <c r="D97" s="119"/>
      <c r="E97" s="122"/>
      <c r="F97" s="123"/>
      <c r="G97" s="230">
        <f>C97*D97*E97+C98*D98*E98+C99*D99*E99+C100*D100*E100+C101*D101*E101+C102*D102*E102</f>
        <v>0</v>
      </c>
      <c r="I97" s="236"/>
      <c r="J97" s="119"/>
      <c r="K97" s="119"/>
      <c r="L97" s="122"/>
      <c r="M97" s="123"/>
      <c r="N97" s="230">
        <f>J97*K97*L97+J98*K98*L98+J99*K99*L99+J100*K100*L100+J101*K101*L101+J102*K102*L102</f>
        <v>0</v>
      </c>
    </row>
    <row r="98" spans="2:14" ht="20.100000000000001" customHeight="1" x14ac:dyDescent="0.25">
      <c r="B98" s="236"/>
      <c r="C98" s="121"/>
      <c r="D98" s="121"/>
      <c r="E98" s="124"/>
      <c r="F98" s="125"/>
      <c r="G98" s="230"/>
      <c r="I98" s="236"/>
      <c r="J98" s="121"/>
      <c r="K98" s="121"/>
      <c r="L98" s="124"/>
      <c r="M98" s="125"/>
      <c r="N98" s="230"/>
    </row>
    <row r="99" spans="2:14" ht="20.100000000000001" customHeight="1" x14ac:dyDescent="0.25">
      <c r="B99" s="236"/>
      <c r="C99" s="121"/>
      <c r="D99" s="121"/>
      <c r="E99" s="124"/>
      <c r="F99" s="125"/>
      <c r="G99" s="230"/>
      <c r="I99" s="236"/>
      <c r="J99" s="121"/>
      <c r="K99" s="121"/>
      <c r="L99" s="124"/>
      <c r="M99" s="125"/>
      <c r="N99" s="230"/>
    </row>
    <row r="100" spans="2:14" ht="20.100000000000001" customHeight="1" x14ac:dyDescent="0.25">
      <c r="B100" s="236"/>
      <c r="C100" s="121"/>
      <c r="D100" s="121"/>
      <c r="E100" s="124"/>
      <c r="F100" s="125"/>
      <c r="G100" s="230"/>
      <c r="I100" s="236"/>
      <c r="J100" s="121"/>
      <c r="K100" s="121"/>
      <c r="L100" s="124"/>
      <c r="M100" s="125"/>
      <c r="N100" s="230"/>
    </row>
    <row r="101" spans="2:14" ht="20.100000000000001" customHeight="1" x14ac:dyDescent="0.25">
      <c r="B101" s="236"/>
      <c r="C101" s="121"/>
      <c r="D101" s="121"/>
      <c r="E101" s="124"/>
      <c r="F101" s="125"/>
      <c r="G101" s="230"/>
      <c r="I101" s="236"/>
      <c r="J101" s="121"/>
      <c r="K101" s="121"/>
      <c r="L101" s="124"/>
      <c r="M101" s="125"/>
      <c r="N101" s="230"/>
    </row>
    <row r="102" spans="2:14" ht="20.100000000000001" customHeight="1" thickBot="1" x14ac:dyDescent="0.3">
      <c r="B102" s="237"/>
      <c r="C102" s="140"/>
      <c r="D102" s="140"/>
      <c r="E102" s="141"/>
      <c r="F102" s="142"/>
      <c r="G102" s="231"/>
      <c r="I102" s="237"/>
      <c r="J102" s="140"/>
      <c r="K102" s="140"/>
      <c r="L102" s="141"/>
      <c r="M102" s="142"/>
      <c r="N102" s="231"/>
    </row>
    <row r="103" spans="2:14" ht="20.100000000000001" customHeight="1" x14ac:dyDescent="0.25">
      <c r="B103" s="256"/>
      <c r="C103" s="9"/>
      <c r="D103" s="9"/>
      <c r="E103" s="10"/>
      <c r="F103" s="47"/>
      <c r="G103" s="111">
        <f>C103*D103*E103</f>
        <v>0</v>
      </c>
      <c r="I103" s="256"/>
      <c r="J103" s="9"/>
      <c r="K103" s="9"/>
      <c r="L103" s="10"/>
      <c r="M103" s="47"/>
      <c r="N103" s="111">
        <f>J103*K103*L103</f>
        <v>0</v>
      </c>
    </row>
    <row r="104" spans="2:14" ht="20.100000000000001" customHeight="1" x14ac:dyDescent="0.25">
      <c r="B104" s="239"/>
      <c r="C104" s="11"/>
      <c r="D104" s="11"/>
      <c r="E104" s="12"/>
      <c r="F104" s="48"/>
      <c r="G104" s="245">
        <f>C104*D104*E104+C105*D105*E105+C106*D106*E106+C107*D107*E107+C108*D108*E108+C109*D109*E109</f>
        <v>0</v>
      </c>
      <c r="I104" s="239"/>
      <c r="J104" s="11"/>
      <c r="K104" s="11"/>
      <c r="L104" s="12"/>
      <c r="M104" s="48"/>
      <c r="N104" s="245">
        <f>J104*K104*L104+J105*K105*L105+J106*K106*L106+J107*K107*L107+J108*K108*L108+J109*K109*L109</f>
        <v>0</v>
      </c>
    </row>
    <row r="105" spans="2:14" ht="20.100000000000001" customHeight="1" x14ac:dyDescent="0.25">
      <c r="B105" s="239"/>
      <c r="C105" s="13"/>
      <c r="D105" s="13"/>
      <c r="E105" s="14"/>
      <c r="F105" s="49"/>
      <c r="G105" s="245"/>
      <c r="I105" s="239"/>
      <c r="J105" s="13"/>
      <c r="K105" s="13"/>
      <c r="L105" s="14"/>
      <c r="M105" s="49"/>
      <c r="N105" s="245"/>
    </row>
    <row r="106" spans="2:14" ht="20.100000000000001" customHeight="1" x14ac:dyDescent="0.25">
      <c r="B106" s="239"/>
      <c r="C106" s="13"/>
      <c r="D106" s="13"/>
      <c r="E106" s="14"/>
      <c r="F106" s="49"/>
      <c r="G106" s="245"/>
      <c r="I106" s="239"/>
      <c r="J106" s="13"/>
      <c r="K106" s="13"/>
      <c r="L106" s="14"/>
      <c r="M106" s="49"/>
      <c r="N106" s="245"/>
    </row>
    <row r="107" spans="2:14" ht="20.100000000000001" customHeight="1" x14ac:dyDescent="0.25">
      <c r="B107" s="239"/>
      <c r="C107" s="13"/>
      <c r="D107" s="13"/>
      <c r="E107" s="14"/>
      <c r="F107" s="49"/>
      <c r="G107" s="245"/>
      <c r="I107" s="239"/>
      <c r="J107" s="13"/>
      <c r="K107" s="13"/>
      <c r="L107" s="14"/>
      <c r="M107" s="49"/>
      <c r="N107" s="245"/>
    </row>
    <row r="108" spans="2:14" ht="20.100000000000001" customHeight="1" x14ac:dyDescent="0.25">
      <c r="B108" s="239"/>
      <c r="C108" s="13"/>
      <c r="D108" s="13"/>
      <c r="E108" s="14"/>
      <c r="F108" s="49"/>
      <c r="G108" s="245"/>
      <c r="I108" s="239"/>
      <c r="J108" s="13"/>
      <c r="K108" s="13"/>
      <c r="L108" s="14"/>
      <c r="M108" s="49"/>
      <c r="N108" s="245"/>
    </row>
    <row r="109" spans="2:14" ht="20.100000000000001" customHeight="1" thickBot="1" x14ac:dyDescent="0.3">
      <c r="B109" s="240"/>
      <c r="C109" s="143"/>
      <c r="D109" s="143"/>
      <c r="E109" s="144"/>
      <c r="F109" s="145"/>
      <c r="G109" s="246"/>
      <c r="I109" s="240"/>
      <c r="J109" s="143"/>
      <c r="K109" s="143"/>
      <c r="L109" s="144"/>
      <c r="M109" s="145"/>
      <c r="N109" s="246"/>
    </row>
    <row r="110" spans="2:14" ht="20.100000000000001" customHeight="1" x14ac:dyDescent="0.25">
      <c r="B110" s="247" t="s">
        <v>21</v>
      </c>
      <c r="C110" s="248"/>
      <c r="D110" s="248"/>
      <c r="E110" s="248"/>
      <c r="F110" s="248"/>
      <c r="G110" s="20">
        <f>SUM(G89,G96,G103)</f>
        <v>0</v>
      </c>
      <c r="I110" s="247" t="s">
        <v>21</v>
      </c>
      <c r="J110" s="248"/>
      <c r="K110" s="248"/>
      <c r="L110" s="248"/>
      <c r="M110" s="248"/>
      <c r="N110" s="20">
        <f>SUM(N89,N96,N103)</f>
        <v>0</v>
      </c>
    </row>
    <row r="111" spans="2:14" ht="20.100000000000001" customHeight="1" thickBot="1" x14ac:dyDescent="0.3">
      <c r="B111" s="249" t="s">
        <v>22</v>
      </c>
      <c r="C111" s="250"/>
      <c r="D111" s="250"/>
      <c r="E111" s="250"/>
      <c r="F111" s="250"/>
      <c r="G111" s="21">
        <f>SUM(G90,G97,G104)</f>
        <v>0</v>
      </c>
      <c r="I111" s="249" t="s">
        <v>22</v>
      </c>
      <c r="J111" s="250"/>
      <c r="K111" s="250"/>
      <c r="L111" s="250"/>
      <c r="M111" s="250"/>
      <c r="N111" s="21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252" t="s">
        <v>21</v>
      </c>
      <c r="C113" s="253"/>
      <c r="D113" s="253"/>
      <c r="E113" s="253"/>
      <c r="F113" s="253"/>
      <c r="G113" s="20">
        <f>SUM(G18,G51,G84,G110)</f>
        <v>2545.0500000000002</v>
      </c>
      <c r="I113" s="247" t="s">
        <v>21</v>
      </c>
      <c r="J113" s="248"/>
      <c r="K113" s="248"/>
      <c r="L113" s="248"/>
      <c r="M113" s="248"/>
      <c r="N113" s="20">
        <f>SUM(N18,N51,N84,N110)</f>
        <v>2626.2750000000001</v>
      </c>
    </row>
    <row r="114" spans="2:14" ht="20.100000000000001" customHeight="1" thickBot="1" x14ac:dyDescent="0.3">
      <c r="B114" s="254" t="s">
        <v>22</v>
      </c>
      <c r="C114" s="255"/>
      <c r="D114" s="255"/>
      <c r="E114" s="255"/>
      <c r="F114" s="255"/>
      <c r="G114" s="109">
        <f>SUM(G19,G52,G85,G111)</f>
        <v>0</v>
      </c>
      <c r="I114" s="249" t="s">
        <v>22</v>
      </c>
      <c r="J114" s="250"/>
      <c r="K114" s="250"/>
      <c r="L114" s="250"/>
      <c r="M114" s="250"/>
      <c r="N114" s="109">
        <f>SUM(N19,N52,N85,N111)</f>
        <v>0</v>
      </c>
    </row>
  </sheetData>
  <mergeCells count="87">
    <mergeCell ref="B114:F114"/>
    <mergeCell ref="I114:M114"/>
    <mergeCell ref="B110:F110"/>
    <mergeCell ref="I110:M110"/>
    <mergeCell ref="B111:F111"/>
    <mergeCell ref="I111:M111"/>
    <mergeCell ref="B113:F113"/>
    <mergeCell ref="I113:M113"/>
    <mergeCell ref="B96:B102"/>
    <mergeCell ref="I96:I102"/>
    <mergeCell ref="G97:G102"/>
    <mergeCell ref="N97:N102"/>
    <mergeCell ref="B103:B109"/>
    <mergeCell ref="I103:I109"/>
    <mergeCell ref="G104:G109"/>
    <mergeCell ref="N104:N109"/>
    <mergeCell ref="B89:B95"/>
    <mergeCell ref="G90:G95"/>
    <mergeCell ref="B70:B76"/>
    <mergeCell ref="I70:I76"/>
    <mergeCell ref="G71:G76"/>
    <mergeCell ref="N71:N76"/>
    <mergeCell ref="B84:F84"/>
    <mergeCell ref="I84:M84"/>
    <mergeCell ref="I89:I95"/>
    <mergeCell ref="N90:N95"/>
    <mergeCell ref="B85:F85"/>
    <mergeCell ref="I85:M85"/>
    <mergeCell ref="B87:G87"/>
    <mergeCell ref="I87:N87"/>
    <mergeCell ref="B77:B83"/>
    <mergeCell ref="G78:G83"/>
    <mergeCell ref="I77:I83"/>
    <mergeCell ref="N78:N83"/>
    <mergeCell ref="B56:B62"/>
    <mergeCell ref="I56:I62"/>
    <mergeCell ref="G57:G62"/>
    <mergeCell ref="N57:N62"/>
    <mergeCell ref="B63:B69"/>
    <mergeCell ref="I63:I69"/>
    <mergeCell ref="G64:G69"/>
    <mergeCell ref="N64:N69"/>
    <mergeCell ref="B2:G2"/>
    <mergeCell ref="I2:N2"/>
    <mergeCell ref="B4:B10"/>
    <mergeCell ref="I4:I10"/>
    <mergeCell ref="G5:G10"/>
    <mergeCell ref="N5:N10"/>
    <mergeCell ref="B11:B17"/>
    <mergeCell ref="I11:I17"/>
    <mergeCell ref="G12:G17"/>
    <mergeCell ref="N12:N17"/>
    <mergeCell ref="B18:F18"/>
    <mergeCell ref="I18:M18"/>
    <mergeCell ref="B19:F19"/>
    <mergeCell ref="I19:M19"/>
    <mergeCell ref="B21:G21"/>
    <mergeCell ref="I21:N21"/>
    <mergeCell ref="B23:B29"/>
    <mergeCell ref="I23:I29"/>
    <mergeCell ref="G24:G29"/>
    <mergeCell ref="N24:N29"/>
    <mergeCell ref="B30:B36"/>
    <mergeCell ref="I30:I36"/>
    <mergeCell ref="G31:G36"/>
    <mergeCell ref="N31:N36"/>
    <mergeCell ref="B37:B43"/>
    <mergeCell ref="I37:I43"/>
    <mergeCell ref="G38:G43"/>
    <mergeCell ref="N38:N43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P15:P19"/>
    <mergeCell ref="P20:P24"/>
    <mergeCell ref="P2:Q2"/>
    <mergeCell ref="P3:Q3"/>
    <mergeCell ref="P4:Q4"/>
    <mergeCell ref="P5:P9"/>
    <mergeCell ref="P10:P14"/>
  </mergeCells>
  <phoneticPr fontId="15" type="noConversion"/>
  <hyperlinks>
    <hyperlink ref="P3:Q3" location="说明页!A1" display="说明页" xr:uid="{D8ABCC24-A080-4497-B6D5-4896C93266CE}"/>
    <hyperlink ref="P4:Q4" location="基础数据!A1" display="基础数据" xr:uid="{297B270B-1E65-4D38-B65E-5CD9D7E79137}"/>
    <hyperlink ref="Q5" location="'腿肩(减重60%)'!A1" display="减重60%" xr:uid="{CBF209C4-2322-47D5-AEC6-19954085E20B}"/>
    <hyperlink ref="Q6" location="'腿肩(75%)'!A1" display="75%" xr:uid="{DD013C4D-3324-464B-85E6-610537C5FFD7}"/>
    <hyperlink ref="Q7" location="'腿肩(80%)'!A1" display="80%" xr:uid="{2895D58D-45A7-40FD-BFDC-0714BF958F6F}"/>
    <hyperlink ref="Q8" location="'腿肩(85%)'!A1" display="85%" xr:uid="{CAE0DDA8-0B76-4D99-A8E5-8B1537670479}"/>
    <hyperlink ref="Q9" location="'腿肩(95%)'!A1" display="95%" xr:uid="{4D1AFCD3-7A00-4819-B04B-E6E0E4AC372A}"/>
    <hyperlink ref="Q10" location="'胸背(减重70%)'!A1" display="减重70%" xr:uid="{DC4A3F22-D84A-49A5-8296-8EFC2E786622}"/>
    <hyperlink ref="Q11" location="'胸背(77.5%)'!A1" display="77.5%" xr:uid="{A563C70E-8A1C-4B64-B465-FDFEE7A557B2}"/>
    <hyperlink ref="Q12" location="'胸背(82.5%)'!A1" display="82.5%" xr:uid="{51EED738-3ADD-486F-8724-C4FFF0905578}"/>
    <hyperlink ref="Q13" location="'胸背(87.5%)'!A1" display="87.5%" xr:uid="{6C1267E8-B16B-481E-AE24-AE576BF3BE47}"/>
    <hyperlink ref="Q14" location="'胸背(95%)'!A1" display="95%" xr:uid="{9EE60EC9-EB5E-4990-AC8C-E7C3D6A8233A}"/>
    <hyperlink ref="Q15" location="'拉胸(减重60%)'!A1" display="减重60%" xr:uid="{189BBCF8-8113-4729-AFD5-AFBEC28318E1}"/>
    <hyperlink ref="Q16" location="'拉胸(75%)'!A1" display="75%" xr:uid="{0391BDD2-2023-433C-B927-405CC78C6C91}"/>
    <hyperlink ref="Q17" location="'拉胸(80%)'!A1" display="80%" xr:uid="{DCC6D6D7-44D0-4C0F-88C2-E7F4BE2D6AF7}"/>
    <hyperlink ref="Q18" location="'拉胸(85%)'!A1" display="85%" xr:uid="{2C678C6C-4E62-48A7-A517-3CB441CE9793}"/>
    <hyperlink ref="Q19" location="'拉胸(95%)'!A1" display="95%" xr:uid="{0F5F1323-CE20-4ECB-A8C5-800FF13C20A5}"/>
    <hyperlink ref="Q20" location="'肩背(减重70%)'!A1" display="减重70%" xr:uid="{17441815-1CA5-4891-89FE-5B550269DB27}"/>
    <hyperlink ref="Q21" location="'肩背(77.5%)'!A1" display="77.5%" xr:uid="{708F54A7-E804-4C9F-829C-C30EAA6F20D2}"/>
    <hyperlink ref="Q22" location="'肩背(82.5%)'!A1" display="82.5%" xr:uid="{6C033E5C-A3D7-426F-BA1A-C81922AB986D}"/>
    <hyperlink ref="Q23" location="'肩背(87.5%)'!A1" display="87.5%" xr:uid="{F001E7DC-E254-46A4-BF20-8842FA67A1D4}"/>
    <hyperlink ref="Q24" location="'肩背(95%)'!A1" display="95%" xr:uid="{6F360EA8-D1A4-4121-AD62-38A74005C7F9}"/>
  </hyperlinks>
  <pageMargins left="0.69930555555555596" right="0.69930555555555596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6" tint="0.79998168889431442"/>
  </sheetPr>
  <dimension ref="B1:Q114"/>
  <sheetViews>
    <sheetView tabSelected="1" topLeftCell="A55" zoomScale="85" zoomScaleNormal="85" workbookViewId="0"/>
  </sheetViews>
  <sheetFormatPr defaultColWidth="10.77734375" defaultRowHeight="20.100000000000001" customHeight="1" x14ac:dyDescent="0.25"/>
  <cols>
    <col min="1" max="1" width="10.77734375" style="135"/>
    <col min="2" max="2" width="16.77734375" style="135" customWidth="1"/>
    <col min="3" max="8" width="10.77734375" style="135"/>
    <col min="9" max="9" width="16.77734375" style="135" customWidth="1"/>
    <col min="10" max="16384" width="10.77734375" style="135"/>
  </cols>
  <sheetData>
    <row r="1" spans="2:17" ht="20.100000000000001" customHeight="1" thickBot="1" x14ac:dyDescent="0.3"/>
    <row r="2" spans="2:17" ht="20.100000000000001" customHeight="1" thickTop="1" thickBot="1" x14ac:dyDescent="0.3">
      <c r="B2" s="227" t="s">
        <v>13</v>
      </c>
      <c r="C2" s="228"/>
      <c r="D2" s="228"/>
      <c r="E2" s="228"/>
      <c r="F2" s="228"/>
      <c r="G2" s="229"/>
      <c r="I2" s="227" t="s">
        <v>13</v>
      </c>
      <c r="J2" s="228"/>
      <c r="K2" s="228"/>
      <c r="L2" s="228"/>
      <c r="M2" s="228"/>
      <c r="N2" s="229"/>
      <c r="P2" s="196" t="s">
        <v>116</v>
      </c>
      <c r="Q2" s="197"/>
    </row>
    <row r="3" spans="2:17" ht="20.100000000000001" customHeight="1" thickBot="1" x14ac:dyDescent="0.3">
      <c r="B3" s="1" t="s">
        <v>14</v>
      </c>
      <c r="C3" s="2" t="s">
        <v>15</v>
      </c>
      <c r="D3" s="3" t="s">
        <v>16</v>
      </c>
      <c r="E3" s="4" t="s">
        <v>17</v>
      </c>
      <c r="F3" s="5" t="s">
        <v>18</v>
      </c>
      <c r="G3" s="6" t="s">
        <v>19</v>
      </c>
      <c r="I3" s="1" t="s">
        <v>14</v>
      </c>
      <c r="J3" s="2" t="s">
        <v>15</v>
      </c>
      <c r="K3" s="3" t="s">
        <v>16</v>
      </c>
      <c r="L3" s="4" t="s">
        <v>17</v>
      </c>
      <c r="M3" s="5" t="s">
        <v>18</v>
      </c>
      <c r="N3" s="6" t="s">
        <v>19</v>
      </c>
      <c r="P3" s="205" t="s">
        <v>117</v>
      </c>
      <c r="Q3" s="206"/>
    </row>
    <row r="4" spans="2:17" ht="20.100000000000001" customHeight="1" thickBot="1" x14ac:dyDescent="0.3">
      <c r="B4" s="232" t="s">
        <v>83</v>
      </c>
      <c r="C4" s="7">
        <f>基础数据!$O$18</f>
        <v>4</v>
      </c>
      <c r="D4" s="7">
        <f>基础数据!$P$18</f>
        <v>8</v>
      </c>
      <c r="E4" s="8">
        <f>基础数据!$F$7*F4</f>
        <v>41.5625</v>
      </c>
      <c r="F4" s="110">
        <f>基础数据!$F$18</f>
        <v>0.7</v>
      </c>
      <c r="G4" s="111">
        <f>C4*D4*E4</f>
        <v>1330</v>
      </c>
      <c r="I4" s="232" t="s">
        <v>137</v>
      </c>
      <c r="J4" s="7">
        <f>基础数据!$O$18</f>
        <v>4</v>
      </c>
      <c r="K4" s="7">
        <f>基础数据!$P$18</f>
        <v>8</v>
      </c>
      <c r="L4" s="8">
        <f>基础数据!$L$7*M4</f>
        <v>43.224999999999994</v>
      </c>
      <c r="M4" s="110">
        <f>基础数据!$F$18</f>
        <v>0.7</v>
      </c>
      <c r="N4" s="111">
        <f>J4*K4*L4</f>
        <v>1383.1999999999998</v>
      </c>
      <c r="P4" s="201" t="s">
        <v>118</v>
      </c>
      <c r="Q4" s="202"/>
    </row>
    <row r="5" spans="2:17" ht="20.100000000000001" customHeight="1" x14ac:dyDescent="0.25">
      <c r="B5" s="233"/>
      <c r="C5" s="88"/>
      <c r="D5" s="89"/>
      <c r="E5" s="90"/>
      <c r="F5" s="91"/>
      <c r="G5" s="245">
        <f>C5*D5*E5+C6*D6*E6+C7*D7*E7+C8*D8*E8+C9*D9*E9+C10*D10*E10</f>
        <v>0</v>
      </c>
      <c r="I5" s="233"/>
      <c r="J5" s="88"/>
      <c r="K5" s="89"/>
      <c r="L5" s="90"/>
      <c r="M5" s="91"/>
      <c r="N5" s="245">
        <f>J5*K5*L5+J6*K6*L6+J7*K7*L7+J8*K8*L8+J9*K9*L9+J10*K10*L10</f>
        <v>0</v>
      </c>
      <c r="P5" s="171" t="s">
        <v>119</v>
      </c>
      <c r="Q5" s="156" t="s">
        <v>121</v>
      </c>
    </row>
    <row r="6" spans="2:17" ht="20.100000000000001" customHeight="1" x14ac:dyDescent="0.25">
      <c r="B6" s="233"/>
      <c r="C6" s="92"/>
      <c r="D6" s="93"/>
      <c r="E6" s="94"/>
      <c r="F6" s="95"/>
      <c r="G6" s="245"/>
      <c r="I6" s="233"/>
      <c r="J6" s="92"/>
      <c r="K6" s="93"/>
      <c r="L6" s="94"/>
      <c r="M6" s="95"/>
      <c r="N6" s="245"/>
      <c r="P6" s="172"/>
      <c r="Q6" s="157" t="s">
        <v>122</v>
      </c>
    </row>
    <row r="7" spans="2:17" ht="20.100000000000001" customHeight="1" x14ac:dyDescent="0.25">
      <c r="B7" s="233"/>
      <c r="C7" s="92"/>
      <c r="D7" s="93"/>
      <c r="E7" s="94"/>
      <c r="F7" s="95"/>
      <c r="G7" s="245"/>
      <c r="I7" s="233"/>
      <c r="J7" s="92"/>
      <c r="K7" s="93"/>
      <c r="L7" s="94"/>
      <c r="M7" s="95"/>
      <c r="N7" s="245"/>
      <c r="P7" s="172"/>
      <c r="Q7" s="158" t="s">
        <v>123</v>
      </c>
    </row>
    <row r="8" spans="2:17" ht="20.100000000000001" customHeight="1" thickBot="1" x14ac:dyDescent="0.3">
      <c r="B8" s="233"/>
      <c r="C8" s="92"/>
      <c r="D8" s="93"/>
      <c r="E8" s="94"/>
      <c r="F8" s="95"/>
      <c r="G8" s="245"/>
      <c r="I8" s="233"/>
      <c r="J8" s="92"/>
      <c r="K8" s="93"/>
      <c r="L8" s="94"/>
      <c r="M8" s="95"/>
      <c r="N8" s="245"/>
      <c r="P8" s="172"/>
      <c r="Q8" s="159" t="s">
        <v>124</v>
      </c>
    </row>
    <row r="9" spans="2:17" ht="20.100000000000001" customHeight="1" thickBot="1" x14ac:dyDescent="0.3">
      <c r="B9" s="233"/>
      <c r="C9" s="92"/>
      <c r="D9" s="93"/>
      <c r="E9" s="94"/>
      <c r="F9" s="95"/>
      <c r="G9" s="245"/>
      <c r="I9" s="233"/>
      <c r="J9" s="92"/>
      <c r="K9" s="93"/>
      <c r="L9" s="94"/>
      <c r="M9" s="95"/>
      <c r="N9" s="245"/>
      <c r="P9" s="173"/>
      <c r="Q9" s="160" t="s">
        <v>125</v>
      </c>
    </row>
    <row r="10" spans="2:17" ht="20.100000000000001" customHeight="1" thickBot="1" x14ac:dyDescent="0.3">
      <c r="B10" s="234"/>
      <c r="C10" s="136"/>
      <c r="D10" s="137"/>
      <c r="E10" s="138"/>
      <c r="F10" s="139"/>
      <c r="G10" s="246"/>
      <c r="I10" s="234"/>
      <c r="J10" s="136"/>
      <c r="K10" s="137"/>
      <c r="L10" s="138"/>
      <c r="M10" s="139"/>
      <c r="N10" s="246"/>
      <c r="P10" s="174" t="s">
        <v>120</v>
      </c>
      <c r="Q10" s="156" t="s">
        <v>130</v>
      </c>
    </row>
    <row r="11" spans="2:17" ht="20.100000000000001" customHeight="1" x14ac:dyDescent="0.25">
      <c r="B11" s="244"/>
      <c r="C11" s="9"/>
      <c r="D11" s="9"/>
      <c r="E11" s="10"/>
      <c r="F11" s="47"/>
      <c r="G11" s="111">
        <f>C11*D11*E11</f>
        <v>0</v>
      </c>
      <c r="I11" s="244"/>
      <c r="J11" s="9"/>
      <c r="K11" s="9"/>
      <c r="L11" s="10"/>
      <c r="M11" s="47"/>
      <c r="N11" s="111">
        <f>J11*K11*L11</f>
        <v>0</v>
      </c>
      <c r="P11" s="175"/>
      <c r="Q11" s="157" t="s">
        <v>127</v>
      </c>
    </row>
    <row r="12" spans="2:17" ht="20.100000000000001" customHeight="1" x14ac:dyDescent="0.25">
      <c r="B12" s="236"/>
      <c r="C12" s="121"/>
      <c r="D12" s="121"/>
      <c r="E12" s="124"/>
      <c r="F12" s="125"/>
      <c r="G12" s="230">
        <f>C12*D12*E12+C13*D13*E13+C14*D14*E14+C15*D15*E15+C16*D16*E16+C17*D17*E17</f>
        <v>0</v>
      </c>
      <c r="I12" s="236"/>
      <c r="J12" s="121"/>
      <c r="K12" s="121"/>
      <c r="L12" s="124"/>
      <c r="M12" s="125"/>
      <c r="N12" s="230">
        <f>J12*K12*L12+J13*K13*L13+J14*K14*L14+J15*K15*L15+J16*K16*L16+J17*K17*L17</f>
        <v>0</v>
      </c>
      <c r="P12" s="175"/>
      <c r="Q12" s="158" t="s">
        <v>128</v>
      </c>
    </row>
    <row r="13" spans="2:17" ht="20.100000000000001" customHeight="1" thickBot="1" x14ac:dyDescent="0.3">
      <c r="B13" s="236"/>
      <c r="C13" s="121"/>
      <c r="D13" s="121"/>
      <c r="E13" s="124"/>
      <c r="F13" s="125"/>
      <c r="G13" s="230"/>
      <c r="I13" s="236"/>
      <c r="J13" s="121"/>
      <c r="K13" s="121"/>
      <c r="L13" s="124"/>
      <c r="M13" s="125"/>
      <c r="N13" s="230"/>
      <c r="P13" s="175"/>
      <c r="Q13" s="159" t="s">
        <v>129</v>
      </c>
    </row>
    <row r="14" spans="2:17" ht="20.100000000000001" customHeight="1" thickBot="1" x14ac:dyDescent="0.3">
      <c r="B14" s="236"/>
      <c r="C14" s="121"/>
      <c r="D14" s="121"/>
      <c r="E14" s="124"/>
      <c r="F14" s="125"/>
      <c r="G14" s="230"/>
      <c r="I14" s="236"/>
      <c r="J14" s="121"/>
      <c r="K14" s="121"/>
      <c r="L14" s="124"/>
      <c r="M14" s="125"/>
      <c r="N14" s="230"/>
      <c r="P14" s="198"/>
      <c r="Q14" s="160" t="s">
        <v>125</v>
      </c>
    </row>
    <row r="15" spans="2:17" ht="20.100000000000001" customHeight="1" x14ac:dyDescent="0.25">
      <c r="B15" s="236"/>
      <c r="C15" s="121"/>
      <c r="D15" s="121"/>
      <c r="E15" s="124"/>
      <c r="F15" s="125"/>
      <c r="G15" s="230"/>
      <c r="I15" s="236"/>
      <c r="J15" s="121"/>
      <c r="K15" s="121"/>
      <c r="L15" s="124"/>
      <c r="M15" s="125"/>
      <c r="N15" s="230"/>
      <c r="P15" s="171" t="s">
        <v>126</v>
      </c>
      <c r="Q15" s="156" t="s">
        <v>121</v>
      </c>
    </row>
    <row r="16" spans="2:17" ht="20.100000000000001" customHeight="1" x14ac:dyDescent="0.25">
      <c r="B16" s="236"/>
      <c r="C16" s="121"/>
      <c r="D16" s="121"/>
      <c r="E16" s="124"/>
      <c r="F16" s="125"/>
      <c r="G16" s="230"/>
      <c r="I16" s="236"/>
      <c r="J16" s="121"/>
      <c r="K16" s="121"/>
      <c r="L16" s="124"/>
      <c r="M16" s="125"/>
      <c r="N16" s="230"/>
      <c r="P16" s="172"/>
      <c r="Q16" s="157" t="s">
        <v>122</v>
      </c>
    </row>
    <row r="17" spans="2:17" ht="20.100000000000001" customHeight="1" thickBot="1" x14ac:dyDescent="0.3">
      <c r="B17" s="237"/>
      <c r="C17" s="140"/>
      <c r="D17" s="140"/>
      <c r="E17" s="141"/>
      <c r="F17" s="142"/>
      <c r="G17" s="231"/>
      <c r="I17" s="237"/>
      <c r="J17" s="140"/>
      <c r="K17" s="140"/>
      <c r="L17" s="141"/>
      <c r="M17" s="142"/>
      <c r="N17" s="231"/>
      <c r="P17" s="172"/>
      <c r="Q17" s="158" t="s">
        <v>123</v>
      </c>
    </row>
    <row r="18" spans="2:17" ht="20.100000000000001" customHeight="1" thickBot="1" x14ac:dyDescent="0.3">
      <c r="B18" s="247" t="s">
        <v>21</v>
      </c>
      <c r="C18" s="248"/>
      <c r="D18" s="248"/>
      <c r="E18" s="248"/>
      <c r="F18" s="248"/>
      <c r="G18" s="20">
        <f>SUM(G4,G11)</f>
        <v>1330</v>
      </c>
      <c r="I18" s="247" t="s">
        <v>21</v>
      </c>
      <c r="J18" s="248"/>
      <c r="K18" s="248"/>
      <c r="L18" s="248"/>
      <c r="M18" s="248"/>
      <c r="N18" s="20">
        <f>SUM(N4,N11)</f>
        <v>1383.1999999999998</v>
      </c>
      <c r="P18" s="172"/>
      <c r="Q18" s="159" t="s">
        <v>124</v>
      </c>
    </row>
    <row r="19" spans="2:17" ht="20.100000000000001" customHeight="1" thickBot="1" x14ac:dyDescent="0.3">
      <c r="B19" s="249" t="s">
        <v>22</v>
      </c>
      <c r="C19" s="250"/>
      <c r="D19" s="250"/>
      <c r="E19" s="250"/>
      <c r="F19" s="250"/>
      <c r="G19" s="21">
        <f>SUM(G5,G12)</f>
        <v>0</v>
      </c>
      <c r="I19" s="249" t="s">
        <v>22</v>
      </c>
      <c r="J19" s="250"/>
      <c r="K19" s="250"/>
      <c r="L19" s="250"/>
      <c r="M19" s="250"/>
      <c r="N19" s="21">
        <f>SUM(N5,N12)</f>
        <v>0</v>
      </c>
      <c r="P19" s="173"/>
      <c r="Q19" s="160" t="s">
        <v>125</v>
      </c>
    </row>
    <row r="20" spans="2:17" ht="20.100000000000001" customHeight="1" thickBot="1" x14ac:dyDescent="0.3">
      <c r="P20" s="174" t="s">
        <v>143</v>
      </c>
      <c r="Q20" s="156" t="s">
        <v>130</v>
      </c>
    </row>
    <row r="21" spans="2:17" ht="20.100000000000001" customHeight="1" thickBot="1" x14ac:dyDescent="0.3">
      <c r="B21" s="227" t="s">
        <v>13</v>
      </c>
      <c r="C21" s="228"/>
      <c r="D21" s="228"/>
      <c r="E21" s="228"/>
      <c r="F21" s="228"/>
      <c r="G21" s="229"/>
      <c r="I21" s="227" t="s">
        <v>13</v>
      </c>
      <c r="J21" s="228"/>
      <c r="K21" s="228"/>
      <c r="L21" s="228"/>
      <c r="M21" s="228"/>
      <c r="N21" s="229"/>
      <c r="P21" s="175"/>
      <c r="Q21" s="157" t="s">
        <v>127</v>
      </c>
    </row>
    <row r="22" spans="2:17" ht="20.100000000000001" customHeight="1" thickBot="1" x14ac:dyDescent="0.3">
      <c r="B22" s="1" t="s">
        <v>14</v>
      </c>
      <c r="C22" s="2" t="s">
        <v>15</v>
      </c>
      <c r="D22" s="3" t="s">
        <v>16</v>
      </c>
      <c r="E22" s="4" t="s">
        <v>17</v>
      </c>
      <c r="F22" s="5" t="s">
        <v>18</v>
      </c>
      <c r="G22" s="6" t="s">
        <v>19</v>
      </c>
      <c r="I22" s="1" t="s">
        <v>14</v>
      </c>
      <c r="J22" s="2" t="s">
        <v>15</v>
      </c>
      <c r="K22" s="3" t="s">
        <v>16</v>
      </c>
      <c r="L22" s="4" t="s">
        <v>17</v>
      </c>
      <c r="M22" s="5" t="s">
        <v>18</v>
      </c>
      <c r="N22" s="6" t="s">
        <v>19</v>
      </c>
      <c r="P22" s="175"/>
      <c r="Q22" s="158" t="s">
        <v>128</v>
      </c>
    </row>
    <row r="23" spans="2:17" ht="20.100000000000001" customHeight="1" thickBot="1" x14ac:dyDescent="0.3">
      <c r="B23" s="238" t="s">
        <v>86</v>
      </c>
      <c r="C23" s="9">
        <v>3</v>
      </c>
      <c r="D23" s="9">
        <v>15</v>
      </c>
      <c r="E23" s="10"/>
      <c r="F23" s="47"/>
      <c r="G23" s="111">
        <f>C23*D23*E23</f>
        <v>0</v>
      </c>
      <c r="I23" s="238" t="s">
        <v>86</v>
      </c>
      <c r="J23" s="9">
        <v>3</v>
      </c>
      <c r="K23" s="9">
        <v>15</v>
      </c>
      <c r="L23" s="10"/>
      <c r="M23" s="47"/>
      <c r="N23" s="111">
        <f>J23*K23*L23</f>
        <v>0</v>
      </c>
      <c r="P23" s="175"/>
      <c r="Q23" s="159" t="s">
        <v>129</v>
      </c>
    </row>
    <row r="24" spans="2:17" ht="20.100000000000001" customHeight="1" thickBot="1" x14ac:dyDescent="0.3">
      <c r="B24" s="239"/>
      <c r="C24" s="11"/>
      <c r="D24" s="11"/>
      <c r="E24" s="12"/>
      <c r="F24" s="48"/>
      <c r="G24" s="245">
        <f>C24*D24*E24+C25*D25*E25+C26*D26*E26+C27*D27*E27+C28*D28*E28+C29*D29*E29</f>
        <v>0</v>
      </c>
      <c r="I24" s="239"/>
      <c r="J24" s="11"/>
      <c r="K24" s="11"/>
      <c r="L24" s="12"/>
      <c r="M24" s="48"/>
      <c r="N24" s="245">
        <f>J24*K24*L24+J25*K25*L25+J26*K26*L26+J27*K27*L27+J28*K28*L28+J29*K29*L29</f>
        <v>0</v>
      </c>
      <c r="P24" s="176"/>
      <c r="Q24" s="161" t="s">
        <v>125</v>
      </c>
    </row>
    <row r="25" spans="2:17" ht="20.100000000000001" customHeight="1" thickTop="1" x14ac:dyDescent="0.25">
      <c r="B25" s="239"/>
      <c r="C25" s="13"/>
      <c r="D25" s="13"/>
      <c r="E25" s="14"/>
      <c r="F25" s="49"/>
      <c r="G25" s="245"/>
      <c r="I25" s="239"/>
      <c r="J25" s="13"/>
      <c r="K25" s="13"/>
      <c r="L25" s="14"/>
      <c r="M25" s="49"/>
      <c r="N25" s="245"/>
    </row>
    <row r="26" spans="2:17" ht="20.100000000000001" customHeight="1" x14ac:dyDescent="0.25">
      <c r="B26" s="239"/>
      <c r="C26" s="13"/>
      <c r="D26" s="13"/>
      <c r="E26" s="14"/>
      <c r="F26" s="49"/>
      <c r="G26" s="245"/>
      <c r="I26" s="239"/>
      <c r="J26" s="13"/>
      <c r="K26" s="13"/>
      <c r="L26" s="14"/>
      <c r="M26" s="49"/>
      <c r="N26" s="245"/>
    </row>
    <row r="27" spans="2:17" ht="20.100000000000001" customHeight="1" x14ac:dyDescent="0.25">
      <c r="B27" s="239"/>
      <c r="C27" s="13"/>
      <c r="D27" s="13"/>
      <c r="E27" s="14"/>
      <c r="F27" s="49"/>
      <c r="G27" s="245"/>
      <c r="I27" s="239"/>
      <c r="J27" s="13"/>
      <c r="K27" s="13"/>
      <c r="L27" s="14"/>
      <c r="M27" s="49"/>
      <c r="N27" s="245"/>
    </row>
    <row r="28" spans="2:17" ht="20.100000000000001" customHeight="1" x14ac:dyDescent="0.25">
      <c r="B28" s="239"/>
      <c r="C28" s="13"/>
      <c r="D28" s="13"/>
      <c r="E28" s="14"/>
      <c r="F28" s="49"/>
      <c r="G28" s="245"/>
      <c r="I28" s="239"/>
      <c r="J28" s="13"/>
      <c r="K28" s="13"/>
      <c r="L28" s="14"/>
      <c r="M28" s="49"/>
      <c r="N28" s="245"/>
    </row>
    <row r="29" spans="2:17" ht="20.100000000000001" customHeight="1" thickBot="1" x14ac:dyDescent="0.3">
      <c r="B29" s="240"/>
      <c r="C29" s="143"/>
      <c r="D29" s="143"/>
      <c r="E29" s="144"/>
      <c r="F29" s="145"/>
      <c r="G29" s="246"/>
      <c r="I29" s="240"/>
      <c r="J29" s="143"/>
      <c r="K29" s="143"/>
      <c r="L29" s="144"/>
      <c r="M29" s="145"/>
      <c r="N29" s="246"/>
    </row>
    <row r="30" spans="2:17" ht="20.100000000000001" customHeight="1" x14ac:dyDescent="0.25">
      <c r="B30" s="235" t="s">
        <v>87</v>
      </c>
      <c r="C30" s="9">
        <v>3</v>
      </c>
      <c r="D30" s="9">
        <v>15</v>
      </c>
      <c r="E30" s="15"/>
      <c r="F30" s="50"/>
      <c r="G30" s="111">
        <f>C30*D30*E30</f>
        <v>0</v>
      </c>
      <c r="I30" s="235" t="s">
        <v>87</v>
      </c>
      <c r="J30" s="9">
        <v>3</v>
      </c>
      <c r="K30" s="9">
        <v>15</v>
      </c>
      <c r="L30" s="15"/>
      <c r="M30" s="50"/>
      <c r="N30" s="111">
        <f>J30*K30*L30</f>
        <v>0</v>
      </c>
    </row>
    <row r="31" spans="2:17" ht="20.100000000000001" customHeight="1" x14ac:dyDescent="0.25">
      <c r="B31" s="236"/>
      <c r="C31" s="119"/>
      <c r="D31" s="119"/>
      <c r="E31" s="120"/>
      <c r="F31" s="117"/>
      <c r="G31" s="230">
        <f>C31*D31*E31+C32*D32*E32+C33*D33*E33+C34*D34*E34+C35*D35*E35+C36*D36*E36</f>
        <v>0</v>
      </c>
      <c r="I31" s="236"/>
      <c r="J31" s="119"/>
      <c r="K31" s="119"/>
      <c r="L31" s="120"/>
      <c r="M31" s="117"/>
      <c r="N31" s="230">
        <f>J31*K31*L31+J32*K32*L32+J33*K33*L33+J34*K34*L34+J35*K35*L35+J36*K36*L36</f>
        <v>0</v>
      </c>
    </row>
    <row r="32" spans="2:17" ht="20.100000000000001" customHeight="1" x14ac:dyDescent="0.25">
      <c r="B32" s="236"/>
      <c r="C32" s="121"/>
      <c r="D32" s="121"/>
      <c r="E32" s="120"/>
      <c r="F32" s="118"/>
      <c r="G32" s="230"/>
      <c r="I32" s="236"/>
      <c r="J32" s="121"/>
      <c r="K32" s="121"/>
      <c r="L32" s="120"/>
      <c r="M32" s="118"/>
      <c r="N32" s="230"/>
    </row>
    <row r="33" spans="2:14" ht="20.100000000000001" customHeight="1" x14ac:dyDescent="0.25">
      <c r="B33" s="236"/>
      <c r="C33" s="121"/>
      <c r="D33" s="121"/>
      <c r="E33" s="120"/>
      <c r="F33" s="118"/>
      <c r="G33" s="230"/>
      <c r="I33" s="236"/>
      <c r="J33" s="121"/>
      <c r="K33" s="121"/>
      <c r="L33" s="120"/>
      <c r="M33" s="118"/>
      <c r="N33" s="230"/>
    </row>
    <row r="34" spans="2:14" ht="20.100000000000001" customHeight="1" x14ac:dyDescent="0.25">
      <c r="B34" s="236"/>
      <c r="C34" s="121"/>
      <c r="D34" s="121"/>
      <c r="E34" s="120"/>
      <c r="F34" s="118"/>
      <c r="G34" s="230"/>
      <c r="I34" s="236"/>
      <c r="J34" s="121"/>
      <c r="K34" s="121"/>
      <c r="L34" s="120"/>
      <c r="M34" s="118"/>
      <c r="N34" s="230"/>
    </row>
    <row r="35" spans="2:14" ht="20.100000000000001" customHeight="1" x14ac:dyDescent="0.25">
      <c r="B35" s="236"/>
      <c r="C35" s="121"/>
      <c r="D35" s="121"/>
      <c r="E35" s="146"/>
      <c r="F35" s="118"/>
      <c r="G35" s="230"/>
      <c r="I35" s="236"/>
      <c r="J35" s="121"/>
      <c r="K35" s="121"/>
      <c r="L35" s="146"/>
      <c r="M35" s="118"/>
      <c r="N35" s="230"/>
    </row>
    <row r="36" spans="2:14" ht="20.100000000000001" customHeight="1" thickBot="1" x14ac:dyDescent="0.3">
      <c r="B36" s="237"/>
      <c r="C36" s="140"/>
      <c r="D36" s="140"/>
      <c r="E36" s="147"/>
      <c r="F36" s="148"/>
      <c r="G36" s="231"/>
      <c r="I36" s="237"/>
      <c r="J36" s="140"/>
      <c r="K36" s="140"/>
      <c r="L36" s="147"/>
      <c r="M36" s="148"/>
      <c r="N36" s="231"/>
    </row>
    <row r="37" spans="2:14" ht="20.100000000000001" customHeight="1" x14ac:dyDescent="0.25">
      <c r="B37" s="241" t="s">
        <v>181</v>
      </c>
      <c r="C37" s="9">
        <v>3</v>
      </c>
      <c r="D37" s="9">
        <v>12</v>
      </c>
      <c r="E37" s="10"/>
      <c r="F37" s="47"/>
      <c r="G37" s="111">
        <f>C37*D37*E37</f>
        <v>0</v>
      </c>
      <c r="I37" s="241" t="s">
        <v>181</v>
      </c>
      <c r="J37" s="9">
        <v>3</v>
      </c>
      <c r="K37" s="9">
        <v>12</v>
      </c>
      <c r="L37" s="10"/>
      <c r="M37" s="47"/>
      <c r="N37" s="111">
        <f>J37*K37*L37</f>
        <v>0</v>
      </c>
    </row>
    <row r="38" spans="2:14" ht="20.100000000000001" customHeight="1" x14ac:dyDescent="0.25">
      <c r="B38" s="242"/>
      <c r="C38" s="16"/>
      <c r="D38" s="16"/>
      <c r="E38" s="17"/>
      <c r="F38" s="51"/>
      <c r="G38" s="245">
        <f>C38*D38*E38+C39*D39*E39+C40*D40*E40+C41*D41*E41+C42*D42*E42+C43*D43*E43</f>
        <v>0</v>
      </c>
      <c r="I38" s="242"/>
      <c r="J38" s="16"/>
      <c r="K38" s="16"/>
      <c r="L38" s="17"/>
      <c r="M38" s="51"/>
      <c r="N38" s="245">
        <f>J38*K38*L38+J39*K39*L39+J40*K40*L40+J41*K41*L41+J42*K42*L42+J43*K43*L43</f>
        <v>0</v>
      </c>
    </row>
    <row r="39" spans="2:14" ht="20.100000000000001" customHeight="1" x14ac:dyDescent="0.25">
      <c r="B39" s="242"/>
      <c r="C39" s="18"/>
      <c r="D39" s="18"/>
      <c r="E39" s="19"/>
      <c r="F39" s="52"/>
      <c r="G39" s="245"/>
      <c r="I39" s="242"/>
      <c r="J39" s="18"/>
      <c r="K39" s="18"/>
      <c r="L39" s="19"/>
      <c r="M39" s="52"/>
      <c r="N39" s="245"/>
    </row>
    <row r="40" spans="2:14" ht="20.100000000000001" customHeight="1" x14ac:dyDescent="0.25">
      <c r="B40" s="242"/>
      <c r="C40" s="18"/>
      <c r="D40" s="18"/>
      <c r="E40" s="19"/>
      <c r="F40" s="52"/>
      <c r="G40" s="245"/>
      <c r="I40" s="242"/>
      <c r="J40" s="18"/>
      <c r="K40" s="18"/>
      <c r="L40" s="19"/>
      <c r="M40" s="52"/>
      <c r="N40" s="245"/>
    </row>
    <row r="41" spans="2:14" ht="20.100000000000001" customHeight="1" x14ac:dyDescent="0.25">
      <c r="B41" s="242"/>
      <c r="C41" s="18"/>
      <c r="D41" s="18"/>
      <c r="E41" s="19"/>
      <c r="F41" s="52"/>
      <c r="G41" s="245"/>
      <c r="I41" s="242"/>
      <c r="J41" s="18"/>
      <c r="K41" s="18"/>
      <c r="L41" s="19"/>
      <c r="M41" s="52"/>
      <c r="N41" s="245"/>
    </row>
    <row r="42" spans="2:14" ht="20.100000000000001" customHeight="1" x14ac:dyDescent="0.25">
      <c r="B42" s="242"/>
      <c r="C42" s="18"/>
      <c r="D42" s="18"/>
      <c r="E42" s="19"/>
      <c r="F42" s="52"/>
      <c r="G42" s="245"/>
      <c r="I42" s="242"/>
      <c r="J42" s="18"/>
      <c r="K42" s="18"/>
      <c r="L42" s="19"/>
      <c r="M42" s="52"/>
      <c r="N42" s="245"/>
    </row>
    <row r="43" spans="2:14" ht="20.100000000000001" customHeight="1" thickBot="1" x14ac:dyDescent="0.3">
      <c r="B43" s="243"/>
      <c r="C43" s="149"/>
      <c r="D43" s="149"/>
      <c r="E43" s="150"/>
      <c r="F43" s="151"/>
      <c r="G43" s="246"/>
      <c r="I43" s="243"/>
      <c r="J43" s="149"/>
      <c r="K43" s="149"/>
      <c r="L43" s="150"/>
      <c r="M43" s="151"/>
      <c r="N43" s="246"/>
    </row>
    <row r="44" spans="2:14" ht="20.100000000000001" customHeight="1" x14ac:dyDescent="0.25">
      <c r="B44" s="244"/>
      <c r="C44" s="9"/>
      <c r="D44" s="9"/>
      <c r="E44" s="10"/>
      <c r="F44" s="47"/>
      <c r="G44" s="111">
        <f>C44*D44*E44</f>
        <v>0</v>
      </c>
      <c r="I44" s="244"/>
      <c r="J44" s="9"/>
      <c r="K44" s="9"/>
      <c r="L44" s="10"/>
      <c r="M44" s="47"/>
      <c r="N44" s="111">
        <f>J44*K44*L44</f>
        <v>0</v>
      </c>
    </row>
    <row r="45" spans="2:14" ht="20.100000000000001" customHeight="1" x14ac:dyDescent="0.25">
      <c r="B45" s="236"/>
      <c r="C45" s="119"/>
      <c r="D45" s="119"/>
      <c r="E45" s="122"/>
      <c r="F45" s="123"/>
      <c r="G45" s="230">
        <f>C45*D45*E45+C46*D46*E46+C47*D47*E47+C48*D48*E48+C49*D49*E49+C50*D50*E50</f>
        <v>0</v>
      </c>
      <c r="I45" s="236"/>
      <c r="J45" s="119"/>
      <c r="K45" s="119"/>
      <c r="L45" s="122"/>
      <c r="M45" s="123"/>
      <c r="N45" s="230">
        <f>J45*K45*L45+J46*K46*L46+J47*K47*L47+J48*K48*L48+J49*K49*L49+J50*K50*L50</f>
        <v>0</v>
      </c>
    </row>
    <row r="46" spans="2:14" ht="20.100000000000001" customHeight="1" x14ac:dyDescent="0.25">
      <c r="B46" s="236"/>
      <c r="C46" s="121"/>
      <c r="D46" s="121"/>
      <c r="E46" s="124"/>
      <c r="F46" s="125"/>
      <c r="G46" s="230"/>
      <c r="I46" s="236"/>
      <c r="J46" s="121"/>
      <c r="K46" s="121"/>
      <c r="L46" s="124"/>
      <c r="M46" s="125"/>
      <c r="N46" s="230"/>
    </row>
    <row r="47" spans="2:14" ht="20.100000000000001" customHeight="1" x14ac:dyDescent="0.25">
      <c r="B47" s="236"/>
      <c r="C47" s="121"/>
      <c r="D47" s="121"/>
      <c r="E47" s="124"/>
      <c r="F47" s="125"/>
      <c r="G47" s="230"/>
      <c r="I47" s="236"/>
      <c r="J47" s="121"/>
      <c r="K47" s="121"/>
      <c r="L47" s="124"/>
      <c r="M47" s="125"/>
      <c r="N47" s="230"/>
    </row>
    <row r="48" spans="2:14" ht="20.100000000000001" customHeight="1" x14ac:dyDescent="0.25">
      <c r="B48" s="236"/>
      <c r="C48" s="121"/>
      <c r="D48" s="121"/>
      <c r="E48" s="124"/>
      <c r="F48" s="125"/>
      <c r="G48" s="230"/>
      <c r="I48" s="236"/>
      <c r="J48" s="121"/>
      <c r="K48" s="121"/>
      <c r="L48" s="124"/>
      <c r="M48" s="125"/>
      <c r="N48" s="230"/>
    </row>
    <row r="49" spans="2:14" ht="20.100000000000001" customHeight="1" x14ac:dyDescent="0.25">
      <c r="B49" s="236"/>
      <c r="C49" s="121"/>
      <c r="D49" s="121"/>
      <c r="E49" s="124"/>
      <c r="F49" s="125"/>
      <c r="G49" s="230"/>
      <c r="I49" s="236"/>
      <c r="J49" s="121"/>
      <c r="K49" s="121"/>
      <c r="L49" s="124"/>
      <c r="M49" s="125"/>
      <c r="N49" s="230"/>
    </row>
    <row r="50" spans="2:14" ht="20.100000000000001" customHeight="1" thickBot="1" x14ac:dyDescent="0.3">
      <c r="B50" s="237"/>
      <c r="C50" s="140"/>
      <c r="D50" s="140"/>
      <c r="E50" s="141"/>
      <c r="F50" s="142"/>
      <c r="G50" s="231"/>
      <c r="I50" s="237"/>
      <c r="J50" s="140"/>
      <c r="K50" s="140"/>
      <c r="L50" s="141"/>
      <c r="M50" s="142"/>
      <c r="N50" s="231"/>
    </row>
    <row r="51" spans="2:14" ht="20.100000000000001" customHeight="1" x14ac:dyDescent="0.25">
      <c r="B51" s="247" t="s">
        <v>21</v>
      </c>
      <c r="C51" s="248"/>
      <c r="D51" s="248"/>
      <c r="E51" s="248"/>
      <c r="F51" s="248"/>
      <c r="G51" s="20">
        <f>SUM(G23,G30,G37,G44)</f>
        <v>0</v>
      </c>
      <c r="I51" s="247" t="s">
        <v>21</v>
      </c>
      <c r="J51" s="248"/>
      <c r="K51" s="248"/>
      <c r="L51" s="248"/>
      <c r="M51" s="248"/>
      <c r="N51" s="20">
        <f>SUM(N23,N30,N37,N44)</f>
        <v>0</v>
      </c>
    </row>
    <row r="52" spans="2:14" ht="20.100000000000001" customHeight="1" thickBot="1" x14ac:dyDescent="0.3">
      <c r="B52" s="249" t="s">
        <v>22</v>
      </c>
      <c r="C52" s="250"/>
      <c r="D52" s="250"/>
      <c r="E52" s="250"/>
      <c r="F52" s="250"/>
      <c r="G52" s="21">
        <f>SUM(G24,G31,G38,G45)</f>
        <v>0</v>
      </c>
      <c r="I52" s="249" t="s">
        <v>22</v>
      </c>
      <c r="J52" s="250"/>
      <c r="K52" s="250"/>
      <c r="L52" s="250"/>
      <c r="M52" s="250"/>
      <c r="N52" s="21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227" t="s">
        <v>13</v>
      </c>
      <c r="C54" s="228"/>
      <c r="D54" s="228"/>
      <c r="E54" s="228"/>
      <c r="F54" s="228"/>
      <c r="G54" s="229"/>
      <c r="I54" s="227" t="s">
        <v>13</v>
      </c>
      <c r="J54" s="228"/>
      <c r="K54" s="228"/>
      <c r="L54" s="228"/>
      <c r="M54" s="228"/>
      <c r="N54" s="229"/>
    </row>
    <row r="55" spans="2:14" ht="20.100000000000001" customHeight="1" thickBot="1" x14ac:dyDescent="0.3">
      <c r="B55" s="1" t="s">
        <v>14</v>
      </c>
      <c r="C55" s="2" t="s">
        <v>15</v>
      </c>
      <c r="D55" s="3" t="s">
        <v>16</v>
      </c>
      <c r="E55" s="4" t="s">
        <v>17</v>
      </c>
      <c r="F55" s="112" t="s">
        <v>18</v>
      </c>
      <c r="G55" s="113" t="s">
        <v>19</v>
      </c>
      <c r="I55" s="1" t="s">
        <v>14</v>
      </c>
      <c r="J55" s="2" t="s">
        <v>15</v>
      </c>
      <c r="K55" s="3" t="s">
        <v>16</v>
      </c>
      <c r="L55" s="4" t="s">
        <v>17</v>
      </c>
      <c r="M55" s="112" t="s">
        <v>18</v>
      </c>
      <c r="N55" s="113" t="s">
        <v>19</v>
      </c>
    </row>
    <row r="56" spans="2:14" ht="20.100000000000001" customHeight="1" x14ac:dyDescent="0.25">
      <c r="B56" s="257" t="s">
        <v>145</v>
      </c>
      <c r="C56" s="7">
        <f>基础数据!$K$27</f>
        <v>3</v>
      </c>
      <c r="D56" s="7">
        <f>基础数据!$L$27</f>
        <v>12</v>
      </c>
      <c r="E56" s="8">
        <f>基础数据!$F$9*F56</f>
        <v>66.5</v>
      </c>
      <c r="F56" s="110">
        <f>基础数据!$E$18</f>
        <v>0.7</v>
      </c>
      <c r="G56" s="111">
        <f>C56*D56*E56</f>
        <v>2394</v>
      </c>
      <c r="I56" s="257" t="s">
        <v>145</v>
      </c>
      <c r="J56" s="7">
        <f>基础数据!$K$27</f>
        <v>3</v>
      </c>
      <c r="K56" s="7">
        <f>基础数据!$L$27</f>
        <v>12</v>
      </c>
      <c r="L56" s="8">
        <f>基础数据!$L$9*M56</f>
        <v>68.162499999999994</v>
      </c>
      <c r="M56" s="110">
        <f>基础数据!$E$18</f>
        <v>0.7</v>
      </c>
      <c r="N56" s="111">
        <f>J56*K56*L56</f>
        <v>2453.85</v>
      </c>
    </row>
    <row r="57" spans="2:14" ht="20.100000000000001" customHeight="1" x14ac:dyDescent="0.25">
      <c r="B57" s="233"/>
      <c r="C57" s="88"/>
      <c r="D57" s="89"/>
      <c r="E57" s="90"/>
      <c r="F57" s="91"/>
      <c r="G57" s="245">
        <f>C57*D57*E57+C58*D58*E58+C59*D59*E59+C60*D60*E60+C61*D61*E61+C62*D62*E62</f>
        <v>0</v>
      </c>
      <c r="I57" s="233"/>
      <c r="J57" s="88"/>
      <c r="K57" s="89"/>
      <c r="L57" s="90"/>
      <c r="M57" s="91"/>
      <c r="N57" s="245">
        <f>J57*K57*L57+J58*K58*L58+J59*K59*L59+J60*K60*L60+J61*K61*L61+J62*K62*L62</f>
        <v>0</v>
      </c>
    </row>
    <row r="58" spans="2:14" ht="20.100000000000001" customHeight="1" x14ac:dyDescent="0.25">
      <c r="B58" s="233"/>
      <c r="C58" s="92"/>
      <c r="D58" s="93"/>
      <c r="E58" s="94"/>
      <c r="F58" s="95"/>
      <c r="G58" s="245"/>
      <c r="I58" s="233"/>
      <c r="J58" s="92"/>
      <c r="K58" s="93"/>
      <c r="L58" s="94"/>
      <c r="M58" s="95"/>
      <c r="N58" s="245"/>
    </row>
    <row r="59" spans="2:14" ht="20.100000000000001" customHeight="1" x14ac:dyDescent="0.25">
      <c r="B59" s="233"/>
      <c r="C59" s="92"/>
      <c r="D59" s="93"/>
      <c r="E59" s="94"/>
      <c r="F59" s="95"/>
      <c r="G59" s="245"/>
      <c r="I59" s="233"/>
      <c r="J59" s="92"/>
      <c r="K59" s="93"/>
      <c r="L59" s="94"/>
      <c r="M59" s="95"/>
      <c r="N59" s="245"/>
    </row>
    <row r="60" spans="2:14" ht="20.100000000000001" customHeight="1" x14ac:dyDescent="0.25">
      <c r="B60" s="233"/>
      <c r="C60" s="92"/>
      <c r="D60" s="93"/>
      <c r="E60" s="94"/>
      <c r="F60" s="95"/>
      <c r="G60" s="245"/>
      <c r="I60" s="233"/>
      <c r="J60" s="92"/>
      <c r="K60" s="93"/>
      <c r="L60" s="94"/>
      <c r="M60" s="95"/>
      <c r="N60" s="245"/>
    </row>
    <row r="61" spans="2:14" ht="20.100000000000001" customHeight="1" x14ac:dyDescent="0.25">
      <c r="B61" s="233"/>
      <c r="C61" s="92"/>
      <c r="D61" s="93"/>
      <c r="E61" s="94"/>
      <c r="F61" s="95"/>
      <c r="G61" s="245"/>
      <c r="I61" s="233"/>
      <c r="J61" s="92"/>
      <c r="K61" s="93"/>
      <c r="L61" s="94"/>
      <c r="M61" s="95"/>
      <c r="N61" s="245"/>
    </row>
    <row r="62" spans="2:14" ht="20.100000000000001" customHeight="1" thickBot="1" x14ac:dyDescent="0.3">
      <c r="B62" s="234"/>
      <c r="C62" s="136"/>
      <c r="D62" s="137"/>
      <c r="E62" s="138"/>
      <c r="F62" s="139"/>
      <c r="G62" s="246"/>
      <c r="I62" s="234"/>
      <c r="J62" s="136"/>
      <c r="K62" s="137"/>
      <c r="L62" s="138"/>
      <c r="M62" s="139"/>
      <c r="N62" s="246"/>
    </row>
    <row r="63" spans="2:14" ht="20.100000000000001" customHeight="1" x14ac:dyDescent="0.25">
      <c r="B63" s="235" t="s">
        <v>185</v>
      </c>
      <c r="C63" s="9">
        <v>3</v>
      </c>
      <c r="D63" s="9">
        <v>12</v>
      </c>
      <c r="E63" s="10"/>
      <c r="F63" s="47"/>
      <c r="G63" s="111">
        <f>C63*D63*E63</f>
        <v>0</v>
      </c>
      <c r="I63" s="235" t="s">
        <v>185</v>
      </c>
      <c r="J63" s="9">
        <v>3</v>
      </c>
      <c r="K63" s="9">
        <v>12</v>
      </c>
      <c r="L63" s="10"/>
      <c r="M63" s="47"/>
      <c r="N63" s="111">
        <f>J63*K63*L63</f>
        <v>0</v>
      </c>
    </row>
    <row r="64" spans="2:14" ht="20.100000000000001" customHeight="1" x14ac:dyDescent="0.25">
      <c r="B64" s="262"/>
      <c r="C64" s="119"/>
      <c r="D64" s="119"/>
      <c r="E64" s="122"/>
      <c r="F64" s="123"/>
      <c r="G64" s="230">
        <f>C64*D64*E64+C65*D65*E65+C66*D66*E66+C67*D67*E67+C68*D68*E68+C69*D69*E69</f>
        <v>0</v>
      </c>
      <c r="I64" s="262"/>
      <c r="J64" s="119"/>
      <c r="K64" s="119"/>
      <c r="L64" s="122"/>
      <c r="M64" s="123"/>
      <c r="N64" s="230">
        <f>J64*K64*L64+J65*K65*L65+J66*K66*L66+J67*K67*L67+J68*K68*L68+J69*K69*L69</f>
        <v>0</v>
      </c>
    </row>
    <row r="65" spans="2:14" ht="20.100000000000001" customHeight="1" x14ac:dyDescent="0.25">
      <c r="B65" s="262"/>
      <c r="C65" s="121"/>
      <c r="D65" s="121"/>
      <c r="E65" s="124"/>
      <c r="F65" s="125"/>
      <c r="G65" s="230"/>
      <c r="I65" s="262"/>
      <c r="J65" s="121"/>
      <c r="K65" s="121"/>
      <c r="L65" s="124"/>
      <c r="M65" s="125"/>
      <c r="N65" s="230"/>
    </row>
    <row r="66" spans="2:14" ht="20.100000000000001" customHeight="1" x14ac:dyDescent="0.25">
      <c r="B66" s="262"/>
      <c r="C66" s="121"/>
      <c r="D66" s="121"/>
      <c r="E66" s="124"/>
      <c r="F66" s="125"/>
      <c r="G66" s="230"/>
      <c r="I66" s="262"/>
      <c r="J66" s="121"/>
      <c r="K66" s="121"/>
      <c r="L66" s="124"/>
      <c r="M66" s="125"/>
      <c r="N66" s="230"/>
    </row>
    <row r="67" spans="2:14" ht="20.100000000000001" customHeight="1" x14ac:dyDescent="0.25">
      <c r="B67" s="262"/>
      <c r="C67" s="121"/>
      <c r="D67" s="121"/>
      <c r="E67" s="124"/>
      <c r="F67" s="125"/>
      <c r="G67" s="230"/>
      <c r="I67" s="262"/>
      <c r="J67" s="121"/>
      <c r="K67" s="121"/>
      <c r="L67" s="124"/>
      <c r="M67" s="125"/>
      <c r="N67" s="230"/>
    </row>
    <row r="68" spans="2:14" ht="20.100000000000001" customHeight="1" x14ac:dyDescent="0.25">
      <c r="B68" s="262"/>
      <c r="C68" s="121"/>
      <c r="D68" s="121"/>
      <c r="E68" s="124"/>
      <c r="F68" s="125"/>
      <c r="G68" s="230"/>
      <c r="I68" s="262"/>
      <c r="J68" s="121"/>
      <c r="K68" s="121"/>
      <c r="L68" s="124"/>
      <c r="M68" s="125"/>
      <c r="N68" s="230"/>
    </row>
    <row r="69" spans="2:14" ht="20.100000000000001" customHeight="1" thickBot="1" x14ac:dyDescent="0.3">
      <c r="B69" s="263"/>
      <c r="C69" s="140"/>
      <c r="D69" s="140"/>
      <c r="E69" s="141"/>
      <c r="F69" s="142"/>
      <c r="G69" s="231"/>
      <c r="I69" s="263"/>
      <c r="J69" s="140"/>
      <c r="K69" s="140"/>
      <c r="L69" s="141"/>
      <c r="M69" s="142"/>
      <c r="N69" s="231"/>
    </row>
    <row r="70" spans="2:14" ht="20.100000000000001" customHeight="1" x14ac:dyDescent="0.25">
      <c r="B70" s="238" t="s">
        <v>171</v>
      </c>
      <c r="C70" s="9">
        <v>3</v>
      </c>
      <c r="D70" s="9">
        <v>12</v>
      </c>
      <c r="E70" s="10"/>
      <c r="F70" s="47"/>
      <c r="G70" s="111">
        <f>C70*D70*E70</f>
        <v>0</v>
      </c>
      <c r="I70" s="238" t="s">
        <v>171</v>
      </c>
      <c r="J70" s="9">
        <v>3</v>
      </c>
      <c r="K70" s="9">
        <v>12</v>
      </c>
      <c r="L70" s="10"/>
      <c r="M70" s="47"/>
      <c r="N70" s="111">
        <f>J70*K70*L70</f>
        <v>0</v>
      </c>
    </row>
    <row r="71" spans="2:14" ht="20.100000000000001" customHeight="1" x14ac:dyDescent="0.25">
      <c r="B71" s="267"/>
      <c r="C71" s="11"/>
      <c r="D71" s="11"/>
      <c r="E71" s="12"/>
      <c r="F71" s="48"/>
      <c r="G71" s="245">
        <f>C71*D71*E71+C72*D72*E72+C73*D73*E73+C74*D74*E74+C75*D75*E75+C76*D76*E76</f>
        <v>0</v>
      </c>
      <c r="I71" s="267"/>
      <c r="J71" s="11"/>
      <c r="K71" s="11"/>
      <c r="L71" s="12"/>
      <c r="M71" s="48"/>
      <c r="N71" s="245">
        <f>J71*K71*L71+J72*K72*L72+J73*K73*L73+J74*K74*L74+J75*K75*L75+J76*K76*L76</f>
        <v>0</v>
      </c>
    </row>
    <row r="72" spans="2:14" ht="20.100000000000001" customHeight="1" x14ac:dyDescent="0.25">
      <c r="B72" s="267"/>
      <c r="C72" s="13"/>
      <c r="D72" s="13"/>
      <c r="E72" s="14"/>
      <c r="F72" s="49"/>
      <c r="G72" s="245"/>
      <c r="I72" s="267"/>
      <c r="J72" s="13"/>
      <c r="K72" s="13"/>
      <c r="L72" s="14"/>
      <c r="M72" s="49"/>
      <c r="N72" s="245"/>
    </row>
    <row r="73" spans="2:14" ht="20.100000000000001" customHeight="1" x14ac:dyDescent="0.25">
      <c r="B73" s="267"/>
      <c r="C73" s="13"/>
      <c r="D73" s="13"/>
      <c r="E73" s="14"/>
      <c r="F73" s="49"/>
      <c r="G73" s="245"/>
      <c r="I73" s="267"/>
      <c r="J73" s="13"/>
      <c r="K73" s="13"/>
      <c r="L73" s="14"/>
      <c r="M73" s="49"/>
      <c r="N73" s="245"/>
    </row>
    <row r="74" spans="2:14" ht="20.100000000000001" customHeight="1" x14ac:dyDescent="0.25">
      <c r="B74" s="267"/>
      <c r="C74" s="13"/>
      <c r="D74" s="13"/>
      <c r="E74" s="14"/>
      <c r="F74" s="49"/>
      <c r="G74" s="245"/>
      <c r="I74" s="267"/>
      <c r="J74" s="13"/>
      <c r="K74" s="13"/>
      <c r="L74" s="14"/>
      <c r="M74" s="49"/>
      <c r="N74" s="245"/>
    </row>
    <row r="75" spans="2:14" ht="20.100000000000001" customHeight="1" x14ac:dyDescent="0.25">
      <c r="B75" s="267"/>
      <c r="C75" s="13"/>
      <c r="D75" s="13"/>
      <c r="E75" s="14"/>
      <c r="F75" s="49"/>
      <c r="G75" s="245"/>
      <c r="I75" s="267"/>
      <c r="J75" s="13"/>
      <c r="K75" s="13"/>
      <c r="L75" s="14"/>
      <c r="M75" s="49"/>
      <c r="N75" s="245"/>
    </row>
    <row r="76" spans="2:14" ht="20.100000000000001" customHeight="1" thickBot="1" x14ac:dyDescent="0.3">
      <c r="B76" s="268"/>
      <c r="C76" s="143"/>
      <c r="D76" s="143"/>
      <c r="E76" s="144"/>
      <c r="F76" s="145"/>
      <c r="G76" s="246"/>
      <c r="I76" s="268"/>
      <c r="J76" s="143"/>
      <c r="K76" s="143"/>
      <c r="L76" s="144"/>
      <c r="M76" s="145"/>
      <c r="N76" s="246"/>
    </row>
    <row r="77" spans="2:14" ht="20.100000000000001" customHeight="1" x14ac:dyDescent="0.25">
      <c r="B77" s="235"/>
      <c r="C77" s="9"/>
      <c r="D77" s="9"/>
      <c r="E77" s="10"/>
      <c r="F77" s="47"/>
      <c r="G77" s="111">
        <f>C77*D77*E77</f>
        <v>0</v>
      </c>
      <c r="I77" s="235"/>
      <c r="J77" s="9"/>
      <c r="K77" s="9"/>
      <c r="L77" s="10"/>
      <c r="M77" s="47"/>
      <c r="N77" s="111">
        <f>J77*K77*L77</f>
        <v>0</v>
      </c>
    </row>
    <row r="78" spans="2:14" ht="20.100000000000001" customHeight="1" x14ac:dyDescent="0.25">
      <c r="B78" s="236"/>
      <c r="C78" s="119"/>
      <c r="D78" s="119"/>
      <c r="E78" s="122"/>
      <c r="F78" s="123"/>
      <c r="G78" s="230">
        <f>C78*D78*E78+C79*D79*E79+C80*D80*E80+C81*D81*E81+C82*D82*E82+C83*D83*E83</f>
        <v>0</v>
      </c>
      <c r="I78" s="236"/>
      <c r="J78" s="119"/>
      <c r="K78" s="119"/>
      <c r="L78" s="122"/>
      <c r="M78" s="123"/>
      <c r="N78" s="230">
        <f>J78*K78*L78+J79*K79*L79+J80*K80*L80+J81*K81*L81+J82*K82*L82+J83*K83*L83</f>
        <v>0</v>
      </c>
    </row>
    <row r="79" spans="2:14" ht="20.100000000000001" customHeight="1" x14ac:dyDescent="0.25">
      <c r="B79" s="236"/>
      <c r="C79" s="121"/>
      <c r="D79" s="121"/>
      <c r="E79" s="124"/>
      <c r="F79" s="125"/>
      <c r="G79" s="230"/>
      <c r="I79" s="236"/>
      <c r="J79" s="121"/>
      <c r="K79" s="121"/>
      <c r="L79" s="124"/>
      <c r="M79" s="125"/>
      <c r="N79" s="230"/>
    </row>
    <row r="80" spans="2:14" ht="20.100000000000001" customHeight="1" x14ac:dyDescent="0.25">
      <c r="B80" s="236"/>
      <c r="C80" s="121"/>
      <c r="D80" s="121"/>
      <c r="E80" s="124"/>
      <c r="F80" s="125"/>
      <c r="G80" s="230"/>
      <c r="I80" s="236"/>
      <c r="J80" s="121"/>
      <c r="K80" s="121"/>
      <c r="L80" s="124"/>
      <c r="M80" s="125"/>
      <c r="N80" s="230"/>
    </row>
    <row r="81" spans="2:14" ht="20.100000000000001" customHeight="1" x14ac:dyDescent="0.25">
      <c r="B81" s="236"/>
      <c r="C81" s="121"/>
      <c r="D81" s="121"/>
      <c r="E81" s="124"/>
      <c r="F81" s="125"/>
      <c r="G81" s="230"/>
      <c r="I81" s="236"/>
      <c r="J81" s="121"/>
      <c r="K81" s="121"/>
      <c r="L81" s="124"/>
      <c r="M81" s="125"/>
      <c r="N81" s="230"/>
    </row>
    <row r="82" spans="2:14" ht="20.100000000000001" customHeight="1" x14ac:dyDescent="0.25">
      <c r="B82" s="236"/>
      <c r="C82" s="121"/>
      <c r="D82" s="121"/>
      <c r="E82" s="124"/>
      <c r="F82" s="125"/>
      <c r="G82" s="230"/>
      <c r="I82" s="236"/>
      <c r="J82" s="121"/>
      <c r="K82" s="121"/>
      <c r="L82" s="124"/>
      <c r="M82" s="125"/>
      <c r="N82" s="230"/>
    </row>
    <row r="83" spans="2:14" ht="20.100000000000001" customHeight="1" thickBot="1" x14ac:dyDescent="0.3">
      <c r="B83" s="237"/>
      <c r="C83" s="140"/>
      <c r="D83" s="140"/>
      <c r="E83" s="141"/>
      <c r="F83" s="142"/>
      <c r="G83" s="231"/>
      <c r="I83" s="237"/>
      <c r="J83" s="140"/>
      <c r="K83" s="140"/>
      <c r="L83" s="141"/>
      <c r="M83" s="142"/>
      <c r="N83" s="231"/>
    </row>
    <row r="84" spans="2:14" ht="20.100000000000001" customHeight="1" x14ac:dyDescent="0.25">
      <c r="B84" s="247" t="s">
        <v>21</v>
      </c>
      <c r="C84" s="248"/>
      <c r="D84" s="248"/>
      <c r="E84" s="248"/>
      <c r="F84" s="248"/>
      <c r="G84" s="20">
        <f>SUM(G56,G63,G70,G77)</f>
        <v>2394</v>
      </c>
      <c r="I84" s="247" t="s">
        <v>21</v>
      </c>
      <c r="J84" s="248"/>
      <c r="K84" s="248"/>
      <c r="L84" s="248"/>
      <c r="M84" s="248"/>
      <c r="N84" s="20">
        <f>SUM(N56,N63,N70,N77)</f>
        <v>2453.85</v>
      </c>
    </row>
    <row r="85" spans="2:14" ht="20.100000000000001" customHeight="1" thickBot="1" x14ac:dyDescent="0.3">
      <c r="B85" s="249" t="s">
        <v>22</v>
      </c>
      <c r="C85" s="250"/>
      <c r="D85" s="250"/>
      <c r="E85" s="250"/>
      <c r="F85" s="250"/>
      <c r="G85" s="21">
        <f>SUM(G57,G64,G71,G78)</f>
        <v>0</v>
      </c>
      <c r="I85" s="249" t="s">
        <v>22</v>
      </c>
      <c r="J85" s="250"/>
      <c r="K85" s="250"/>
      <c r="L85" s="250"/>
      <c r="M85" s="250"/>
      <c r="N85" s="21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227" t="s">
        <v>13</v>
      </c>
      <c r="C87" s="228"/>
      <c r="D87" s="228"/>
      <c r="E87" s="228"/>
      <c r="F87" s="228"/>
      <c r="G87" s="229"/>
      <c r="I87" s="227" t="s">
        <v>13</v>
      </c>
      <c r="J87" s="228"/>
      <c r="K87" s="228"/>
      <c r="L87" s="228"/>
      <c r="M87" s="228"/>
      <c r="N87" s="229"/>
    </row>
    <row r="88" spans="2:14" ht="20.100000000000001" customHeight="1" thickBot="1" x14ac:dyDescent="0.3">
      <c r="B88" s="1" t="s">
        <v>14</v>
      </c>
      <c r="C88" s="2" t="s">
        <v>15</v>
      </c>
      <c r="D88" s="3" t="s">
        <v>16</v>
      </c>
      <c r="E88" s="4" t="s">
        <v>17</v>
      </c>
      <c r="F88" s="5" t="s">
        <v>18</v>
      </c>
      <c r="G88" s="6" t="s">
        <v>19</v>
      </c>
      <c r="I88" s="1" t="s">
        <v>14</v>
      </c>
      <c r="J88" s="2" t="s">
        <v>15</v>
      </c>
      <c r="K88" s="3" t="s">
        <v>16</v>
      </c>
      <c r="L88" s="4" t="s">
        <v>17</v>
      </c>
      <c r="M88" s="5" t="s">
        <v>18</v>
      </c>
      <c r="N88" s="6" t="s">
        <v>19</v>
      </c>
    </row>
    <row r="89" spans="2:14" ht="20.100000000000001" customHeight="1" x14ac:dyDescent="0.25">
      <c r="B89" s="238" t="s">
        <v>208</v>
      </c>
      <c r="C89" s="9">
        <v>3</v>
      </c>
      <c r="D89" s="9">
        <v>1</v>
      </c>
      <c r="E89" s="15"/>
      <c r="F89" s="50"/>
      <c r="G89" s="111">
        <f>C89*D89*E89</f>
        <v>0</v>
      </c>
      <c r="I89" s="238" t="s">
        <v>208</v>
      </c>
      <c r="J89" s="9">
        <v>3</v>
      </c>
      <c r="K89" s="9">
        <v>1</v>
      </c>
      <c r="L89" s="15"/>
      <c r="M89" s="50"/>
      <c r="N89" s="111">
        <f>J89*K89*L89</f>
        <v>0</v>
      </c>
    </row>
    <row r="90" spans="2:14" ht="20.100000000000001" customHeight="1" x14ac:dyDescent="0.25">
      <c r="B90" s="239"/>
      <c r="C90" s="11"/>
      <c r="D90" s="11"/>
      <c r="E90" s="96"/>
      <c r="F90" s="91"/>
      <c r="G90" s="245">
        <f>C90*D90*E90+C91*D91*E91+C92*D92*E92+C93*D93*E93+C94*D94*E94+C95*D95*E95</f>
        <v>0</v>
      </c>
      <c r="I90" s="239"/>
      <c r="J90" s="11"/>
      <c r="K90" s="11"/>
      <c r="L90" s="96"/>
      <c r="M90" s="91"/>
      <c r="N90" s="245">
        <f>J90*K90*L90+J91*K91*L91+J92*K92*L92+J93*K93*L93+J94*K94*L94+J95*K95*L95</f>
        <v>0</v>
      </c>
    </row>
    <row r="91" spans="2:14" ht="20.100000000000001" customHeight="1" x14ac:dyDescent="0.25">
      <c r="B91" s="239"/>
      <c r="C91" s="13"/>
      <c r="D91" s="13"/>
      <c r="E91" s="96"/>
      <c r="F91" s="95"/>
      <c r="G91" s="245"/>
      <c r="I91" s="239"/>
      <c r="J91" s="13"/>
      <c r="K91" s="13"/>
      <c r="L91" s="96"/>
      <c r="M91" s="95"/>
      <c r="N91" s="245"/>
    </row>
    <row r="92" spans="2:14" ht="20.100000000000001" customHeight="1" x14ac:dyDescent="0.25">
      <c r="B92" s="239"/>
      <c r="C92" s="13"/>
      <c r="D92" s="13"/>
      <c r="E92" s="96"/>
      <c r="F92" s="95"/>
      <c r="G92" s="245"/>
      <c r="I92" s="239"/>
      <c r="J92" s="13"/>
      <c r="K92" s="13"/>
      <c r="L92" s="96"/>
      <c r="M92" s="95"/>
      <c r="N92" s="245"/>
    </row>
    <row r="93" spans="2:14" ht="20.100000000000001" customHeight="1" x14ac:dyDescent="0.25">
      <c r="B93" s="239"/>
      <c r="C93" s="13"/>
      <c r="D93" s="13"/>
      <c r="E93" s="96"/>
      <c r="F93" s="95"/>
      <c r="G93" s="245"/>
      <c r="I93" s="239"/>
      <c r="J93" s="13"/>
      <c r="K93" s="13"/>
      <c r="L93" s="96"/>
      <c r="M93" s="95"/>
      <c r="N93" s="245"/>
    </row>
    <row r="94" spans="2:14" ht="20.100000000000001" customHeight="1" x14ac:dyDescent="0.25">
      <c r="B94" s="239"/>
      <c r="C94" s="13"/>
      <c r="D94" s="13"/>
      <c r="E94" s="152"/>
      <c r="F94" s="95"/>
      <c r="G94" s="245"/>
      <c r="I94" s="239"/>
      <c r="J94" s="13"/>
      <c r="K94" s="13"/>
      <c r="L94" s="152"/>
      <c r="M94" s="95"/>
      <c r="N94" s="245"/>
    </row>
    <row r="95" spans="2:14" ht="20.100000000000001" customHeight="1" thickBot="1" x14ac:dyDescent="0.3">
      <c r="B95" s="240"/>
      <c r="C95" s="143"/>
      <c r="D95" s="143"/>
      <c r="E95" s="153"/>
      <c r="F95" s="139"/>
      <c r="G95" s="246"/>
      <c r="I95" s="240"/>
      <c r="J95" s="143"/>
      <c r="K95" s="143"/>
      <c r="L95" s="153"/>
      <c r="M95" s="139"/>
      <c r="N95" s="246"/>
    </row>
    <row r="96" spans="2:14" ht="20.100000000000001" customHeight="1" x14ac:dyDescent="0.25">
      <c r="B96" s="235" t="s">
        <v>94</v>
      </c>
      <c r="C96" s="9">
        <v>3</v>
      </c>
      <c r="D96" s="9">
        <v>15</v>
      </c>
      <c r="E96" s="10"/>
      <c r="F96" s="47"/>
      <c r="G96" s="111">
        <f>C96*D96*E96</f>
        <v>0</v>
      </c>
      <c r="I96" s="235" t="s">
        <v>94</v>
      </c>
      <c r="J96" s="9">
        <v>3</v>
      </c>
      <c r="K96" s="9">
        <v>15</v>
      </c>
      <c r="L96" s="10"/>
      <c r="M96" s="47"/>
      <c r="N96" s="111">
        <f>J96*K96*L96</f>
        <v>0</v>
      </c>
    </row>
    <row r="97" spans="2:14" ht="20.100000000000001" customHeight="1" x14ac:dyDescent="0.25">
      <c r="B97" s="236"/>
      <c r="C97" s="119"/>
      <c r="D97" s="119"/>
      <c r="E97" s="122"/>
      <c r="F97" s="123"/>
      <c r="G97" s="230">
        <f>C97*D97*E97+C98*D98*E98+C99*D99*E99+C100*D100*E100+C101*D101*E101+C102*D102*E102</f>
        <v>0</v>
      </c>
      <c r="I97" s="236"/>
      <c r="J97" s="119"/>
      <c r="K97" s="119"/>
      <c r="L97" s="122"/>
      <c r="M97" s="123"/>
      <c r="N97" s="230">
        <f>J97*K97*L97+J98*K98*L98+J99*K99*L99+J100*K100*L100+J101*K101*L101+J102*K102*L102</f>
        <v>0</v>
      </c>
    </row>
    <row r="98" spans="2:14" ht="20.100000000000001" customHeight="1" x14ac:dyDescent="0.25">
      <c r="B98" s="236"/>
      <c r="C98" s="121"/>
      <c r="D98" s="121"/>
      <c r="E98" s="124"/>
      <c r="F98" s="125"/>
      <c r="G98" s="230"/>
      <c r="I98" s="236"/>
      <c r="J98" s="121"/>
      <c r="K98" s="121"/>
      <c r="L98" s="124"/>
      <c r="M98" s="125"/>
      <c r="N98" s="230"/>
    </row>
    <row r="99" spans="2:14" ht="20.100000000000001" customHeight="1" x14ac:dyDescent="0.25">
      <c r="B99" s="236"/>
      <c r="C99" s="121"/>
      <c r="D99" s="121"/>
      <c r="E99" s="124"/>
      <c r="F99" s="125"/>
      <c r="G99" s="230"/>
      <c r="I99" s="236"/>
      <c r="J99" s="121"/>
      <c r="K99" s="121"/>
      <c r="L99" s="124"/>
      <c r="M99" s="125"/>
      <c r="N99" s="230"/>
    </row>
    <row r="100" spans="2:14" ht="20.100000000000001" customHeight="1" x14ac:dyDescent="0.25">
      <c r="B100" s="236"/>
      <c r="C100" s="121"/>
      <c r="D100" s="121"/>
      <c r="E100" s="124"/>
      <c r="F100" s="125"/>
      <c r="G100" s="230"/>
      <c r="I100" s="236"/>
      <c r="J100" s="121"/>
      <c r="K100" s="121"/>
      <c r="L100" s="124"/>
      <c r="M100" s="125"/>
      <c r="N100" s="230"/>
    </row>
    <row r="101" spans="2:14" ht="20.100000000000001" customHeight="1" x14ac:dyDescent="0.25">
      <c r="B101" s="236"/>
      <c r="C101" s="121"/>
      <c r="D101" s="121"/>
      <c r="E101" s="124"/>
      <c r="F101" s="125"/>
      <c r="G101" s="230"/>
      <c r="I101" s="236"/>
      <c r="J101" s="121"/>
      <c r="K101" s="121"/>
      <c r="L101" s="124"/>
      <c r="M101" s="125"/>
      <c r="N101" s="230"/>
    </row>
    <row r="102" spans="2:14" ht="20.100000000000001" customHeight="1" thickBot="1" x14ac:dyDescent="0.3">
      <c r="B102" s="237"/>
      <c r="C102" s="140"/>
      <c r="D102" s="140"/>
      <c r="E102" s="141"/>
      <c r="F102" s="142"/>
      <c r="G102" s="231"/>
      <c r="I102" s="237"/>
      <c r="J102" s="140"/>
      <c r="K102" s="140"/>
      <c r="L102" s="141"/>
      <c r="M102" s="142"/>
      <c r="N102" s="231"/>
    </row>
    <row r="103" spans="2:14" ht="20.100000000000001" customHeight="1" x14ac:dyDescent="0.25">
      <c r="B103" s="256"/>
      <c r="C103" s="9"/>
      <c r="D103" s="9"/>
      <c r="E103" s="10"/>
      <c r="F103" s="47"/>
      <c r="G103" s="111">
        <f>C103*D103*E103</f>
        <v>0</v>
      </c>
      <c r="I103" s="256"/>
      <c r="J103" s="9"/>
      <c r="K103" s="9"/>
      <c r="L103" s="10"/>
      <c r="M103" s="47"/>
      <c r="N103" s="111">
        <f>J103*K103*L103</f>
        <v>0</v>
      </c>
    </row>
    <row r="104" spans="2:14" ht="20.100000000000001" customHeight="1" x14ac:dyDescent="0.25">
      <c r="B104" s="239"/>
      <c r="C104" s="11"/>
      <c r="D104" s="11"/>
      <c r="E104" s="12"/>
      <c r="F104" s="48"/>
      <c r="G104" s="245">
        <f>C104*D104*E104+C105*D105*E105+C106*D106*E106+C107*D107*E107+C108*D108*E108+C109*D109*E109</f>
        <v>0</v>
      </c>
      <c r="I104" s="239"/>
      <c r="J104" s="11"/>
      <c r="K104" s="11"/>
      <c r="L104" s="12"/>
      <c r="M104" s="48"/>
      <c r="N104" s="245">
        <f>J104*K104*L104+J105*K105*L105+J106*K106*L106+J107*K107*L107+J108*K108*L108+J109*K109*L109</f>
        <v>0</v>
      </c>
    </row>
    <row r="105" spans="2:14" ht="20.100000000000001" customHeight="1" x14ac:dyDescent="0.25">
      <c r="B105" s="239"/>
      <c r="C105" s="13"/>
      <c r="D105" s="13"/>
      <c r="E105" s="14"/>
      <c r="F105" s="49"/>
      <c r="G105" s="245"/>
      <c r="I105" s="239"/>
      <c r="J105" s="13"/>
      <c r="K105" s="13"/>
      <c r="L105" s="14"/>
      <c r="M105" s="49"/>
      <c r="N105" s="245"/>
    </row>
    <row r="106" spans="2:14" ht="20.100000000000001" customHeight="1" x14ac:dyDescent="0.25">
      <c r="B106" s="239"/>
      <c r="C106" s="13"/>
      <c r="D106" s="13"/>
      <c r="E106" s="14"/>
      <c r="F106" s="49"/>
      <c r="G106" s="245"/>
      <c r="I106" s="239"/>
      <c r="J106" s="13"/>
      <c r="K106" s="13"/>
      <c r="L106" s="14"/>
      <c r="M106" s="49"/>
      <c r="N106" s="245"/>
    </row>
    <row r="107" spans="2:14" ht="20.100000000000001" customHeight="1" x14ac:dyDescent="0.25">
      <c r="B107" s="239"/>
      <c r="C107" s="13"/>
      <c r="D107" s="13"/>
      <c r="E107" s="14"/>
      <c r="F107" s="49"/>
      <c r="G107" s="245"/>
      <c r="I107" s="239"/>
      <c r="J107" s="13"/>
      <c r="K107" s="13"/>
      <c r="L107" s="14"/>
      <c r="M107" s="49"/>
      <c r="N107" s="245"/>
    </row>
    <row r="108" spans="2:14" ht="20.100000000000001" customHeight="1" x14ac:dyDescent="0.25">
      <c r="B108" s="239"/>
      <c r="C108" s="13"/>
      <c r="D108" s="13"/>
      <c r="E108" s="14"/>
      <c r="F108" s="49"/>
      <c r="G108" s="245"/>
      <c r="I108" s="239"/>
      <c r="J108" s="13"/>
      <c r="K108" s="13"/>
      <c r="L108" s="14"/>
      <c r="M108" s="49"/>
      <c r="N108" s="245"/>
    </row>
    <row r="109" spans="2:14" ht="20.100000000000001" customHeight="1" thickBot="1" x14ac:dyDescent="0.3">
      <c r="B109" s="240"/>
      <c r="C109" s="143"/>
      <c r="D109" s="143"/>
      <c r="E109" s="144"/>
      <c r="F109" s="145"/>
      <c r="G109" s="246"/>
      <c r="I109" s="240"/>
      <c r="J109" s="143"/>
      <c r="K109" s="143"/>
      <c r="L109" s="144"/>
      <c r="M109" s="145"/>
      <c r="N109" s="246"/>
    </row>
    <row r="110" spans="2:14" ht="20.100000000000001" customHeight="1" x14ac:dyDescent="0.25">
      <c r="B110" s="247" t="s">
        <v>21</v>
      </c>
      <c r="C110" s="248"/>
      <c r="D110" s="248"/>
      <c r="E110" s="248"/>
      <c r="F110" s="248"/>
      <c r="G110" s="20">
        <f>SUM(G89,G96,G103)</f>
        <v>0</v>
      </c>
      <c r="I110" s="247" t="s">
        <v>21</v>
      </c>
      <c r="J110" s="248"/>
      <c r="K110" s="248"/>
      <c r="L110" s="248"/>
      <c r="M110" s="248"/>
      <c r="N110" s="20">
        <f>SUM(N89,N96,N103)</f>
        <v>0</v>
      </c>
    </row>
    <row r="111" spans="2:14" ht="20.100000000000001" customHeight="1" thickBot="1" x14ac:dyDescent="0.3">
      <c r="B111" s="249" t="s">
        <v>22</v>
      </c>
      <c r="C111" s="250"/>
      <c r="D111" s="250"/>
      <c r="E111" s="250"/>
      <c r="F111" s="250"/>
      <c r="G111" s="21">
        <f>SUM(G90,G97,G104)</f>
        <v>0</v>
      </c>
      <c r="I111" s="249" t="s">
        <v>22</v>
      </c>
      <c r="J111" s="250"/>
      <c r="K111" s="250"/>
      <c r="L111" s="250"/>
      <c r="M111" s="250"/>
      <c r="N111" s="21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252" t="s">
        <v>21</v>
      </c>
      <c r="C113" s="253"/>
      <c r="D113" s="253"/>
      <c r="E113" s="253"/>
      <c r="F113" s="253"/>
      <c r="G113" s="20">
        <f>SUM(G18,G51,G84,G110)</f>
        <v>3724</v>
      </c>
      <c r="I113" s="247" t="s">
        <v>21</v>
      </c>
      <c r="J113" s="248"/>
      <c r="K113" s="248"/>
      <c r="L113" s="248"/>
      <c r="M113" s="248"/>
      <c r="N113" s="20">
        <f>SUM(N18,N51,N84,N110)</f>
        <v>3837.0499999999997</v>
      </c>
    </row>
    <row r="114" spans="2:14" ht="20.100000000000001" customHeight="1" thickBot="1" x14ac:dyDescent="0.3">
      <c r="B114" s="254" t="s">
        <v>22</v>
      </c>
      <c r="C114" s="255"/>
      <c r="D114" s="255"/>
      <c r="E114" s="255"/>
      <c r="F114" s="255"/>
      <c r="G114" s="109">
        <f>SUM(G19,G52,G85,G111)</f>
        <v>0</v>
      </c>
      <c r="I114" s="249" t="s">
        <v>22</v>
      </c>
      <c r="J114" s="250"/>
      <c r="K114" s="250"/>
      <c r="L114" s="250"/>
      <c r="M114" s="250"/>
      <c r="N114" s="109">
        <f>SUM(N19,N52,N85,N111)</f>
        <v>0</v>
      </c>
    </row>
  </sheetData>
  <mergeCells count="87">
    <mergeCell ref="B114:F114"/>
    <mergeCell ref="I114:M114"/>
    <mergeCell ref="B110:F110"/>
    <mergeCell ref="I110:M110"/>
    <mergeCell ref="B111:F111"/>
    <mergeCell ref="I111:M111"/>
    <mergeCell ref="B113:F113"/>
    <mergeCell ref="I113:M113"/>
    <mergeCell ref="B96:B102"/>
    <mergeCell ref="G97:G102"/>
    <mergeCell ref="B103:B109"/>
    <mergeCell ref="I103:I109"/>
    <mergeCell ref="G104:G109"/>
    <mergeCell ref="N104:N109"/>
    <mergeCell ref="B89:B95"/>
    <mergeCell ref="I89:I95"/>
    <mergeCell ref="G90:G95"/>
    <mergeCell ref="N90:N95"/>
    <mergeCell ref="B85:F85"/>
    <mergeCell ref="B87:G87"/>
    <mergeCell ref="I87:N87"/>
    <mergeCell ref="B77:B83"/>
    <mergeCell ref="G78:G83"/>
    <mergeCell ref="I96:I102"/>
    <mergeCell ref="B70:B76"/>
    <mergeCell ref="I70:I76"/>
    <mergeCell ref="G71:G76"/>
    <mergeCell ref="N71:N76"/>
    <mergeCell ref="B84:F84"/>
    <mergeCell ref="I84:M84"/>
    <mergeCell ref="I85:M85"/>
    <mergeCell ref="N97:N102"/>
    <mergeCell ref="I77:I83"/>
    <mergeCell ref="N78:N83"/>
    <mergeCell ref="B56:B62"/>
    <mergeCell ref="I56:I62"/>
    <mergeCell ref="G57:G62"/>
    <mergeCell ref="N57:N62"/>
    <mergeCell ref="B63:B69"/>
    <mergeCell ref="I63:I69"/>
    <mergeCell ref="G64:G69"/>
    <mergeCell ref="N64:N69"/>
    <mergeCell ref="B2:G2"/>
    <mergeCell ref="I2:N2"/>
    <mergeCell ref="B4:B10"/>
    <mergeCell ref="I4:I10"/>
    <mergeCell ref="G5:G10"/>
    <mergeCell ref="N5:N10"/>
    <mergeCell ref="B11:B17"/>
    <mergeCell ref="I11:I17"/>
    <mergeCell ref="G12:G17"/>
    <mergeCell ref="N12:N17"/>
    <mergeCell ref="B18:F18"/>
    <mergeCell ref="I18:M18"/>
    <mergeCell ref="B19:F19"/>
    <mergeCell ref="I19:M19"/>
    <mergeCell ref="B21:G21"/>
    <mergeCell ref="I21:N21"/>
    <mergeCell ref="B23:B29"/>
    <mergeCell ref="I23:I29"/>
    <mergeCell ref="G24:G29"/>
    <mergeCell ref="N24:N29"/>
    <mergeCell ref="B30:B36"/>
    <mergeCell ref="I30:I36"/>
    <mergeCell ref="G31:G36"/>
    <mergeCell ref="N31:N36"/>
    <mergeCell ref="B37:B43"/>
    <mergeCell ref="I37:I43"/>
    <mergeCell ref="G38:G43"/>
    <mergeCell ref="N38:N43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P15:P19"/>
    <mergeCell ref="P20:P24"/>
    <mergeCell ref="P2:Q2"/>
    <mergeCell ref="P3:Q3"/>
    <mergeCell ref="P4:Q4"/>
    <mergeCell ref="P5:P9"/>
    <mergeCell ref="P10:P14"/>
  </mergeCells>
  <phoneticPr fontId="15" type="noConversion"/>
  <hyperlinks>
    <hyperlink ref="P3:Q3" location="说明页!A1" display="说明页" xr:uid="{7A497033-B927-47C5-B380-23F6DC0CBDF7}"/>
    <hyperlink ref="P4:Q4" location="基础数据!A1" display="基础数据" xr:uid="{B7CD725A-9F6C-4CB4-BC0F-35D1E28DA470}"/>
    <hyperlink ref="Q5" location="'腿肩(减重60%)'!A1" display="减重60%" xr:uid="{DFF38425-FD25-4131-A9A0-D7D18F686646}"/>
    <hyperlink ref="Q6" location="'腿肩(75%)'!A1" display="75%" xr:uid="{8049876E-8451-4B11-9EB1-78169F836650}"/>
    <hyperlink ref="Q7" location="'腿肩(80%)'!A1" display="80%" xr:uid="{50DD0275-A830-45F8-A559-F643234DA290}"/>
    <hyperlink ref="Q8" location="'腿肩(85%)'!A1" display="85%" xr:uid="{6ABFE833-9CD7-4F5B-B24A-4739A9AE4A48}"/>
    <hyperlink ref="Q9" location="'腿肩(95%)'!A1" display="95%" xr:uid="{190DFC9C-343D-4405-9A07-CB6FDA028939}"/>
    <hyperlink ref="Q10" location="'胸背(减重70%)'!A1" display="减重70%" xr:uid="{4274BB93-7E5B-4669-8578-6766FD0611A2}"/>
    <hyperlink ref="Q11" location="'胸背(77.5%)'!A1" display="77.5%" xr:uid="{2588818A-4B10-4674-8366-8D5E354F00F1}"/>
    <hyperlink ref="Q12" location="'胸背(82.5%)'!A1" display="82.5%" xr:uid="{3D440990-E4EE-49AC-B894-8EFE6F3B7F28}"/>
    <hyperlink ref="Q13" location="'胸背(87.5%)'!A1" display="87.5%" xr:uid="{49DF8E8E-24DF-4E11-B73D-F617E14E18FE}"/>
    <hyperlink ref="Q14" location="'胸背(95%)'!A1" display="95%" xr:uid="{CD0E3594-8CC7-464B-9E52-E7F2FA003664}"/>
    <hyperlink ref="Q15" location="'拉胸(减重60%)'!A1" display="减重60%" xr:uid="{CA62106A-495A-4F34-BE99-B3C0C2B67A25}"/>
    <hyperlink ref="Q16" location="'拉胸(75%)'!A1" display="75%" xr:uid="{7FD68D88-F9CE-4969-999E-B90D96E1DFD2}"/>
    <hyperlink ref="Q17" location="'拉胸(80%)'!A1" display="80%" xr:uid="{BE23E29D-013E-40A3-AE30-3B75DEBF2934}"/>
    <hyperlink ref="Q18" location="'拉胸(85%)'!A1" display="85%" xr:uid="{35087BF6-0C27-4367-89C1-57F8B689E9C0}"/>
    <hyperlink ref="Q19" location="'拉胸(95%)'!A1" display="95%" xr:uid="{2A1641A2-9CFC-4426-92D3-92DB3A37C276}"/>
    <hyperlink ref="Q20" location="'肩背(减重70%)'!A1" display="减重70%" xr:uid="{AF5848A8-2AD2-4302-8438-EBEAC4FBF0CB}"/>
    <hyperlink ref="Q21" location="'肩背(77.5%)'!A1" display="77.5%" xr:uid="{4DA3204A-0F98-4B03-A18D-885082CA6CFA}"/>
    <hyperlink ref="Q22" location="'肩背(82.5%)'!A1" display="82.5%" xr:uid="{F56FF588-1317-4418-A406-40A1758579A1}"/>
    <hyperlink ref="Q23" location="'肩背(87.5%)'!A1" display="87.5%" xr:uid="{0655E348-46D8-4879-82DC-FFCD1BF6A94F}"/>
    <hyperlink ref="Q24" location="'肩背(95%)'!A1" display="95%" xr:uid="{4B2EF1BB-029D-4331-A82D-F2EC7B8C89F2}"/>
  </hyperlinks>
  <pageMargins left="0.69930555555555596" right="0.69930555555555596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6" tint="0.59999389629810485"/>
  </sheetPr>
  <dimension ref="B1:Q114"/>
  <sheetViews>
    <sheetView topLeftCell="A79" zoomScale="85" zoomScaleNormal="85" workbookViewId="0">
      <selection activeCell="I89" sqref="I89:K102"/>
    </sheetView>
  </sheetViews>
  <sheetFormatPr defaultColWidth="10.77734375" defaultRowHeight="20.100000000000001" customHeight="1" x14ac:dyDescent="0.25"/>
  <cols>
    <col min="1" max="1" width="10.77734375" style="135"/>
    <col min="2" max="2" width="16.77734375" style="135" customWidth="1"/>
    <col min="3" max="8" width="10.77734375" style="135"/>
    <col min="9" max="9" width="16.77734375" style="135" customWidth="1"/>
    <col min="10" max="16384" width="10.77734375" style="135"/>
  </cols>
  <sheetData>
    <row r="1" spans="2:17" ht="20.100000000000001" customHeight="1" thickBot="1" x14ac:dyDescent="0.3"/>
    <row r="2" spans="2:17" ht="20.100000000000001" customHeight="1" thickTop="1" thickBot="1" x14ac:dyDescent="0.3">
      <c r="B2" s="227" t="s">
        <v>13</v>
      </c>
      <c r="C2" s="228"/>
      <c r="D2" s="228"/>
      <c r="E2" s="228"/>
      <c r="F2" s="228"/>
      <c r="G2" s="229"/>
      <c r="I2" s="227" t="s">
        <v>13</v>
      </c>
      <c r="J2" s="228"/>
      <c r="K2" s="228"/>
      <c r="L2" s="228"/>
      <c r="M2" s="228"/>
      <c r="N2" s="229"/>
      <c r="P2" s="196" t="s">
        <v>116</v>
      </c>
      <c r="Q2" s="197"/>
    </row>
    <row r="3" spans="2:17" ht="20.100000000000001" customHeight="1" thickBot="1" x14ac:dyDescent="0.3">
      <c r="B3" s="1" t="s">
        <v>14</v>
      </c>
      <c r="C3" s="2" t="s">
        <v>15</v>
      </c>
      <c r="D3" s="3" t="s">
        <v>16</v>
      </c>
      <c r="E3" s="4" t="s">
        <v>17</v>
      </c>
      <c r="F3" s="5" t="s">
        <v>18</v>
      </c>
      <c r="G3" s="6" t="s">
        <v>19</v>
      </c>
      <c r="I3" s="1" t="s">
        <v>14</v>
      </c>
      <c r="J3" s="2" t="s">
        <v>15</v>
      </c>
      <c r="K3" s="3" t="s">
        <v>16</v>
      </c>
      <c r="L3" s="4" t="s">
        <v>17</v>
      </c>
      <c r="M3" s="5" t="s">
        <v>18</v>
      </c>
      <c r="N3" s="6" t="s">
        <v>19</v>
      </c>
      <c r="P3" s="205" t="s">
        <v>117</v>
      </c>
      <c r="Q3" s="206"/>
    </row>
    <row r="4" spans="2:17" ht="20.100000000000001" customHeight="1" thickBot="1" x14ac:dyDescent="0.3">
      <c r="B4" s="232" t="s">
        <v>38</v>
      </c>
      <c r="C4" s="7">
        <f>基础数据!$O$19</f>
        <v>4</v>
      </c>
      <c r="D4" s="7">
        <f>基础数据!$P$19</f>
        <v>8</v>
      </c>
      <c r="E4" s="8">
        <f>基础数据!$F$7*F4</f>
        <v>46.015625</v>
      </c>
      <c r="F4" s="110">
        <f>基础数据!$E$19</f>
        <v>0.77500000000000002</v>
      </c>
      <c r="G4" s="111">
        <f>C4*D4*E4</f>
        <v>1472.5</v>
      </c>
      <c r="I4" s="232" t="s">
        <v>138</v>
      </c>
      <c r="J4" s="7">
        <f>基础数据!$O$19</f>
        <v>4</v>
      </c>
      <c r="K4" s="7">
        <f>基础数据!$P$19</f>
        <v>8</v>
      </c>
      <c r="L4" s="8">
        <f>基础数据!$L$7*M4</f>
        <v>47.856250000000003</v>
      </c>
      <c r="M4" s="110">
        <f>基础数据!$E$19</f>
        <v>0.77500000000000002</v>
      </c>
      <c r="N4" s="111">
        <f>J4*K4*L4</f>
        <v>1531.4</v>
      </c>
      <c r="P4" s="201" t="s">
        <v>118</v>
      </c>
      <c r="Q4" s="202"/>
    </row>
    <row r="5" spans="2:17" ht="20.100000000000001" customHeight="1" x14ac:dyDescent="0.25">
      <c r="B5" s="233"/>
      <c r="C5" s="88"/>
      <c r="D5" s="89"/>
      <c r="E5" s="90"/>
      <c r="F5" s="91"/>
      <c r="G5" s="245">
        <f>C5*D5*E5+C6*D6*E6+C7*D7*E7+C8*D8*E8+C9*D9*E9+C10*D10*E10</f>
        <v>0</v>
      </c>
      <c r="I5" s="233"/>
      <c r="J5" s="88"/>
      <c r="K5" s="89"/>
      <c r="L5" s="90"/>
      <c r="M5" s="91"/>
      <c r="N5" s="245">
        <f>J5*K5*L5+J6*K6*L6+J7*K7*L7+J8*K8*L8+J9*K9*L9+J10*K10*L10</f>
        <v>0</v>
      </c>
      <c r="P5" s="171" t="s">
        <v>119</v>
      </c>
      <c r="Q5" s="156" t="s">
        <v>121</v>
      </c>
    </row>
    <row r="6" spans="2:17" ht="20.100000000000001" customHeight="1" x14ac:dyDescent="0.25">
      <c r="B6" s="233"/>
      <c r="C6" s="92"/>
      <c r="D6" s="93"/>
      <c r="E6" s="94"/>
      <c r="F6" s="95"/>
      <c r="G6" s="245"/>
      <c r="I6" s="233"/>
      <c r="J6" s="92"/>
      <c r="K6" s="93"/>
      <c r="L6" s="94"/>
      <c r="M6" s="95"/>
      <c r="N6" s="245"/>
      <c r="P6" s="172"/>
      <c r="Q6" s="157" t="s">
        <v>122</v>
      </c>
    </row>
    <row r="7" spans="2:17" ht="20.100000000000001" customHeight="1" x14ac:dyDescent="0.25">
      <c r="B7" s="233"/>
      <c r="C7" s="92"/>
      <c r="D7" s="93"/>
      <c r="E7" s="94"/>
      <c r="F7" s="95"/>
      <c r="G7" s="245"/>
      <c r="I7" s="233"/>
      <c r="J7" s="92"/>
      <c r="K7" s="93"/>
      <c r="L7" s="94"/>
      <c r="M7" s="95"/>
      <c r="N7" s="245"/>
      <c r="P7" s="172"/>
      <c r="Q7" s="158" t="s">
        <v>123</v>
      </c>
    </row>
    <row r="8" spans="2:17" ht="20.100000000000001" customHeight="1" thickBot="1" x14ac:dyDescent="0.3">
      <c r="B8" s="233"/>
      <c r="C8" s="92"/>
      <c r="D8" s="93"/>
      <c r="E8" s="94"/>
      <c r="F8" s="95"/>
      <c r="G8" s="245"/>
      <c r="I8" s="233"/>
      <c r="J8" s="92"/>
      <c r="K8" s="93"/>
      <c r="L8" s="94"/>
      <c r="M8" s="95"/>
      <c r="N8" s="245"/>
      <c r="P8" s="172"/>
      <c r="Q8" s="159" t="s">
        <v>124</v>
      </c>
    </row>
    <row r="9" spans="2:17" ht="20.100000000000001" customHeight="1" thickBot="1" x14ac:dyDescent="0.3">
      <c r="B9" s="233"/>
      <c r="C9" s="92"/>
      <c r="D9" s="93"/>
      <c r="E9" s="94"/>
      <c r="F9" s="95"/>
      <c r="G9" s="245"/>
      <c r="I9" s="233"/>
      <c r="J9" s="92"/>
      <c r="K9" s="93"/>
      <c r="L9" s="94"/>
      <c r="M9" s="95"/>
      <c r="N9" s="245"/>
      <c r="P9" s="173"/>
      <c r="Q9" s="160" t="s">
        <v>125</v>
      </c>
    </row>
    <row r="10" spans="2:17" ht="20.100000000000001" customHeight="1" thickBot="1" x14ac:dyDescent="0.3">
      <c r="B10" s="234"/>
      <c r="C10" s="136"/>
      <c r="D10" s="137"/>
      <c r="E10" s="138"/>
      <c r="F10" s="139"/>
      <c r="G10" s="246"/>
      <c r="I10" s="234"/>
      <c r="J10" s="136"/>
      <c r="K10" s="137"/>
      <c r="L10" s="138"/>
      <c r="M10" s="139"/>
      <c r="N10" s="246"/>
      <c r="P10" s="174" t="s">
        <v>120</v>
      </c>
      <c r="Q10" s="156" t="s">
        <v>130</v>
      </c>
    </row>
    <row r="11" spans="2:17" ht="20.100000000000001" customHeight="1" x14ac:dyDescent="0.25">
      <c r="B11" s="244"/>
      <c r="C11" s="9"/>
      <c r="D11" s="9"/>
      <c r="E11" s="10"/>
      <c r="F11" s="47"/>
      <c r="G11" s="111">
        <f>C11*D11*E11</f>
        <v>0</v>
      </c>
      <c r="I11" s="244"/>
      <c r="J11" s="9"/>
      <c r="K11" s="9"/>
      <c r="L11" s="10"/>
      <c r="M11" s="47"/>
      <c r="N11" s="111">
        <f>J11*K11*L11</f>
        <v>0</v>
      </c>
      <c r="P11" s="175"/>
      <c r="Q11" s="157" t="s">
        <v>127</v>
      </c>
    </row>
    <row r="12" spans="2:17" ht="20.100000000000001" customHeight="1" x14ac:dyDescent="0.25">
      <c r="B12" s="236"/>
      <c r="C12" s="121"/>
      <c r="D12" s="121"/>
      <c r="E12" s="124"/>
      <c r="F12" s="125"/>
      <c r="G12" s="230">
        <f>C12*D12*E12+C13*D13*E13+C14*D14*E14+C15*D15*E15+C16*D16*E16+C17*D17*E17</f>
        <v>0</v>
      </c>
      <c r="I12" s="236"/>
      <c r="J12" s="121"/>
      <c r="K12" s="121"/>
      <c r="L12" s="124"/>
      <c r="M12" s="125"/>
      <c r="N12" s="230">
        <f>J12*K12*L12+J13*K13*L13+J14*K14*L14+J15*K15*L15+J16*K16*L16+J17*K17*L17</f>
        <v>0</v>
      </c>
      <c r="P12" s="175"/>
      <c r="Q12" s="158" t="s">
        <v>128</v>
      </c>
    </row>
    <row r="13" spans="2:17" ht="20.100000000000001" customHeight="1" thickBot="1" x14ac:dyDescent="0.3">
      <c r="B13" s="236"/>
      <c r="C13" s="121"/>
      <c r="D13" s="121"/>
      <c r="E13" s="124"/>
      <c r="F13" s="125"/>
      <c r="G13" s="230"/>
      <c r="I13" s="236"/>
      <c r="J13" s="121"/>
      <c r="K13" s="121"/>
      <c r="L13" s="124"/>
      <c r="M13" s="125"/>
      <c r="N13" s="230"/>
      <c r="P13" s="175"/>
      <c r="Q13" s="159" t="s">
        <v>129</v>
      </c>
    </row>
    <row r="14" spans="2:17" ht="20.100000000000001" customHeight="1" thickBot="1" x14ac:dyDescent="0.3">
      <c r="B14" s="236"/>
      <c r="C14" s="121"/>
      <c r="D14" s="121"/>
      <c r="E14" s="124"/>
      <c r="F14" s="125"/>
      <c r="G14" s="230"/>
      <c r="I14" s="236"/>
      <c r="J14" s="121"/>
      <c r="K14" s="121"/>
      <c r="L14" s="124"/>
      <c r="M14" s="125"/>
      <c r="N14" s="230"/>
      <c r="P14" s="198"/>
      <c r="Q14" s="160" t="s">
        <v>125</v>
      </c>
    </row>
    <row r="15" spans="2:17" ht="20.100000000000001" customHeight="1" x14ac:dyDescent="0.25">
      <c r="B15" s="236"/>
      <c r="C15" s="121"/>
      <c r="D15" s="121"/>
      <c r="E15" s="124"/>
      <c r="F15" s="125"/>
      <c r="G15" s="230"/>
      <c r="I15" s="236"/>
      <c r="J15" s="121"/>
      <c r="K15" s="121"/>
      <c r="L15" s="124"/>
      <c r="M15" s="125"/>
      <c r="N15" s="230"/>
      <c r="P15" s="171" t="s">
        <v>126</v>
      </c>
      <c r="Q15" s="156" t="s">
        <v>121</v>
      </c>
    </row>
    <row r="16" spans="2:17" ht="20.100000000000001" customHeight="1" x14ac:dyDescent="0.25">
      <c r="B16" s="236"/>
      <c r="C16" s="121"/>
      <c r="D16" s="121"/>
      <c r="E16" s="124"/>
      <c r="F16" s="125"/>
      <c r="G16" s="230"/>
      <c r="I16" s="236"/>
      <c r="J16" s="121"/>
      <c r="K16" s="121"/>
      <c r="L16" s="124"/>
      <c r="M16" s="125"/>
      <c r="N16" s="230"/>
      <c r="P16" s="172"/>
      <c r="Q16" s="157" t="s">
        <v>122</v>
      </c>
    </row>
    <row r="17" spans="2:17" ht="20.100000000000001" customHeight="1" thickBot="1" x14ac:dyDescent="0.3">
      <c r="B17" s="237"/>
      <c r="C17" s="140"/>
      <c r="D17" s="140"/>
      <c r="E17" s="141"/>
      <c r="F17" s="142"/>
      <c r="G17" s="231"/>
      <c r="I17" s="237"/>
      <c r="J17" s="140"/>
      <c r="K17" s="140"/>
      <c r="L17" s="141"/>
      <c r="M17" s="142"/>
      <c r="N17" s="231"/>
      <c r="P17" s="172"/>
      <c r="Q17" s="158" t="s">
        <v>123</v>
      </c>
    </row>
    <row r="18" spans="2:17" ht="20.100000000000001" customHeight="1" thickBot="1" x14ac:dyDescent="0.3">
      <c r="B18" s="247" t="s">
        <v>21</v>
      </c>
      <c r="C18" s="248"/>
      <c r="D18" s="248"/>
      <c r="E18" s="248"/>
      <c r="F18" s="248"/>
      <c r="G18" s="20">
        <f>SUM(G4,G11)</f>
        <v>1472.5</v>
      </c>
      <c r="I18" s="247" t="s">
        <v>21</v>
      </c>
      <c r="J18" s="248"/>
      <c r="K18" s="248"/>
      <c r="L18" s="248"/>
      <c r="M18" s="248"/>
      <c r="N18" s="20">
        <f>SUM(N4,N11)</f>
        <v>1531.4</v>
      </c>
      <c r="P18" s="172"/>
      <c r="Q18" s="159" t="s">
        <v>124</v>
      </c>
    </row>
    <row r="19" spans="2:17" ht="20.100000000000001" customHeight="1" thickBot="1" x14ac:dyDescent="0.3">
      <c r="B19" s="249" t="s">
        <v>22</v>
      </c>
      <c r="C19" s="250"/>
      <c r="D19" s="250"/>
      <c r="E19" s="250"/>
      <c r="F19" s="250"/>
      <c r="G19" s="21">
        <f>SUM(G5,G12)</f>
        <v>0</v>
      </c>
      <c r="I19" s="249" t="s">
        <v>22</v>
      </c>
      <c r="J19" s="250"/>
      <c r="K19" s="250"/>
      <c r="L19" s="250"/>
      <c r="M19" s="250"/>
      <c r="N19" s="21">
        <f>SUM(N5,N12)</f>
        <v>0</v>
      </c>
      <c r="P19" s="173"/>
      <c r="Q19" s="160" t="s">
        <v>125</v>
      </c>
    </row>
    <row r="20" spans="2:17" ht="20.100000000000001" customHeight="1" thickBot="1" x14ac:dyDescent="0.3">
      <c r="P20" s="174" t="s">
        <v>143</v>
      </c>
      <c r="Q20" s="156" t="s">
        <v>130</v>
      </c>
    </row>
    <row r="21" spans="2:17" ht="20.100000000000001" customHeight="1" thickBot="1" x14ac:dyDescent="0.3">
      <c r="B21" s="227" t="s">
        <v>13</v>
      </c>
      <c r="C21" s="228"/>
      <c r="D21" s="228"/>
      <c r="E21" s="228"/>
      <c r="F21" s="228"/>
      <c r="G21" s="229"/>
      <c r="I21" s="227" t="s">
        <v>13</v>
      </c>
      <c r="J21" s="228"/>
      <c r="K21" s="228"/>
      <c r="L21" s="228"/>
      <c r="M21" s="228"/>
      <c r="N21" s="229"/>
      <c r="P21" s="175"/>
      <c r="Q21" s="157" t="s">
        <v>127</v>
      </c>
    </row>
    <row r="22" spans="2:17" ht="20.100000000000001" customHeight="1" thickBot="1" x14ac:dyDescent="0.3">
      <c r="B22" s="1" t="s">
        <v>14</v>
      </c>
      <c r="C22" s="2" t="s">
        <v>15</v>
      </c>
      <c r="D22" s="3" t="s">
        <v>16</v>
      </c>
      <c r="E22" s="4" t="s">
        <v>17</v>
      </c>
      <c r="F22" s="5" t="s">
        <v>18</v>
      </c>
      <c r="G22" s="6" t="s">
        <v>19</v>
      </c>
      <c r="I22" s="1" t="s">
        <v>14</v>
      </c>
      <c r="J22" s="2" t="s">
        <v>15</v>
      </c>
      <c r="K22" s="3" t="s">
        <v>16</v>
      </c>
      <c r="L22" s="4" t="s">
        <v>17</v>
      </c>
      <c r="M22" s="5" t="s">
        <v>18</v>
      </c>
      <c r="N22" s="6" t="s">
        <v>19</v>
      </c>
      <c r="P22" s="175"/>
      <c r="Q22" s="158" t="s">
        <v>128</v>
      </c>
    </row>
    <row r="23" spans="2:17" ht="20.100000000000001" customHeight="1" thickBot="1" x14ac:dyDescent="0.3">
      <c r="B23" s="238" t="s">
        <v>86</v>
      </c>
      <c r="C23" s="9">
        <v>3</v>
      </c>
      <c r="D23" s="9">
        <v>15</v>
      </c>
      <c r="E23" s="10"/>
      <c r="F23" s="47"/>
      <c r="G23" s="111">
        <f>C23*D23*E23</f>
        <v>0</v>
      </c>
      <c r="I23" s="238" t="s">
        <v>86</v>
      </c>
      <c r="J23" s="9">
        <v>3</v>
      </c>
      <c r="K23" s="9">
        <v>15</v>
      </c>
      <c r="L23" s="10"/>
      <c r="M23" s="47"/>
      <c r="N23" s="111">
        <f>J23*K23*L23</f>
        <v>0</v>
      </c>
      <c r="P23" s="175"/>
      <c r="Q23" s="159" t="s">
        <v>129</v>
      </c>
    </row>
    <row r="24" spans="2:17" ht="20.100000000000001" customHeight="1" thickBot="1" x14ac:dyDescent="0.3">
      <c r="B24" s="239"/>
      <c r="C24" s="11"/>
      <c r="D24" s="11"/>
      <c r="E24" s="12"/>
      <c r="F24" s="48"/>
      <c r="G24" s="245">
        <f>C24*D24*E24+C25*D25*E25+C26*D26*E26+C27*D27*E27+C28*D28*E28+C29*D29*E29</f>
        <v>0</v>
      </c>
      <c r="I24" s="239"/>
      <c r="J24" s="11"/>
      <c r="K24" s="11"/>
      <c r="L24" s="12"/>
      <c r="M24" s="48"/>
      <c r="N24" s="245">
        <f>J24*K24*L24+J25*K25*L25+J26*K26*L26+J27*K27*L27+J28*K28*L28+J29*K29*L29</f>
        <v>0</v>
      </c>
      <c r="P24" s="176"/>
      <c r="Q24" s="161" t="s">
        <v>125</v>
      </c>
    </row>
    <row r="25" spans="2:17" ht="20.100000000000001" customHeight="1" thickTop="1" x14ac:dyDescent="0.25">
      <c r="B25" s="239"/>
      <c r="C25" s="13"/>
      <c r="D25" s="13"/>
      <c r="E25" s="14"/>
      <c r="F25" s="49"/>
      <c r="G25" s="245"/>
      <c r="I25" s="239"/>
      <c r="J25" s="13"/>
      <c r="K25" s="13"/>
      <c r="L25" s="14"/>
      <c r="M25" s="49"/>
      <c r="N25" s="245"/>
    </row>
    <row r="26" spans="2:17" ht="20.100000000000001" customHeight="1" x14ac:dyDescent="0.25">
      <c r="B26" s="239"/>
      <c r="C26" s="13"/>
      <c r="D26" s="13"/>
      <c r="E26" s="14"/>
      <c r="F26" s="49"/>
      <c r="G26" s="245"/>
      <c r="I26" s="239"/>
      <c r="J26" s="13"/>
      <c r="K26" s="13"/>
      <c r="L26" s="14"/>
      <c r="M26" s="49"/>
      <c r="N26" s="245"/>
    </row>
    <row r="27" spans="2:17" ht="20.100000000000001" customHeight="1" x14ac:dyDescent="0.25">
      <c r="B27" s="239"/>
      <c r="C27" s="13"/>
      <c r="D27" s="13"/>
      <c r="E27" s="14"/>
      <c r="F27" s="49"/>
      <c r="G27" s="245"/>
      <c r="I27" s="239"/>
      <c r="J27" s="13"/>
      <c r="K27" s="13"/>
      <c r="L27" s="14"/>
      <c r="M27" s="49"/>
      <c r="N27" s="245"/>
    </row>
    <row r="28" spans="2:17" ht="20.100000000000001" customHeight="1" x14ac:dyDescent="0.25">
      <c r="B28" s="239"/>
      <c r="C28" s="13"/>
      <c r="D28" s="13"/>
      <c r="E28" s="14"/>
      <c r="F28" s="49"/>
      <c r="G28" s="245"/>
      <c r="I28" s="239"/>
      <c r="J28" s="13"/>
      <c r="K28" s="13"/>
      <c r="L28" s="14"/>
      <c r="M28" s="49"/>
      <c r="N28" s="245"/>
    </row>
    <row r="29" spans="2:17" ht="20.100000000000001" customHeight="1" thickBot="1" x14ac:dyDescent="0.3">
      <c r="B29" s="240"/>
      <c r="C29" s="143"/>
      <c r="D29" s="143"/>
      <c r="E29" s="144"/>
      <c r="F29" s="145"/>
      <c r="G29" s="246"/>
      <c r="I29" s="240"/>
      <c r="J29" s="143"/>
      <c r="K29" s="143"/>
      <c r="L29" s="144"/>
      <c r="M29" s="145"/>
      <c r="N29" s="246"/>
    </row>
    <row r="30" spans="2:17" ht="20.100000000000001" customHeight="1" x14ac:dyDescent="0.25">
      <c r="B30" s="235" t="s">
        <v>87</v>
      </c>
      <c r="C30" s="9">
        <v>3</v>
      </c>
      <c r="D30" s="9">
        <v>15</v>
      </c>
      <c r="E30" s="15"/>
      <c r="F30" s="50"/>
      <c r="G30" s="111">
        <f>C30*D30*E30</f>
        <v>0</v>
      </c>
      <c r="I30" s="235" t="s">
        <v>87</v>
      </c>
      <c r="J30" s="9">
        <v>3</v>
      </c>
      <c r="K30" s="9">
        <v>15</v>
      </c>
      <c r="L30" s="15"/>
      <c r="M30" s="50"/>
      <c r="N30" s="111">
        <f>J30*K30*L30</f>
        <v>0</v>
      </c>
    </row>
    <row r="31" spans="2:17" ht="20.100000000000001" customHeight="1" x14ac:dyDescent="0.25">
      <c r="B31" s="236"/>
      <c r="C31" s="119"/>
      <c r="D31" s="119"/>
      <c r="E31" s="120"/>
      <c r="F31" s="117"/>
      <c r="G31" s="230">
        <f>C31*D31*E31+C32*D32*E32+C33*D33*E33+C34*D34*E34+C35*D35*E35+C36*D36*E36</f>
        <v>0</v>
      </c>
      <c r="I31" s="236"/>
      <c r="J31" s="119"/>
      <c r="K31" s="119"/>
      <c r="L31" s="120"/>
      <c r="M31" s="117"/>
      <c r="N31" s="230">
        <f>J31*K31*L31+J32*K32*L32+J33*K33*L33+J34*K34*L34+J35*K35*L35+J36*K36*L36</f>
        <v>0</v>
      </c>
    </row>
    <row r="32" spans="2:17" ht="20.100000000000001" customHeight="1" x14ac:dyDescent="0.25">
      <c r="B32" s="236"/>
      <c r="C32" s="121"/>
      <c r="D32" s="121"/>
      <c r="E32" s="120"/>
      <c r="F32" s="118"/>
      <c r="G32" s="230"/>
      <c r="I32" s="236"/>
      <c r="J32" s="121"/>
      <c r="K32" s="121"/>
      <c r="L32" s="120"/>
      <c r="M32" s="118"/>
      <c r="N32" s="230"/>
    </row>
    <row r="33" spans="2:14" ht="20.100000000000001" customHeight="1" x14ac:dyDescent="0.25">
      <c r="B33" s="236"/>
      <c r="C33" s="121"/>
      <c r="D33" s="121"/>
      <c r="E33" s="120"/>
      <c r="F33" s="118"/>
      <c r="G33" s="230"/>
      <c r="I33" s="236"/>
      <c r="J33" s="121"/>
      <c r="K33" s="121"/>
      <c r="L33" s="120"/>
      <c r="M33" s="118"/>
      <c r="N33" s="230"/>
    </row>
    <row r="34" spans="2:14" ht="20.100000000000001" customHeight="1" x14ac:dyDescent="0.25">
      <c r="B34" s="236"/>
      <c r="C34" s="121"/>
      <c r="D34" s="121"/>
      <c r="E34" s="120"/>
      <c r="F34" s="118"/>
      <c r="G34" s="230"/>
      <c r="I34" s="236"/>
      <c r="J34" s="121"/>
      <c r="K34" s="121"/>
      <c r="L34" s="120"/>
      <c r="M34" s="118"/>
      <c r="N34" s="230"/>
    </row>
    <row r="35" spans="2:14" ht="20.100000000000001" customHeight="1" x14ac:dyDescent="0.25">
      <c r="B35" s="236"/>
      <c r="C35" s="121"/>
      <c r="D35" s="121"/>
      <c r="E35" s="146"/>
      <c r="F35" s="118"/>
      <c r="G35" s="230"/>
      <c r="I35" s="236"/>
      <c r="J35" s="121"/>
      <c r="K35" s="121"/>
      <c r="L35" s="146"/>
      <c r="M35" s="118"/>
      <c r="N35" s="230"/>
    </row>
    <row r="36" spans="2:14" ht="20.100000000000001" customHeight="1" thickBot="1" x14ac:dyDescent="0.3">
      <c r="B36" s="237"/>
      <c r="C36" s="140"/>
      <c r="D36" s="140"/>
      <c r="E36" s="147"/>
      <c r="F36" s="148"/>
      <c r="G36" s="231"/>
      <c r="I36" s="237"/>
      <c r="J36" s="140"/>
      <c r="K36" s="140"/>
      <c r="L36" s="147"/>
      <c r="M36" s="148"/>
      <c r="N36" s="231"/>
    </row>
    <row r="37" spans="2:14" ht="20.100000000000001" customHeight="1" x14ac:dyDescent="0.25">
      <c r="B37" s="241" t="s">
        <v>181</v>
      </c>
      <c r="C37" s="9">
        <v>3</v>
      </c>
      <c r="D37" s="9">
        <v>12</v>
      </c>
      <c r="E37" s="10"/>
      <c r="F37" s="47"/>
      <c r="G37" s="111">
        <f>C37*D37*E37</f>
        <v>0</v>
      </c>
      <c r="I37" s="241" t="s">
        <v>181</v>
      </c>
      <c r="J37" s="9">
        <v>3</v>
      </c>
      <c r="K37" s="9">
        <v>12</v>
      </c>
      <c r="L37" s="10"/>
      <c r="M37" s="47"/>
      <c r="N37" s="111">
        <f>J37*K37*L37</f>
        <v>0</v>
      </c>
    </row>
    <row r="38" spans="2:14" ht="20.100000000000001" customHeight="1" x14ac:dyDescent="0.25">
      <c r="B38" s="242"/>
      <c r="C38" s="16"/>
      <c r="D38" s="16"/>
      <c r="E38" s="17"/>
      <c r="F38" s="51"/>
      <c r="G38" s="245">
        <f>C38*D38*E38+C39*D39*E39+C40*D40*E40+C41*D41*E41+C42*D42*E42+C43*D43*E43</f>
        <v>0</v>
      </c>
      <c r="I38" s="242"/>
      <c r="J38" s="16"/>
      <c r="K38" s="16"/>
      <c r="L38" s="17"/>
      <c r="M38" s="51"/>
      <c r="N38" s="245">
        <f>J38*K38*L38+J39*K39*L39+J40*K40*L40+J41*K41*L41+J42*K42*L42+J43*K43*L43</f>
        <v>0</v>
      </c>
    </row>
    <row r="39" spans="2:14" ht="20.100000000000001" customHeight="1" x14ac:dyDescent="0.25">
      <c r="B39" s="242"/>
      <c r="C39" s="18"/>
      <c r="D39" s="18"/>
      <c r="E39" s="19"/>
      <c r="F39" s="52"/>
      <c r="G39" s="245"/>
      <c r="I39" s="242"/>
      <c r="J39" s="18"/>
      <c r="K39" s="18"/>
      <c r="L39" s="19"/>
      <c r="M39" s="52"/>
      <c r="N39" s="245"/>
    </row>
    <row r="40" spans="2:14" ht="20.100000000000001" customHeight="1" x14ac:dyDescent="0.25">
      <c r="B40" s="242"/>
      <c r="C40" s="18"/>
      <c r="D40" s="18"/>
      <c r="E40" s="19"/>
      <c r="F40" s="52"/>
      <c r="G40" s="245"/>
      <c r="I40" s="242"/>
      <c r="J40" s="18"/>
      <c r="K40" s="18"/>
      <c r="L40" s="19"/>
      <c r="M40" s="52"/>
      <c r="N40" s="245"/>
    </row>
    <row r="41" spans="2:14" ht="20.100000000000001" customHeight="1" x14ac:dyDescent="0.25">
      <c r="B41" s="242"/>
      <c r="C41" s="18"/>
      <c r="D41" s="18"/>
      <c r="E41" s="19"/>
      <c r="F41" s="52"/>
      <c r="G41" s="245"/>
      <c r="I41" s="242"/>
      <c r="J41" s="18"/>
      <c r="K41" s="18"/>
      <c r="L41" s="19"/>
      <c r="M41" s="52"/>
      <c r="N41" s="245"/>
    </row>
    <row r="42" spans="2:14" ht="20.100000000000001" customHeight="1" x14ac:dyDescent="0.25">
      <c r="B42" s="242"/>
      <c r="C42" s="18"/>
      <c r="D42" s="18"/>
      <c r="E42" s="19"/>
      <c r="F42" s="52"/>
      <c r="G42" s="245"/>
      <c r="I42" s="242"/>
      <c r="J42" s="18"/>
      <c r="K42" s="18"/>
      <c r="L42" s="19"/>
      <c r="M42" s="52"/>
      <c r="N42" s="245"/>
    </row>
    <row r="43" spans="2:14" ht="20.100000000000001" customHeight="1" thickBot="1" x14ac:dyDescent="0.3">
      <c r="B43" s="243"/>
      <c r="C43" s="149"/>
      <c r="D43" s="149"/>
      <c r="E43" s="150"/>
      <c r="F43" s="151"/>
      <c r="G43" s="246"/>
      <c r="I43" s="243"/>
      <c r="J43" s="149"/>
      <c r="K43" s="149"/>
      <c r="L43" s="150"/>
      <c r="M43" s="151"/>
      <c r="N43" s="246"/>
    </row>
    <row r="44" spans="2:14" ht="20.100000000000001" customHeight="1" x14ac:dyDescent="0.25">
      <c r="B44" s="244"/>
      <c r="C44" s="9"/>
      <c r="D44" s="9"/>
      <c r="E44" s="10"/>
      <c r="F44" s="47"/>
      <c r="G44" s="111">
        <f>C44*D44*E44</f>
        <v>0</v>
      </c>
      <c r="I44" s="244"/>
      <c r="J44" s="9"/>
      <c r="K44" s="9"/>
      <c r="L44" s="10"/>
      <c r="M44" s="47"/>
      <c r="N44" s="111">
        <f>J44*K44*L44</f>
        <v>0</v>
      </c>
    </row>
    <row r="45" spans="2:14" ht="20.100000000000001" customHeight="1" x14ac:dyDescent="0.25">
      <c r="B45" s="236"/>
      <c r="C45" s="119"/>
      <c r="D45" s="119"/>
      <c r="E45" s="122"/>
      <c r="F45" s="123"/>
      <c r="G45" s="230">
        <f>C45*D45*E45+C46*D46*E46+C47*D47*E47+C48*D48*E48+C49*D49*E49+C50*D50*E50</f>
        <v>0</v>
      </c>
      <c r="I45" s="236"/>
      <c r="J45" s="119"/>
      <c r="K45" s="119"/>
      <c r="L45" s="122"/>
      <c r="M45" s="123"/>
      <c r="N45" s="230">
        <f>J45*K45*L45+J46*K46*L46+J47*K47*L47+J48*K48*L48+J49*K49*L49+J50*K50*L50</f>
        <v>0</v>
      </c>
    </row>
    <row r="46" spans="2:14" ht="20.100000000000001" customHeight="1" x14ac:dyDescent="0.25">
      <c r="B46" s="236"/>
      <c r="C46" s="121"/>
      <c r="D46" s="121"/>
      <c r="E46" s="124"/>
      <c r="F46" s="125"/>
      <c r="G46" s="230"/>
      <c r="I46" s="236"/>
      <c r="J46" s="121"/>
      <c r="K46" s="121"/>
      <c r="L46" s="124"/>
      <c r="M46" s="125"/>
      <c r="N46" s="230"/>
    </row>
    <row r="47" spans="2:14" ht="20.100000000000001" customHeight="1" x14ac:dyDescent="0.25">
      <c r="B47" s="236"/>
      <c r="C47" s="121"/>
      <c r="D47" s="121"/>
      <c r="E47" s="124"/>
      <c r="F47" s="125"/>
      <c r="G47" s="230"/>
      <c r="I47" s="236"/>
      <c r="J47" s="121"/>
      <c r="K47" s="121"/>
      <c r="L47" s="124"/>
      <c r="M47" s="125"/>
      <c r="N47" s="230"/>
    </row>
    <row r="48" spans="2:14" ht="20.100000000000001" customHeight="1" x14ac:dyDescent="0.25">
      <c r="B48" s="236"/>
      <c r="C48" s="121"/>
      <c r="D48" s="121"/>
      <c r="E48" s="124"/>
      <c r="F48" s="125"/>
      <c r="G48" s="230"/>
      <c r="I48" s="236"/>
      <c r="J48" s="121"/>
      <c r="K48" s="121"/>
      <c r="L48" s="124"/>
      <c r="M48" s="125"/>
      <c r="N48" s="230"/>
    </row>
    <row r="49" spans="2:14" ht="20.100000000000001" customHeight="1" x14ac:dyDescent="0.25">
      <c r="B49" s="236"/>
      <c r="C49" s="121"/>
      <c r="D49" s="121"/>
      <c r="E49" s="124"/>
      <c r="F49" s="125"/>
      <c r="G49" s="230"/>
      <c r="I49" s="236"/>
      <c r="J49" s="121"/>
      <c r="K49" s="121"/>
      <c r="L49" s="124"/>
      <c r="M49" s="125"/>
      <c r="N49" s="230"/>
    </row>
    <row r="50" spans="2:14" ht="20.100000000000001" customHeight="1" thickBot="1" x14ac:dyDescent="0.3">
      <c r="B50" s="237"/>
      <c r="C50" s="140"/>
      <c r="D50" s="140"/>
      <c r="E50" s="141"/>
      <c r="F50" s="142"/>
      <c r="G50" s="231"/>
      <c r="I50" s="237"/>
      <c r="J50" s="140"/>
      <c r="K50" s="140"/>
      <c r="L50" s="141"/>
      <c r="M50" s="142"/>
      <c r="N50" s="231"/>
    </row>
    <row r="51" spans="2:14" ht="20.100000000000001" customHeight="1" x14ac:dyDescent="0.25">
      <c r="B51" s="247" t="s">
        <v>21</v>
      </c>
      <c r="C51" s="248"/>
      <c r="D51" s="248"/>
      <c r="E51" s="248"/>
      <c r="F51" s="248"/>
      <c r="G51" s="20">
        <f>SUM(G23,G30,G37,G44)</f>
        <v>0</v>
      </c>
      <c r="I51" s="247" t="s">
        <v>21</v>
      </c>
      <c r="J51" s="248"/>
      <c r="K51" s="248"/>
      <c r="L51" s="248"/>
      <c r="M51" s="248"/>
      <c r="N51" s="20">
        <f>SUM(N23,N30,N37,N44)</f>
        <v>0</v>
      </c>
    </row>
    <row r="52" spans="2:14" ht="20.100000000000001" customHeight="1" thickBot="1" x14ac:dyDescent="0.3">
      <c r="B52" s="249" t="s">
        <v>22</v>
      </c>
      <c r="C52" s="250"/>
      <c r="D52" s="250"/>
      <c r="E52" s="250"/>
      <c r="F52" s="250"/>
      <c r="G52" s="21">
        <f>SUM(G24,G31,G38,G45)</f>
        <v>0</v>
      </c>
      <c r="I52" s="249" t="s">
        <v>22</v>
      </c>
      <c r="J52" s="250"/>
      <c r="K52" s="250"/>
      <c r="L52" s="250"/>
      <c r="M52" s="250"/>
      <c r="N52" s="21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227" t="s">
        <v>13</v>
      </c>
      <c r="C54" s="228"/>
      <c r="D54" s="228"/>
      <c r="E54" s="228"/>
      <c r="F54" s="228"/>
      <c r="G54" s="229"/>
      <c r="I54" s="227" t="s">
        <v>13</v>
      </c>
      <c r="J54" s="228"/>
      <c r="K54" s="228"/>
      <c r="L54" s="228"/>
      <c r="M54" s="228"/>
      <c r="N54" s="229"/>
    </row>
    <row r="55" spans="2:14" ht="20.100000000000001" customHeight="1" thickBot="1" x14ac:dyDescent="0.3">
      <c r="B55" s="1" t="s">
        <v>14</v>
      </c>
      <c r="C55" s="2" t="s">
        <v>15</v>
      </c>
      <c r="D55" s="3" t="s">
        <v>16</v>
      </c>
      <c r="E55" s="4" t="s">
        <v>17</v>
      </c>
      <c r="F55" s="112" t="s">
        <v>18</v>
      </c>
      <c r="G55" s="113" t="s">
        <v>19</v>
      </c>
      <c r="I55" s="1" t="s">
        <v>14</v>
      </c>
      <c r="J55" s="2" t="s">
        <v>15</v>
      </c>
      <c r="K55" s="3" t="s">
        <v>16</v>
      </c>
      <c r="L55" s="4" t="s">
        <v>17</v>
      </c>
      <c r="M55" s="112" t="s">
        <v>18</v>
      </c>
      <c r="N55" s="113" t="s">
        <v>19</v>
      </c>
    </row>
    <row r="56" spans="2:14" ht="20.100000000000001" customHeight="1" x14ac:dyDescent="0.25">
      <c r="B56" s="232" t="s">
        <v>103</v>
      </c>
      <c r="C56" s="7">
        <f>基础数据!$K$28</f>
        <v>4</v>
      </c>
      <c r="D56" s="7">
        <f>基础数据!$L$28</f>
        <v>10</v>
      </c>
      <c r="E56" s="8">
        <f>基础数据!$F$9*F56</f>
        <v>73.625</v>
      </c>
      <c r="F56" s="110">
        <f>基础数据!$E$19</f>
        <v>0.77500000000000002</v>
      </c>
      <c r="G56" s="111">
        <f>C56*D56*E56</f>
        <v>2945</v>
      </c>
      <c r="I56" s="232" t="s">
        <v>144</v>
      </c>
      <c r="J56" s="7">
        <f>基础数据!$K$28</f>
        <v>4</v>
      </c>
      <c r="K56" s="7">
        <f>基础数据!$L$28</f>
        <v>10</v>
      </c>
      <c r="L56" s="8">
        <f>基础数据!$L$9*M56</f>
        <v>75.465625000000003</v>
      </c>
      <c r="M56" s="110">
        <f>基础数据!$E$19</f>
        <v>0.77500000000000002</v>
      </c>
      <c r="N56" s="111">
        <f>J56*K56*L56</f>
        <v>3018.625</v>
      </c>
    </row>
    <row r="57" spans="2:14" ht="20.100000000000001" customHeight="1" x14ac:dyDescent="0.25">
      <c r="B57" s="233"/>
      <c r="C57" s="88"/>
      <c r="D57" s="89"/>
      <c r="E57" s="90"/>
      <c r="F57" s="91"/>
      <c r="G57" s="245">
        <f>C57*D57*E57+C58*D58*E58+C59*D59*E59+C60*D60*E60+C61*D61*E61+C62*D62*E62</f>
        <v>0</v>
      </c>
      <c r="I57" s="233"/>
      <c r="J57" s="88"/>
      <c r="K57" s="89"/>
      <c r="L57" s="90"/>
      <c r="M57" s="91"/>
      <c r="N57" s="245">
        <f>J57*K57*L57+J58*K58*L58+J59*K59*L59+J60*K60*L60+J61*K61*L61+J62*K62*L62</f>
        <v>0</v>
      </c>
    </row>
    <row r="58" spans="2:14" ht="20.100000000000001" customHeight="1" x14ac:dyDescent="0.25">
      <c r="B58" s="233"/>
      <c r="C58" s="92"/>
      <c r="D58" s="93"/>
      <c r="E58" s="94"/>
      <c r="F58" s="95"/>
      <c r="G58" s="245"/>
      <c r="I58" s="233"/>
      <c r="J58" s="92"/>
      <c r="K58" s="93"/>
      <c r="L58" s="94"/>
      <c r="M58" s="95"/>
      <c r="N58" s="245"/>
    </row>
    <row r="59" spans="2:14" ht="20.100000000000001" customHeight="1" x14ac:dyDescent="0.25">
      <c r="B59" s="233"/>
      <c r="C59" s="92"/>
      <c r="D59" s="93"/>
      <c r="E59" s="94"/>
      <c r="F59" s="95"/>
      <c r="G59" s="245"/>
      <c r="I59" s="233"/>
      <c r="J59" s="92"/>
      <c r="K59" s="93"/>
      <c r="L59" s="94"/>
      <c r="M59" s="95"/>
      <c r="N59" s="245"/>
    </row>
    <row r="60" spans="2:14" ht="20.100000000000001" customHeight="1" x14ac:dyDescent="0.25">
      <c r="B60" s="233"/>
      <c r="C60" s="92"/>
      <c r="D60" s="93"/>
      <c r="E60" s="94"/>
      <c r="F60" s="95"/>
      <c r="G60" s="245"/>
      <c r="I60" s="233"/>
      <c r="J60" s="92"/>
      <c r="K60" s="93"/>
      <c r="L60" s="94"/>
      <c r="M60" s="95"/>
      <c r="N60" s="245"/>
    </row>
    <row r="61" spans="2:14" ht="20.100000000000001" customHeight="1" x14ac:dyDescent="0.25">
      <c r="B61" s="233"/>
      <c r="C61" s="92"/>
      <c r="D61" s="93"/>
      <c r="E61" s="94"/>
      <c r="F61" s="95"/>
      <c r="G61" s="245"/>
      <c r="I61" s="233"/>
      <c r="J61" s="92"/>
      <c r="K61" s="93"/>
      <c r="L61" s="94"/>
      <c r="M61" s="95"/>
      <c r="N61" s="245"/>
    </row>
    <row r="62" spans="2:14" ht="20.100000000000001" customHeight="1" thickBot="1" x14ac:dyDescent="0.3">
      <c r="B62" s="234"/>
      <c r="C62" s="136"/>
      <c r="D62" s="137"/>
      <c r="E62" s="138"/>
      <c r="F62" s="139"/>
      <c r="G62" s="246"/>
      <c r="I62" s="234"/>
      <c r="J62" s="136"/>
      <c r="K62" s="137"/>
      <c r="L62" s="138"/>
      <c r="M62" s="139"/>
      <c r="N62" s="246"/>
    </row>
    <row r="63" spans="2:14" ht="20.100000000000001" customHeight="1" x14ac:dyDescent="0.25">
      <c r="B63" s="235" t="s">
        <v>188</v>
      </c>
      <c r="C63" s="9">
        <v>3</v>
      </c>
      <c r="D63" s="9">
        <v>12</v>
      </c>
      <c r="E63" s="10"/>
      <c r="F63" s="47"/>
      <c r="G63" s="111">
        <f>C63*D63*E63</f>
        <v>0</v>
      </c>
      <c r="I63" s="235" t="s">
        <v>188</v>
      </c>
      <c r="J63" s="9">
        <v>3</v>
      </c>
      <c r="K63" s="9">
        <v>12</v>
      </c>
      <c r="L63" s="10"/>
      <c r="M63" s="47"/>
      <c r="N63" s="111">
        <f>J63*K63*L63</f>
        <v>0</v>
      </c>
    </row>
    <row r="64" spans="2:14" ht="20.100000000000001" customHeight="1" x14ac:dyDescent="0.25">
      <c r="B64" s="262"/>
      <c r="C64" s="119"/>
      <c r="D64" s="119"/>
      <c r="E64" s="122"/>
      <c r="F64" s="123"/>
      <c r="G64" s="230">
        <f>C64*D64*E64+C65*D65*E65+C66*D66*E66+C67*D67*E67+C68*D68*E68+C69*D69*E69</f>
        <v>0</v>
      </c>
      <c r="I64" s="262"/>
      <c r="J64" s="119"/>
      <c r="K64" s="119"/>
      <c r="L64" s="122"/>
      <c r="M64" s="123"/>
      <c r="N64" s="230">
        <f>J64*K64*L64+J65*K65*L65+J66*K66*L66+J67*K67*L67+J68*K68*L68+J69*K69*L69</f>
        <v>0</v>
      </c>
    </row>
    <row r="65" spans="2:14" ht="20.100000000000001" customHeight="1" x14ac:dyDescent="0.25">
      <c r="B65" s="262"/>
      <c r="C65" s="121"/>
      <c r="D65" s="121"/>
      <c r="E65" s="124"/>
      <c r="F65" s="125"/>
      <c r="G65" s="230"/>
      <c r="I65" s="262"/>
      <c r="J65" s="121"/>
      <c r="K65" s="121"/>
      <c r="L65" s="124"/>
      <c r="M65" s="125"/>
      <c r="N65" s="230"/>
    </row>
    <row r="66" spans="2:14" ht="20.100000000000001" customHeight="1" x14ac:dyDescent="0.25">
      <c r="B66" s="262"/>
      <c r="C66" s="121"/>
      <c r="D66" s="121"/>
      <c r="E66" s="124"/>
      <c r="F66" s="125"/>
      <c r="G66" s="230"/>
      <c r="I66" s="262"/>
      <c r="J66" s="121"/>
      <c r="K66" s="121"/>
      <c r="L66" s="124"/>
      <c r="M66" s="125"/>
      <c r="N66" s="230"/>
    </row>
    <row r="67" spans="2:14" ht="20.100000000000001" customHeight="1" x14ac:dyDescent="0.25">
      <c r="B67" s="262"/>
      <c r="C67" s="121"/>
      <c r="D67" s="121"/>
      <c r="E67" s="124"/>
      <c r="F67" s="125"/>
      <c r="G67" s="230"/>
      <c r="I67" s="262"/>
      <c r="J67" s="121"/>
      <c r="K67" s="121"/>
      <c r="L67" s="124"/>
      <c r="M67" s="125"/>
      <c r="N67" s="230"/>
    </row>
    <row r="68" spans="2:14" ht="20.100000000000001" customHeight="1" x14ac:dyDescent="0.25">
      <c r="B68" s="262"/>
      <c r="C68" s="121"/>
      <c r="D68" s="121"/>
      <c r="E68" s="124"/>
      <c r="F68" s="125"/>
      <c r="G68" s="230"/>
      <c r="I68" s="262"/>
      <c r="J68" s="121"/>
      <c r="K68" s="121"/>
      <c r="L68" s="124"/>
      <c r="M68" s="125"/>
      <c r="N68" s="230"/>
    </row>
    <row r="69" spans="2:14" ht="20.100000000000001" customHeight="1" thickBot="1" x14ac:dyDescent="0.3">
      <c r="B69" s="263"/>
      <c r="C69" s="140"/>
      <c r="D69" s="140"/>
      <c r="E69" s="141"/>
      <c r="F69" s="142"/>
      <c r="G69" s="231"/>
      <c r="I69" s="263"/>
      <c r="J69" s="140"/>
      <c r="K69" s="140"/>
      <c r="L69" s="141"/>
      <c r="M69" s="142"/>
      <c r="N69" s="231"/>
    </row>
    <row r="70" spans="2:14" ht="20.100000000000001" customHeight="1" x14ac:dyDescent="0.25">
      <c r="B70" s="238" t="s">
        <v>189</v>
      </c>
      <c r="C70" s="9">
        <v>3</v>
      </c>
      <c r="D70" s="9">
        <v>12</v>
      </c>
      <c r="E70" s="10"/>
      <c r="F70" s="47"/>
      <c r="G70" s="111">
        <f>C70*D70*E70</f>
        <v>0</v>
      </c>
      <c r="I70" s="238" t="s">
        <v>189</v>
      </c>
      <c r="J70" s="9">
        <v>3</v>
      </c>
      <c r="K70" s="9">
        <v>12</v>
      </c>
      <c r="L70" s="10"/>
      <c r="M70" s="47"/>
      <c r="N70" s="111">
        <f>J70*K70*L70</f>
        <v>0</v>
      </c>
    </row>
    <row r="71" spans="2:14" ht="20.100000000000001" customHeight="1" x14ac:dyDescent="0.25">
      <c r="B71" s="267"/>
      <c r="C71" s="11"/>
      <c r="D71" s="11"/>
      <c r="E71" s="12"/>
      <c r="F71" s="48"/>
      <c r="G71" s="245">
        <f>C71*D71*E71+C72*D72*E72+C73*D73*E73+C74*D74*E74+C75*D75*E75+C76*D76*E76</f>
        <v>0</v>
      </c>
      <c r="I71" s="267"/>
      <c r="J71" s="11"/>
      <c r="K71" s="11"/>
      <c r="L71" s="12"/>
      <c r="M71" s="48"/>
      <c r="N71" s="245">
        <f>J71*K71*L71+J72*K72*L72+J73*K73*L73+J74*K74*L74+J75*K75*L75+J76*K76*L76</f>
        <v>0</v>
      </c>
    </row>
    <row r="72" spans="2:14" ht="20.100000000000001" customHeight="1" x14ac:dyDescent="0.25">
      <c r="B72" s="267"/>
      <c r="C72" s="13"/>
      <c r="D72" s="13"/>
      <c r="E72" s="14"/>
      <c r="F72" s="49"/>
      <c r="G72" s="245"/>
      <c r="I72" s="267"/>
      <c r="J72" s="13"/>
      <c r="K72" s="13"/>
      <c r="L72" s="14"/>
      <c r="M72" s="49"/>
      <c r="N72" s="245"/>
    </row>
    <row r="73" spans="2:14" ht="20.100000000000001" customHeight="1" x14ac:dyDescent="0.25">
      <c r="B73" s="267"/>
      <c r="C73" s="13"/>
      <c r="D73" s="13"/>
      <c r="E73" s="14"/>
      <c r="F73" s="49"/>
      <c r="G73" s="245"/>
      <c r="I73" s="267"/>
      <c r="J73" s="13"/>
      <c r="K73" s="13"/>
      <c r="L73" s="14"/>
      <c r="M73" s="49"/>
      <c r="N73" s="245"/>
    </row>
    <row r="74" spans="2:14" ht="20.100000000000001" customHeight="1" x14ac:dyDescent="0.25">
      <c r="B74" s="267"/>
      <c r="C74" s="13"/>
      <c r="D74" s="13"/>
      <c r="E74" s="14"/>
      <c r="F74" s="49"/>
      <c r="G74" s="245"/>
      <c r="I74" s="267"/>
      <c r="J74" s="13"/>
      <c r="K74" s="13"/>
      <c r="L74" s="14"/>
      <c r="M74" s="49"/>
      <c r="N74" s="245"/>
    </row>
    <row r="75" spans="2:14" ht="20.100000000000001" customHeight="1" x14ac:dyDescent="0.25">
      <c r="B75" s="267"/>
      <c r="C75" s="13"/>
      <c r="D75" s="13"/>
      <c r="E75" s="14"/>
      <c r="F75" s="49"/>
      <c r="G75" s="245"/>
      <c r="I75" s="267"/>
      <c r="J75" s="13"/>
      <c r="K75" s="13"/>
      <c r="L75" s="14"/>
      <c r="M75" s="49"/>
      <c r="N75" s="245"/>
    </row>
    <row r="76" spans="2:14" ht="20.100000000000001" customHeight="1" thickBot="1" x14ac:dyDescent="0.3">
      <c r="B76" s="268"/>
      <c r="C76" s="143"/>
      <c r="D76" s="143"/>
      <c r="E76" s="144"/>
      <c r="F76" s="145"/>
      <c r="G76" s="246"/>
      <c r="I76" s="268"/>
      <c r="J76" s="143"/>
      <c r="K76" s="143"/>
      <c r="L76" s="144"/>
      <c r="M76" s="145"/>
      <c r="N76" s="246"/>
    </row>
    <row r="77" spans="2:14" ht="20.100000000000001" customHeight="1" x14ac:dyDescent="0.25">
      <c r="B77" s="235"/>
      <c r="C77" s="9"/>
      <c r="D77" s="9"/>
      <c r="E77" s="10"/>
      <c r="F77" s="47"/>
      <c r="G77" s="111">
        <f>C77*D77*E77</f>
        <v>0</v>
      </c>
      <c r="I77" s="235"/>
      <c r="J77" s="9"/>
      <c r="K77" s="9"/>
      <c r="L77" s="10"/>
      <c r="M77" s="47"/>
      <c r="N77" s="111">
        <f>J77*K77*L77</f>
        <v>0</v>
      </c>
    </row>
    <row r="78" spans="2:14" ht="20.100000000000001" customHeight="1" x14ac:dyDescent="0.25">
      <c r="B78" s="236"/>
      <c r="C78" s="119"/>
      <c r="D78" s="119"/>
      <c r="E78" s="122"/>
      <c r="F78" s="123"/>
      <c r="G78" s="230">
        <f>C78*D78*E78+C79*D79*E79+C80*D80*E80+C81*D81*E81+C82*D82*E82+C83*D83*E83</f>
        <v>0</v>
      </c>
      <c r="I78" s="236"/>
      <c r="J78" s="119"/>
      <c r="K78" s="119"/>
      <c r="L78" s="122"/>
      <c r="M78" s="123"/>
      <c r="N78" s="230">
        <f>J78*K78*L78+J79*K79*L79+J80*K80*L80+J81*K81*L81+J82*K82*L82+J83*K83*L83</f>
        <v>0</v>
      </c>
    </row>
    <row r="79" spans="2:14" ht="20.100000000000001" customHeight="1" x14ac:dyDescent="0.25">
      <c r="B79" s="236"/>
      <c r="C79" s="121"/>
      <c r="D79" s="121"/>
      <c r="E79" s="124"/>
      <c r="F79" s="125"/>
      <c r="G79" s="230"/>
      <c r="I79" s="236"/>
      <c r="J79" s="121"/>
      <c r="K79" s="121"/>
      <c r="L79" s="124"/>
      <c r="M79" s="125"/>
      <c r="N79" s="230"/>
    </row>
    <row r="80" spans="2:14" ht="20.100000000000001" customHeight="1" x14ac:dyDescent="0.25">
      <c r="B80" s="236"/>
      <c r="C80" s="121"/>
      <c r="D80" s="121"/>
      <c r="E80" s="124"/>
      <c r="F80" s="125"/>
      <c r="G80" s="230"/>
      <c r="I80" s="236"/>
      <c r="J80" s="121"/>
      <c r="K80" s="121"/>
      <c r="L80" s="124"/>
      <c r="M80" s="125"/>
      <c r="N80" s="230"/>
    </row>
    <row r="81" spans="2:14" ht="20.100000000000001" customHeight="1" x14ac:dyDescent="0.25">
      <c r="B81" s="236"/>
      <c r="C81" s="121"/>
      <c r="D81" s="121"/>
      <c r="E81" s="124"/>
      <c r="F81" s="125"/>
      <c r="G81" s="230"/>
      <c r="I81" s="236"/>
      <c r="J81" s="121"/>
      <c r="K81" s="121"/>
      <c r="L81" s="124"/>
      <c r="M81" s="125"/>
      <c r="N81" s="230"/>
    </row>
    <row r="82" spans="2:14" ht="20.100000000000001" customHeight="1" x14ac:dyDescent="0.25">
      <c r="B82" s="236"/>
      <c r="C82" s="121"/>
      <c r="D82" s="121"/>
      <c r="E82" s="124"/>
      <c r="F82" s="125"/>
      <c r="G82" s="230"/>
      <c r="I82" s="236"/>
      <c r="J82" s="121"/>
      <c r="K82" s="121"/>
      <c r="L82" s="124"/>
      <c r="M82" s="125"/>
      <c r="N82" s="230"/>
    </row>
    <row r="83" spans="2:14" ht="20.100000000000001" customHeight="1" thickBot="1" x14ac:dyDescent="0.3">
      <c r="B83" s="237"/>
      <c r="C83" s="140"/>
      <c r="D83" s="140"/>
      <c r="E83" s="141"/>
      <c r="F83" s="142"/>
      <c r="G83" s="231"/>
      <c r="I83" s="237"/>
      <c r="J83" s="140"/>
      <c r="K83" s="140"/>
      <c r="L83" s="141"/>
      <c r="M83" s="142"/>
      <c r="N83" s="231"/>
    </row>
    <row r="84" spans="2:14" ht="20.100000000000001" customHeight="1" x14ac:dyDescent="0.25">
      <c r="B84" s="247" t="s">
        <v>21</v>
      </c>
      <c r="C84" s="248"/>
      <c r="D84" s="248"/>
      <c r="E84" s="248"/>
      <c r="F84" s="248"/>
      <c r="G84" s="20">
        <f>SUM(G56,G63,G70,G77)</f>
        <v>2945</v>
      </c>
      <c r="I84" s="247" t="s">
        <v>21</v>
      </c>
      <c r="J84" s="248"/>
      <c r="K84" s="248"/>
      <c r="L84" s="248"/>
      <c r="M84" s="248"/>
      <c r="N84" s="20">
        <f>SUM(N56,N63,N70,N77)</f>
        <v>3018.625</v>
      </c>
    </row>
    <row r="85" spans="2:14" ht="20.100000000000001" customHeight="1" thickBot="1" x14ac:dyDescent="0.3">
      <c r="B85" s="249" t="s">
        <v>22</v>
      </c>
      <c r="C85" s="250"/>
      <c r="D85" s="250"/>
      <c r="E85" s="250"/>
      <c r="F85" s="250"/>
      <c r="G85" s="21">
        <f>SUM(G57,G64,G71,G78)</f>
        <v>0</v>
      </c>
      <c r="I85" s="249" t="s">
        <v>22</v>
      </c>
      <c r="J85" s="250"/>
      <c r="K85" s="250"/>
      <c r="L85" s="250"/>
      <c r="M85" s="250"/>
      <c r="N85" s="21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227" t="s">
        <v>13</v>
      </c>
      <c r="C87" s="228"/>
      <c r="D87" s="228"/>
      <c r="E87" s="228"/>
      <c r="F87" s="228"/>
      <c r="G87" s="229"/>
      <c r="I87" s="227" t="s">
        <v>13</v>
      </c>
      <c r="J87" s="228"/>
      <c r="K87" s="228"/>
      <c r="L87" s="228"/>
      <c r="M87" s="228"/>
      <c r="N87" s="229"/>
    </row>
    <row r="88" spans="2:14" ht="20.100000000000001" customHeight="1" thickBot="1" x14ac:dyDescent="0.3">
      <c r="B88" s="1" t="s">
        <v>14</v>
      </c>
      <c r="C88" s="2" t="s">
        <v>15</v>
      </c>
      <c r="D88" s="3" t="s">
        <v>16</v>
      </c>
      <c r="E88" s="4" t="s">
        <v>17</v>
      </c>
      <c r="F88" s="5" t="s">
        <v>18</v>
      </c>
      <c r="G88" s="6" t="s">
        <v>19</v>
      </c>
      <c r="I88" s="1" t="s">
        <v>14</v>
      </c>
      <c r="J88" s="2" t="s">
        <v>15</v>
      </c>
      <c r="K88" s="3" t="s">
        <v>16</v>
      </c>
      <c r="L88" s="4" t="s">
        <v>17</v>
      </c>
      <c r="M88" s="5" t="s">
        <v>18</v>
      </c>
      <c r="N88" s="6" t="s">
        <v>19</v>
      </c>
    </row>
    <row r="89" spans="2:14" ht="20.100000000000001" customHeight="1" x14ac:dyDescent="0.25">
      <c r="B89" s="238" t="s">
        <v>205</v>
      </c>
      <c r="C89" s="9">
        <v>3</v>
      </c>
      <c r="D89" s="9">
        <v>15</v>
      </c>
      <c r="E89" s="15"/>
      <c r="F89" s="50"/>
      <c r="G89" s="111">
        <f>C89*D89*E89</f>
        <v>0</v>
      </c>
      <c r="I89" s="238" t="s">
        <v>205</v>
      </c>
      <c r="J89" s="9">
        <v>3</v>
      </c>
      <c r="K89" s="9">
        <v>15</v>
      </c>
      <c r="L89" s="15"/>
      <c r="M89" s="50"/>
      <c r="N89" s="111">
        <f>J89*K89*L89</f>
        <v>0</v>
      </c>
    </row>
    <row r="90" spans="2:14" ht="20.100000000000001" customHeight="1" x14ac:dyDescent="0.25">
      <c r="B90" s="239"/>
      <c r="C90" s="11"/>
      <c r="D90" s="11"/>
      <c r="E90" s="96"/>
      <c r="F90" s="91"/>
      <c r="G90" s="245">
        <f>C90*D90*E90+C91*D91*E91+C92*D92*E92+C93*D93*E93+C94*D94*E94+C95*D95*E95</f>
        <v>0</v>
      </c>
      <c r="I90" s="239"/>
      <c r="J90" s="11"/>
      <c r="K90" s="11"/>
      <c r="L90" s="96"/>
      <c r="M90" s="91"/>
      <c r="N90" s="245">
        <f>J90*K90*L90+J91*K91*L91+J92*K92*L92+J93*K93*L93+J94*K94*L94+J95*K95*L95</f>
        <v>0</v>
      </c>
    </row>
    <row r="91" spans="2:14" ht="20.100000000000001" customHeight="1" x14ac:dyDescent="0.25">
      <c r="B91" s="239"/>
      <c r="C91" s="13"/>
      <c r="D91" s="13"/>
      <c r="E91" s="96"/>
      <c r="F91" s="95"/>
      <c r="G91" s="245"/>
      <c r="I91" s="239"/>
      <c r="J91" s="13"/>
      <c r="K91" s="13"/>
      <c r="L91" s="96"/>
      <c r="M91" s="95"/>
      <c r="N91" s="245"/>
    </row>
    <row r="92" spans="2:14" ht="20.100000000000001" customHeight="1" x14ac:dyDescent="0.25">
      <c r="B92" s="239"/>
      <c r="C92" s="13"/>
      <c r="D92" s="13"/>
      <c r="E92" s="96"/>
      <c r="F92" s="95"/>
      <c r="G92" s="245"/>
      <c r="I92" s="239"/>
      <c r="J92" s="13"/>
      <c r="K92" s="13"/>
      <c r="L92" s="96"/>
      <c r="M92" s="95"/>
      <c r="N92" s="245"/>
    </row>
    <row r="93" spans="2:14" ht="20.100000000000001" customHeight="1" x14ac:dyDescent="0.25">
      <c r="B93" s="239"/>
      <c r="C93" s="13"/>
      <c r="D93" s="13"/>
      <c r="E93" s="96"/>
      <c r="F93" s="95"/>
      <c r="G93" s="245"/>
      <c r="I93" s="239"/>
      <c r="J93" s="13"/>
      <c r="K93" s="13"/>
      <c r="L93" s="96"/>
      <c r="M93" s="95"/>
      <c r="N93" s="245"/>
    </row>
    <row r="94" spans="2:14" ht="20.100000000000001" customHeight="1" x14ac:dyDescent="0.25">
      <c r="B94" s="239"/>
      <c r="C94" s="13"/>
      <c r="D94" s="13"/>
      <c r="E94" s="152"/>
      <c r="F94" s="95"/>
      <c r="G94" s="245"/>
      <c r="I94" s="239"/>
      <c r="J94" s="13"/>
      <c r="K94" s="13"/>
      <c r="L94" s="152"/>
      <c r="M94" s="95"/>
      <c r="N94" s="245"/>
    </row>
    <row r="95" spans="2:14" ht="20.100000000000001" customHeight="1" thickBot="1" x14ac:dyDescent="0.3">
      <c r="B95" s="240"/>
      <c r="C95" s="143"/>
      <c r="D95" s="143"/>
      <c r="E95" s="153"/>
      <c r="F95" s="139"/>
      <c r="G95" s="246"/>
      <c r="I95" s="240"/>
      <c r="J95" s="143"/>
      <c r="K95" s="143"/>
      <c r="L95" s="153"/>
      <c r="M95" s="139"/>
      <c r="N95" s="246"/>
    </row>
    <row r="96" spans="2:14" ht="20.100000000000001" customHeight="1" x14ac:dyDescent="0.25">
      <c r="B96" s="235" t="s">
        <v>93</v>
      </c>
      <c r="C96" s="9">
        <v>3</v>
      </c>
      <c r="D96" s="9">
        <v>12</v>
      </c>
      <c r="E96" s="10"/>
      <c r="F96" s="47"/>
      <c r="G96" s="111">
        <f>C96*D96*E96</f>
        <v>0</v>
      </c>
      <c r="I96" s="235" t="s">
        <v>93</v>
      </c>
      <c r="J96" s="9">
        <v>3</v>
      </c>
      <c r="K96" s="9">
        <v>12</v>
      </c>
      <c r="L96" s="10"/>
      <c r="M96" s="47"/>
      <c r="N96" s="111">
        <f>J96*K96*L96</f>
        <v>0</v>
      </c>
    </row>
    <row r="97" spans="2:14" ht="20.100000000000001" customHeight="1" x14ac:dyDescent="0.25">
      <c r="B97" s="236"/>
      <c r="C97" s="119"/>
      <c r="D97" s="119"/>
      <c r="E97" s="122"/>
      <c r="F97" s="123"/>
      <c r="G97" s="230">
        <f>C97*D97*E97+C98*D98*E98+C99*D99*E99+C100*D100*E100+C101*D101*E101+C102*D102*E102</f>
        <v>0</v>
      </c>
      <c r="I97" s="236"/>
      <c r="J97" s="119"/>
      <c r="K97" s="119"/>
      <c r="L97" s="122"/>
      <c r="M97" s="123"/>
      <c r="N97" s="230">
        <f>J97*K97*L97+J98*K98*L98+J99*K99*L99+J100*K100*L100+J101*K101*L101+J102*K102*L102</f>
        <v>0</v>
      </c>
    </row>
    <row r="98" spans="2:14" ht="20.100000000000001" customHeight="1" x14ac:dyDescent="0.25">
      <c r="B98" s="236"/>
      <c r="C98" s="121"/>
      <c r="D98" s="121"/>
      <c r="E98" s="124"/>
      <c r="F98" s="125"/>
      <c r="G98" s="230"/>
      <c r="I98" s="236"/>
      <c r="J98" s="121"/>
      <c r="K98" s="121"/>
      <c r="L98" s="124"/>
      <c r="M98" s="125"/>
      <c r="N98" s="230"/>
    </row>
    <row r="99" spans="2:14" ht="20.100000000000001" customHeight="1" x14ac:dyDescent="0.25">
      <c r="B99" s="236"/>
      <c r="C99" s="121"/>
      <c r="D99" s="121"/>
      <c r="E99" s="124"/>
      <c r="F99" s="125"/>
      <c r="G99" s="230"/>
      <c r="I99" s="236"/>
      <c r="J99" s="121"/>
      <c r="K99" s="121"/>
      <c r="L99" s="124"/>
      <c r="M99" s="125"/>
      <c r="N99" s="230"/>
    </row>
    <row r="100" spans="2:14" ht="20.100000000000001" customHeight="1" x14ac:dyDescent="0.25">
      <c r="B100" s="236"/>
      <c r="C100" s="121"/>
      <c r="D100" s="121"/>
      <c r="E100" s="124"/>
      <c r="F100" s="125"/>
      <c r="G100" s="230"/>
      <c r="I100" s="236"/>
      <c r="J100" s="121"/>
      <c r="K100" s="121"/>
      <c r="L100" s="124"/>
      <c r="M100" s="125"/>
      <c r="N100" s="230"/>
    </row>
    <row r="101" spans="2:14" ht="20.100000000000001" customHeight="1" x14ac:dyDescent="0.25">
      <c r="B101" s="236"/>
      <c r="C101" s="121"/>
      <c r="D101" s="121"/>
      <c r="E101" s="124"/>
      <c r="F101" s="125"/>
      <c r="G101" s="230"/>
      <c r="I101" s="236"/>
      <c r="J101" s="121"/>
      <c r="K101" s="121"/>
      <c r="L101" s="124"/>
      <c r="M101" s="125"/>
      <c r="N101" s="230"/>
    </row>
    <row r="102" spans="2:14" ht="20.100000000000001" customHeight="1" thickBot="1" x14ac:dyDescent="0.3">
      <c r="B102" s="237"/>
      <c r="C102" s="140"/>
      <c r="D102" s="140"/>
      <c r="E102" s="141"/>
      <c r="F102" s="142"/>
      <c r="G102" s="231"/>
      <c r="I102" s="237"/>
      <c r="J102" s="140"/>
      <c r="K102" s="140"/>
      <c r="L102" s="141"/>
      <c r="M102" s="142"/>
      <c r="N102" s="231"/>
    </row>
    <row r="103" spans="2:14" ht="20.100000000000001" customHeight="1" x14ac:dyDescent="0.25">
      <c r="B103" s="256"/>
      <c r="C103" s="9"/>
      <c r="D103" s="9"/>
      <c r="E103" s="10"/>
      <c r="F103" s="47"/>
      <c r="G103" s="111">
        <f>C103*D103*E103</f>
        <v>0</v>
      </c>
      <c r="I103" s="256"/>
      <c r="J103" s="9"/>
      <c r="K103" s="9"/>
      <c r="L103" s="10"/>
      <c r="M103" s="47"/>
      <c r="N103" s="111">
        <f>J103*K103*L103</f>
        <v>0</v>
      </c>
    </row>
    <row r="104" spans="2:14" ht="20.100000000000001" customHeight="1" x14ac:dyDescent="0.25">
      <c r="B104" s="239"/>
      <c r="C104" s="11"/>
      <c r="D104" s="11"/>
      <c r="E104" s="12"/>
      <c r="F104" s="48"/>
      <c r="G104" s="245">
        <f>C104*D104*E104+C105*D105*E105+C106*D106*E106+C107*D107*E107+C108*D108*E108+C109*D109*E109</f>
        <v>0</v>
      </c>
      <c r="I104" s="239"/>
      <c r="J104" s="11"/>
      <c r="K104" s="11"/>
      <c r="L104" s="12"/>
      <c r="M104" s="48"/>
      <c r="N104" s="245">
        <f>J104*K104*L104+J105*K105*L105+J106*K106*L106+J107*K107*L107+J108*K108*L108+J109*K109*L109</f>
        <v>0</v>
      </c>
    </row>
    <row r="105" spans="2:14" ht="20.100000000000001" customHeight="1" x14ac:dyDescent="0.25">
      <c r="B105" s="239"/>
      <c r="C105" s="13"/>
      <c r="D105" s="13"/>
      <c r="E105" s="14"/>
      <c r="F105" s="49"/>
      <c r="G105" s="245"/>
      <c r="I105" s="239"/>
      <c r="J105" s="13"/>
      <c r="K105" s="13"/>
      <c r="L105" s="14"/>
      <c r="M105" s="49"/>
      <c r="N105" s="245"/>
    </row>
    <row r="106" spans="2:14" ht="20.100000000000001" customHeight="1" x14ac:dyDescent="0.25">
      <c r="B106" s="239"/>
      <c r="C106" s="13"/>
      <c r="D106" s="13"/>
      <c r="E106" s="14"/>
      <c r="F106" s="49"/>
      <c r="G106" s="245"/>
      <c r="I106" s="239"/>
      <c r="J106" s="13"/>
      <c r="K106" s="13"/>
      <c r="L106" s="14"/>
      <c r="M106" s="49"/>
      <c r="N106" s="245"/>
    </row>
    <row r="107" spans="2:14" ht="20.100000000000001" customHeight="1" x14ac:dyDescent="0.25">
      <c r="B107" s="239"/>
      <c r="C107" s="13"/>
      <c r="D107" s="13"/>
      <c r="E107" s="14"/>
      <c r="F107" s="49"/>
      <c r="G107" s="245"/>
      <c r="I107" s="239"/>
      <c r="J107" s="13"/>
      <c r="K107" s="13"/>
      <c r="L107" s="14"/>
      <c r="M107" s="49"/>
      <c r="N107" s="245"/>
    </row>
    <row r="108" spans="2:14" ht="20.100000000000001" customHeight="1" x14ac:dyDescent="0.25">
      <c r="B108" s="239"/>
      <c r="C108" s="13"/>
      <c r="D108" s="13"/>
      <c r="E108" s="14"/>
      <c r="F108" s="49"/>
      <c r="G108" s="245"/>
      <c r="I108" s="239"/>
      <c r="J108" s="13"/>
      <c r="K108" s="13"/>
      <c r="L108" s="14"/>
      <c r="M108" s="49"/>
      <c r="N108" s="245"/>
    </row>
    <row r="109" spans="2:14" ht="20.100000000000001" customHeight="1" thickBot="1" x14ac:dyDescent="0.3">
      <c r="B109" s="240"/>
      <c r="C109" s="143"/>
      <c r="D109" s="143"/>
      <c r="E109" s="144"/>
      <c r="F109" s="145"/>
      <c r="G109" s="246"/>
      <c r="I109" s="240"/>
      <c r="J109" s="143"/>
      <c r="K109" s="143"/>
      <c r="L109" s="144"/>
      <c r="M109" s="145"/>
      <c r="N109" s="246"/>
    </row>
    <row r="110" spans="2:14" ht="20.100000000000001" customHeight="1" x14ac:dyDescent="0.25">
      <c r="B110" s="247" t="s">
        <v>21</v>
      </c>
      <c r="C110" s="248"/>
      <c r="D110" s="248"/>
      <c r="E110" s="248"/>
      <c r="F110" s="248"/>
      <c r="G110" s="20">
        <f>SUM(G89,G96,G103)</f>
        <v>0</v>
      </c>
      <c r="I110" s="247" t="s">
        <v>21</v>
      </c>
      <c r="J110" s="248"/>
      <c r="K110" s="248"/>
      <c r="L110" s="248"/>
      <c r="M110" s="248"/>
      <c r="N110" s="20">
        <f>SUM(N89,N96,N103)</f>
        <v>0</v>
      </c>
    </row>
    <row r="111" spans="2:14" ht="20.100000000000001" customHeight="1" thickBot="1" x14ac:dyDescent="0.3">
      <c r="B111" s="249" t="s">
        <v>22</v>
      </c>
      <c r="C111" s="250"/>
      <c r="D111" s="250"/>
      <c r="E111" s="250"/>
      <c r="F111" s="250"/>
      <c r="G111" s="21">
        <f>SUM(G90,G97,G104)</f>
        <v>0</v>
      </c>
      <c r="I111" s="249" t="s">
        <v>22</v>
      </c>
      <c r="J111" s="250"/>
      <c r="K111" s="250"/>
      <c r="L111" s="250"/>
      <c r="M111" s="250"/>
      <c r="N111" s="21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252" t="s">
        <v>21</v>
      </c>
      <c r="C113" s="253"/>
      <c r="D113" s="253"/>
      <c r="E113" s="253"/>
      <c r="F113" s="253"/>
      <c r="G113" s="20">
        <f>SUM(G18,G51,G84,G110)</f>
        <v>4417.5</v>
      </c>
      <c r="I113" s="247" t="s">
        <v>21</v>
      </c>
      <c r="J113" s="248"/>
      <c r="K113" s="248"/>
      <c r="L113" s="248"/>
      <c r="M113" s="248"/>
      <c r="N113" s="20">
        <f>SUM(N18,N51,N84,N110)</f>
        <v>4550.0249999999996</v>
      </c>
    </row>
    <row r="114" spans="2:14" ht="20.100000000000001" customHeight="1" thickBot="1" x14ac:dyDescent="0.3">
      <c r="B114" s="254" t="s">
        <v>22</v>
      </c>
      <c r="C114" s="255"/>
      <c r="D114" s="255"/>
      <c r="E114" s="255"/>
      <c r="F114" s="255"/>
      <c r="G114" s="109">
        <f>SUM(G19,G52,G85,G111)</f>
        <v>0</v>
      </c>
      <c r="I114" s="249" t="s">
        <v>22</v>
      </c>
      <c r="J114" s="250"/>
      <c r="K114" s="250"/>
      <c r="L114" s="250"/>
      <c r="M114" s="250"/>
      <c r="N114" s="109">
        <f>SUM(N19,N52,N85,N111)</f>
        <v>0</v>
      </c>
    </row>
  </sheetData>
  <mergeCells count="87">
    <mergeCell ref="B114:F114"/>
    <mergeCell ref="I114:M114"/>
    <mergeCell ref="B110:F110"/>
    <mergeCell ref="I110:M110"/>
    <mergeCell ref="B111:F111"/>
    <mergeCell ref="I111:M111"/>
    <mergeCell ref="B113:F113"/>
    <mergeCell ref="I113:M113"/>
    <mergeCell ref="B96:B102"/>
    <mergeCell ref="G97:G102"/>
    <mergeCell ref="B103:B109"/>
    <mergeCell ref="I103:I109"/>
    <mergeCell ref="G104:G109"/>
    <mergeCell ref="N104:N109"/>
    <mergeCell ref="B89:B95"/>
    <mergeCell ref="I89:I95"/>
    <mergeCell ref="G90:G95"/>
    <mergeCell ref="N90:N95"/>
    <mergeCell ref="B85:F85"/>
    <mergeCell ref="B87:G87"/>
    <mergeCell ref="I87:N87"/>
    <mergeCell ref="B77:B83"/>
    <mergeCell ref="G78:G83"/>
    <mergeCell ref="I96:I102"/>
    <mergeCell ref="B70:B76"/>
    <mergeCell ref="I70:I76"/>
    <mergeCell ref="G71:G76"/>
    <mergeCell ref="N71:N76"/>
    <mergeCell ref="B84:F84"/>
    <mergeCell ref="I84:M84"/>
    <mergeCell ref="I85:M85"/>
    <mergeCell ref="N97:N102"/>
    <mergeCell ref="I77:I83"/>
    <mergeCell ref="N78:N83"/>
    <mergeCell ref="B56:B62"/>
    <mergeCell ref="I56:I62"/>
    <mergeCell ref="G57:G62"/>
    <mergeCell ref="N57:N62"/>
    <mergeCell ref="B63:B69"/>
    <mergeCell ref="I63:I69"/>
    <mergeCell ref="G64:G69"/>
    <mergeCell ref="N64:N69"/>
    <mergeCell ref="B2:G2"/>
    <mergeCell ref="I2:N2"/>
    <mergeCell ref="B4:B10"/>
    <mergeCell ref="I4:I10"/>
    <mergeCell ref="G5:G10"/>
    <mergeCell ref="N5:N10"/>
    <mergeCell ref="B11:B17"/>
    <mergeCell ref="I11:I17"/>
    <mergeCell ref="G12:G17"/>
    <mergeCell ref="N12:N17"/>
    <mergeCell ref="B18:F18"/>
    <mergeCell ref="I18:M18"/>
    <mergeCell ref="B19:F19"/>
    <mergeCell ref="I19:M19"/>
    <mergeCell ref="B21:G21"/>
    <mergeCell ref="I21:N21"/>
    <mergeCell ref="B23:B29"/>
    <mergeCell ref="I23:I29"/>
    <mergeCell ref="G24:G29"/>
    <mergeCell ref="N24:N29"/>
    <mergeCell ref="B30:B36"/>
    <mergeCell ref="I30:I36"/>
    <mergeCell ref="G31:G36"/>
    <mergeCell ref="N31:N36"/>
    <mergeCell ref="B37:B43"/>
    <mergeCell ref="I37:I43"/>
    <mergeCell ref="G38:G43"/>
    <mergeCell ref="N38:N43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P15:P19"/>
    <mergeCell ref="P20:P24"/>
    <mergeCell ref="P2:Q2"/>
    <mergeCell ref="P3:Q3"/>
    <mergeCell ref="P4:Q4"/>
    <mergeCell ref="P5:P9"/>
    <mergeCell ref="P10:P14"/>
  </mergeCells>
  <phoneticPr fontId="15" type="noConversion"/>
  <hyperlinks>
    <hyperlink ref="P3:Q3" location="说明页!A1" display="说明页" xr:uid="{48548448-10CA-49BD-B95E-A56D4E94A434}"/>
    <hyperlink ref="P4:Q4" location="基础数据!A1" display="基础数据" xr:uid="{CF1A7EE8-991E-4CF7-916F-85566A766DD4}"/>
    <hyperlink ref="Q5" location="'腿肩(减重60%)'!A1" display="减重60%" xr:uid="{4A7DC8C4-AE38-4AFC-8EBD-3D162FD46C47}"/>
    <hyperlink ref="Q6" location="'腿肩(75%)'!A1" display="75%" xr:uid="{8DE1247E-4A41-42BD-9D59-A4B1A9961577}"/>
    <hyperlink ref="Q7" location="'腿肩(80%)'!A1" display="80%" xr:uid="{7C1BD626-F790-42FC-940F-F7538612D8A5}"/>
    <hyperlink ref="Q8" location="'腿肩(85%)'!A1" display="85%" xr:uid="{F42C2EFA-E483-4705-834E-210F755F6ED7}"/>
    <hyperlink ref="Q9" location="'腿肩(95%)'!A1" display="95%" xr:uid="{F401D652-D7AA-49D0-8E6E-A7AABF8181FD}"/>
    <hyperlink ref="Q10" location="'胸背(减重70%)'!A1" display="减重70%" xr:uid="{4965CB75-AA45-4A6D-981C-75F4B1B6F1E7}"/>
    <hyperlink ref="Q11" location="'胸背(77.5%)'!A1" display="77.5%" xr:uid="{C3415F45-3D37-42D0-B810-C2E88E060557}"/>
    <hyperlink ref="Q12" location="'胸背(82.5%)'!A1" display="82.5%" xr:uid="{E158A5C6-81B8-4278-B7E0-0C29B7E94190}"/>
    <hyperlink ref="Q13" location="'胸背(87.5%)'!A1" display="87.5%" xr:uid="{603A61DA-5BD3-42D3-850C-EF7DB272B8B5}"/>
    <hyperlink ref="Q14" location="'胸背(95%)'!A1" display="95%" xr:uid="{2C676BC9-4E7F-4DCE-96A7-BDBAB5A24053}"/>
    <hyperlink ref="Q15" location="'拉胸(减重60%)'!A1" display="减重60%" xr:uid="{150D8644-9AC3-47B3-864A-DFBCAD56BC1B}"/>
    <hyperlink ref="Q16" location="'拉胸(75%)'!A1" display="75%" xr:uid="{85AE023C-CE13-42A1-9745-3AF810F24351}"/>
    <hyperlink ref="Q17" location="'拉胸(80%)'!A1" display="80%" xr:uid="{28438BE9-AB3C-41F4-A2F4-17464DBB799E}"/>
    <hyperlink ref="Q18" location="'拉胸(85%)'!A1" display="85%" xr:uid="{C767FFD2-70BA-4A8F-8FC9-3606BA4D1626}"/>
    <hyperlink ref="Q19" location="'拉胸(95%)'!A1" display="95%" xr:uid="{4893283A-E1F6-4698-80F1-AC870CEB33F9}"/>
    <hyperlink ref="Q20" location="'肩背(减重70%)'!A1" display="减重70%" xr:uid="{8FCC3D6B-EBBF-452D-B9D9-8EABD90E7FA5}"/>
    <hyperlink ref="Q21" location="'肩背(77.5%)'!A1" display="77.5%" xr:uid="{AAEF547D-C2F2-4C51-8C2D-4CD6B63BE320}"/>
    <hyperlink ref="Q22" location="'肩背(82.5%)'!A1" display="82.5%" xr:uid="{A8D6AC6D-E702-4D07-9C20-6D04E7B6CF27}"/>
    <hyperlink ref="Q23" location="'肩背(87.5%)'!A1" display="87.5%" xr:uid="{D866D25E-11B0-4030-BF51-5C297ABE8086}"/>
    <hyperlink ref="Q24" location="'肩背(95%)'!A1" display="95%" xr:uid="{D33066B3-076B-4745-9A72-6C2EBA5DA81F}"/>
  </hyperlink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T40"/>
  <sheetViews>
    <sheetView zoomScale="85" zoomScaleNormal="85" workbookViewId="0">
      <selection activeCell="T5" sqref="T5"/>
    </sheetView>
  </sheetViews>
  <sheetFormatPr defaultColWidth="12.5546875" defaultRowHeight="18" customHeight="1" x14ac:dyDescent="0.25"/>
  <cols>
    <col min="1" max="1" width="3.77734375" style="22" customWidth="1"/>
    <col min="2" max="20" width="11.77734375" style="22" customWidth="1"/>
    <col min="21" max="16384" width="12.5546875" style="22"/>
  </cols>
  <sheetData>
    <row r="1" spans="2:20" ht="18" customHeight="1" thickBot="1" x14ac:dyDescent="0.3"/>
    <row r="2" spans="2:20" ht="18" customHeight="1" thickTop="1" thickBot="1" x14ac:dyDescent="0.3">
      <c r="B2" s="219" t="s">
        <v>0</v>
      </c>
      <c r="C2" s="220"/>
      <c r="D2" s="220"/>
      <c r="E2" s="220"/>
      <c r="F2" s="221"/>
      <c r="H2" s="222" t="s">
        <v>1</v>
      </c>
      <c r="I2" s="220"/>
      <c r="J2" s="220"/>
      <c r="K2" s="220"/>
      <c r="L2" s="221"/>
      <c r="S2" s="196" t="s">
        <v>116</v>
      </c>
      <c r="T2" s="197"/>
    </row>
    <row r="3" spans="2:20" ht="18" customHeight="1" thickBot="1" x14ac:dyDescent="0.3">
      <c r="B3" s="23"/>
      <c r="C3" s="24" t="s">
        <v>2</v>
      </c>
      <c r="D3" s="308" t="s">
        <v>197</v>
      </c>
      <c r="E3" s="25" t="s">
        <v>3</v>
      </c>
      <c r="F3" s="26" t="s">
        <v>4</v>
      </c>
      <c r="H3" s="23"/>
      <c r="I3" s="24" t="s">
        <v>2</v>
      </c>
      <c r="J3" s="308" t="s">
        <v>197</v>
      </c>
      <c r="K3" s="25" t="s">
        <v>3</v>
      </c>
      <c r="L3" s="26" t="s">
        <v>4</v>
      </c>
      <c r="S3" s="205" t="s">
        <v>117</v>
      </c>
      <c r="T3" s="206"/>
    </row>
    <row r="4" spans="2:20" ht="18" customHeight="1" thickBot="1" x14ac:dyDescent="0.3">
      <c r="B4" s="27" t="s">
        <v>5</v>
      </c>
      <c r="C4" s="28">
        <v>160</v>
      </c>
      <c r="D4" s="29">
        <v>0.05</v>
      </c>
      <c r="E4" s="29">
        <f>1-D4</f>
        <v>0.95</v>
      </c>
      <c r="F4" s="30">
        <f>E4*C4</f>
        <v>152</v>
      </c>
      <c r="H4" s="27" t="s">
        <v>5</v>
      </c>
      <c r="I4" s="28">
        <v>165</v>
      </c>
      <c r="J4" s="29">
        <v>0.05</v>
      </c>
      <c r="K4" s="29">
        <f>1-J4</f>
        <v>0.95</v>
      </c>
      <c r="L4" s="30">
        <f>K4*I4</f>
        <v>156.75</v>
      </c>
      <c r="S4" s="201" t="s">
        <v>118</v>
      </c>
      <c r="T4" s="202"/>
    </row>
    <row r="5" spans="2:20" ht="18" customHeight="1" x14ac:dyDescent="0.25">
      <c r="B5" s="31" t="s">
        <v>6</v>
      </c>
      <c r="C5" s="32">
        <v>100</v>
      </c>
      <c r="D5" s="29">
        <v>0.05</v>
      </c>
      <c r="E5" s="33">
        <f t="shared" ref="E5:E13" si="0">1-D5</f>
        <v>0.95</v>
      </c>
      <c r="F5" s="34">
        <f t="shared" ref="F5:F11" si="1">E5*C5</f>
        <v>95</v>
      </c>
      <c r="H5" s="31" t="s">
        <v>6</v>
      </c>
      <c r="I5" s="32">
        <v>102.5</v>
      </c>
      <c r="J5" s="29">
        <v>0.05</v>
      </c>
      <c r="K5" s="33">
        <f t="shared" ref="K5:K13" si="2">1-J5</f>
        <v>0.95</v>
      </c>
      <c r="L5" s="34">
        <f t="shared" ref="L5:L8" si="3">K5*I5</f>
        <v>97.375</v>
      </c>
      <c r="S5" s="171" t="s">
        <v>119</v>
      </c>
      <c r="T5" s="156" t="s">
        <v>121</v>
      </c>
    </row>
    <row r="6" spans="2:20" ht="18" customHeight="1" x14ac:dyDescent="0.25">
      <c r="B6" s="31" t="s">
        <v>7</v>
      </c>
      <c r="C6" s="32">
        <v>155</v>
      </c>
      <c r="D6" s="29">
        <v>0.05</v>
      </c>
      <c r="E6" s="33">
        <f t="shared" si="0"/>
        <v>0.95</v>
      </c>
      <c r="F6" s="34">
        <f t="shared" si="1"/>
        <v>147.25</v>
      </c>
      <c r="H6" s="31" t="s">
        <v>7</v>
      </c>
      <c r="I6" s="32">
        <v>160</v>
      </c>
      <c r="J6" s="29">
        <v>0.05</v>
      </c>
      <c r="K6" s="33">
        <f t="shared" si="2"/>
        <v>0.95</v>
      </c>
      <c r="L6" s="34">
        <f t="shared" si="3"/>
        <v>152</v>
      </c>
      <c r="S6" s="172"/>
      <c r="T6" s="157" t="s">
        <v>122</v>
      </c>
    </row>
    <row r="7" spans="2:20" ht="18" customHeight="1" x14ac:dyDescent="0.25">
      <c r="B7" s="31" t="s">
        <v>8</v>
      </c>
      <c r="C7" s="32">
        <v>62.5</v>
      </c>
      <c r="D7" s="29">
        <v>0.05</v>
      </c>
      <c r="E7" s="33">
        <f t="shared" si="0"/>
        <v>0.95</v>
      </c>
      <c r="F7" s="34">
        <f t="shared" si="1"/>
        <v>59.375</v>
      </c>
      <c r="H7" s="31" t="s">
        <v>8</v>
      </c>
      <c r="I7" s="32">
        <v>65</v>
      </c>
      <c r="J7" s="29">
        <v>0.05</v>
      </c>
      <c r="K7" s="33">
        <f t="shared" si="2"/>
        <v>0.95</v>
      </c>
      <c r="L7" s="34">
        <f t="shared" si="3"/>
        <v>61.75</v>
      </c>
      <c r="S7" s="172"/>
      <c r="T7" s="158" t="s">
        <v>131</v>
      </c>
    </row>
    <row r="8" spans="2:20" ht="18" customHeight="1" thickBot="1" x14ac:dyDescent="0.3">
      <c r="B8" s="31" t="s">
        <v>9</v>
      </c>
      <c r="C8" s="32">
        <v>110</v>
      </c>
      <c r="D8" s="29">
        <v>0.05</v>
      </c>
      <c r="E8" s="33">
        <f t="shared" si="0"/>
        <v>0.95</v>
      </c>
      <c r="F8" s="34">
        <f t="shared" si="1"/>
        <v>104.5</v>
      </c>
      <c r="H8" s="31" t="s">
        <v>9</v>
      </c>
      <c r="I8" s="32">
        <v>112.5</v>
      </c>
      <c r="J8" s="29">
        <v>0.05</v>
      </c>
      <c r="K8" s="33">
        <f t="shared" si="2"/>
        <v>0.95</v>
      </c>
      <c r="L8" s="34">
        <f t="shared" si="3"/>
        <v>106.875</v>
      </c>
      <c r="S8" s="172"/>
      <c r="T8" s="159" t="s">
        <v>124</v>
      </c>
    </row>
    <row r="9" spans="2:20" ht="18" customHeight="1" thickBot="1" x14ac:dyDescent="0.3">
      <c r="B9" s="35" t="s">
        <v>10</v>
      </c>
      <c r="C9" s="36">
        <v>100</v>
      </c>
      <c r="D9" s="29">
        <v>0.05</v>
      </c>
      <c r="E9" s="37">
        <f t="shared" ref="E9:E10" si="4">1-D9</f>
        <v>0.95</v>
      </c>
      <c r="F9" s="38">
        <f t="shared" ref="F9:F10" si="5">E9*C9</f>
        <v>95</v>
      </c>
      <c r="H9" s="35" t="s">
        <v>10</v>
      </c>
      <c r="I9" s="36">
        <v>102.5</v>
      </c>
      <c r="J9" s="29">
        <v>0.05</v>
      </c>
      <c r="K9" s="37">
        <f t="shared" ref="K9:K11" si="6">1-J9</f>
        <v>0.95</v>
      </c>
      <c r="L9" s="38">
        <f t="shared" ref="L9:L11" si="7">K9*I9</f>
        <v>97.375</v>
      </c>
      <c r="S9" s="173"/>
      <c r="T9" s="160" t="s">
        <v>125</v>
      </c>
    </row>
    <row r="10" spans="2:20" ht="18" customHeight="1" x14ac:dyDescent="0.25">
      <c r="B10" s="162" t="s">
        <v>173</v>
      </c>
      <c r="C10" s="36">
        <v>80</v>
      </c>
      <c r="D10" s="29">
        <v>0.05</v>
      </c>
      <c r="E10" s="37">
        <f t="shared" si="4"/>
        <v>0.95</v>
      </c>
      <c r="F10" s="38">
        <f t="shared" si="5"/>
        <v>76</v>
      </c>
      <c r="H10" s="162" t="s">
        <v>173</v>
      </c>
      <c r="I10" s="36">
        <v>82.5</v>
      </c>
      <c r="J10" s="29">
        <v>0.05</v>
      </c>
      <c r="K10" s="37">
        <f t="shared" si="6"/>
        <v>0.95</v>
      </c>
      <c r="L10" s="38">
        <f t="shared" si="7"/>
        <v>78.375</v>
      </c>
      <c r="S10" s="174" t="s">
        <v>120</v>
      </c>
      <c r="T10" s="156" t="s">
        <v>130</v>
      </c>
    </row>
    <row r="11" spans="2:20" ht="18" customHeight="1" thickBot="1" x14ac:dyDescent="0.3">
      <c r="B11" s="162" t="s">
        <v>174</v>
      </c>
      <c r="C11" s="36">
        <v>45</v>
      </c>
      <c r="D11" s="29">
        <v>0.05</v>
      </c>
      <c r="E11" s="37">
        <f t="shared" si="0"/>
        <v>0.95</v>
      </c>
      <c r="F11" s="38">
        <f t="shared" si="1"/>
        <v>42.75</v>
      </c>
      <c r="H11" s="162" t="s">
        <v>174</v>
      </c>
      <c r="I11" s="36">
        <v>47.5</v>
      </c>
      <c r="J11" s="29">
        <v>0.05</v>
      </c>
      <c r="K11" s="37">
        <f t="shared" si="6"/>
        <v>0.95</v>
      </c>
      <c r="L11" s="38">
        <f t="shared" si="7"/>
        <v>45.125</v>
      </c>
      <c r="S11" s="175"/>
      <c r="T11" s="157" t="s">
        <v>127</v>
      </c>
    </row>
    <row r="12" spans="2:20" ht="18" customHeight="1" x14ac:dyDescent="0.25">
      <c r="B12" s="39" t="s">
        <v>11</v>
      </c>
      <c r="C12" s="40">
        <f>SUM(C4:C7)</f>
        <v>477.5</v>
      </c>
      <c r="D12" s="41">
        <v>0.05</v>
      </c>
      <c r="E12" s="41">
        <f t="shared" si="0"/>
        <v>0.95</v>
      </c>
      <c r="F12" s="42">
        <f>SUM(F4:F7)</f>
        <v>453.625</v>
      </c>
      <c r="H12" s="39" t="s">
        <v>11</v>
      </c>
      <c r="I12" s="40">
        <f>SUM(I4:I7)</f>
        <v>492.5</v>
      </c>
      <c r="J12" s="41">
        <v>0.05</v>
      </c>
      <c r="K12" s="41">
        <f t="shared" si="2"/>
        <v>0.95</v>
      </c>
      <c r="L12" s="42">
        <f>SUM(L4:L7)</f>
        <v>467.875</v>
      </c>
      <c r="S12" s="175"/>
      <c r="T12" s="158" t="s">
        <v>128</v>
      </c>
    </row>
    <row r="13" spans="2:20" ht="18" customHeight="1" thickBot="1" x14ac:dyDescent="0.3">
      <c r="B13" s="43" t="s">
        <v>12</v>
      </c>
      <c r="C13" s="44">
        <f>SUM(C4:C11)</f>
        <v>812.5</v>
      </c>
      <c r="D13" s="45">
        <v>0.05</v>
      </c>
      <c r="E13" s="45">
        <f t="shared" si="0"/>
        <v>0.95</v>
      </c>
      <c r="F13" s="46">
        <f>SUM(F4:F11)</f>
        <v>771.875</v>
      </c>
      <c r="H13" s="43" t="s">
        <v>12</v>
      </c>
      <c r="I13" s="44">
        <f>SUM(I4:I11)</f>
        <v>837.5</v>
      </c>
      <c r="J13" s="45">
        <v>0.05</v>
      </c>
      <c r="K13" s="45">
        <f t="shared" si="2"/>
        <v>0.95</v>
      </c>
      <c r="L13" s="46">
        <f>SUM(L4:L11)</f>
        <v>795.625</v>
      </c>
      <c r="S13" s="175"/>
      <c r="T13" s="159" t="s">
        <v>129</v>
      </c>
    </row>
    <row r="14" spans="2:20" ht="18" customHeight="1" thickBot="1" x14ac:dyDescent="0.3">
      <c r="S14" s="198"/>
      <c r="T14" s="160" t="s">
        <v>125</v>
      </c>
    </row>
    <row r="15" spans="2:20" ht="18" customHeight="1" x14ac:dyDescent="0.25">
      <c r="S15" s="171" t="s">
        <v>126</v>
      </c>
      <c r="T15" s="156" t="s">
        <v>121</v>
      </c>
    </row>
    <row r="16" spans="2:20" ht="18" customHeight="1" thickBot="1" x14ac:dyDescent="0.3">
      <c r="S16" s="172"/>
      <c r="T16" s="157" t="s">
        <v>122</v>
      </c>
    </row>
    <row r="17" spans="2:20" ht="18" customHeight="1" thickBot="1" x14ac:dyDescent="0.3">
      <c r="B17" s="115" t="s">
        <v>34</v>
      </c>
      <c r="C17" s="62" t="s">
        <v>35</v>
      </c>
      <c r="D17" s="63" t="s">
        <v>36</v>
      </c>
      <c r="E17" s="63" t="s">
        <v>37</v>
      </c>
      <c r="F17" s="116" t="s">
        <v>38</v>
      </c>
      <c r="H17" s="82" t="s">
        <v>41</v>
      </c>
      <c r="I17" s="226" t="s">
        <v>35</v>
      </c>
      <c r="J17" s="207"/>
      <c r="K17" s="208" t="s">
        <v>36</v>
      </c>
      <c r="L17" s="208"/>
      <c r="M17" s="207" t="s">
        <v>37</v>
      </c>
      <c r="N17" s="207"/>
      <c r="O17" s="208" t="s">
        <v>38</v>
      </c>
      <c r="P17" s="209"/>
      <c r="Q17" s="87" t="s">
        <v>42</v>
      </c>
      <c r="S17" s="172"/>
      <c r="T17" s="158" t="s">
        <v>123</v>
      </c>
    </row>
    <row r="18" spans="2:20" ht="18" customHeight="1" thickBot="1" x14ac:dyDescent="0.3">
      <c r="B18" s="218" t="s">
        <v>39</v>
      </c>
      <c r="C18" s="66">
        <v>0.6</v>
      </c>
      <c r="D18" s="67">
        <v>0.6</v>
      </c>
      <c r="E18" s="68">
        <v>0.7</v>
      </c>
      <c r="F18" s="69">
        <v>0.7</v>
      </c>
      <c r="H18" s="223" t="s">
        <v>40</v>
      </c>
      <c r="I18" s="76">
        <v>4</v>
      </c>
      <c r="J18" s="164">
        <v>8</v>
      </c>
      <c r="K18" s="165">
        <v>4</v>
      </c>
      <c r="L18" s="165">
        <v>8</v>
      </c>
      <c r="M18" s="164">
        <v>4</v>
      </c>
      <c r="N18" s="164">
        <v>8</v>
      </c>
      <c r="O18" s="165">
        <v>4</v>
      </c>
      <c r="P18" s="77">
        <v>8</v>
      </c>
      <c r="Q18" s="84">
        <v>6</v>
      </c>
      <c r="S18" s="172"/>
      <c r="T18" s="159" t="s">
        <v>124</v>
      </c>
    </row>
    <row r="19" spans="2:20" ht="18" customHeight="1" thickBot="1" x14ac:dyDescent="0.3">
      <c r="B19" s="203"/>
      <c r="C19" s="70">
        <v>0.75</v>
      </c>
      <c r="D19" s="65">
        <v>0.75</v>
      </c>
      <c r="E19" s="64">
        <v>0.77500000000000002</v>
      </c>
      <c r="F19" s="71">
        <v>0.77500000000000002</v>
      </c>
      <c r="H19" s="224"/>
      <c r="I19" s="78">
        <v>4</v>
      </c>
      <c r="J19" s="166">
        <v>8</v>
      </c>
      <c r="K19" s="167">
        <v>4</v>
      </c>
      <c r="L19" s="167">
        <v>8</v>
      </c>
      <c r="M19" s="166">
        <v>4</v>
      </c>
      <c r="N19" s="166">
        <v>8</v>
      </c>
      <c r="O19" s="167">
        <v>4</v>
      </c>
      <c r="P19" s="79">
        <v>8</v>
      </c>
      <c r="Q19" s="85">
        <v>7</v>
      </c>
      <c r="S19" s="173"/>
      <c r="T19" s="160" t="s">
        <v>125</v>
      </c>
    </row>
    <row r="20" spans="2:20" ht="18" customHeight="1" x14ac:dyDescent="0.25">
      <c r="B20" s="203"/>
      <c r="C20" s="70">
        <v>0.8</v>
      </c>
      <c r="D20" s="65">
        <v>0.8</v>
      </c>
      <c r="E20" s="64">
        <v>0.82499999999999996</v>
      </c>
      <c r="F20" s="71">
        <v>0.82499999999999996</v>
      </c>
      <c r="H20" s="224"/>
      <c r="I20" s="78">
        <v>5</v>
      </c>
      <c r="J20" s="166">
        <v>5</v>
      </c>
      <c r="K20" s="167">
        <v>5</v>
      </c>
      <c r="L20" s="167">
        <v>5</v>
      </c>
      <c r="M20" s="166">
        <v>5</v>
      </c>
      <c r="N20" s="166">
        <v>5</v>
      </c>
      <c r="O20" s="167">
        <v>5</v>
      </c>
      <c r="P20" s="79">
        <v>5</v>
      </c>
      <c r="Q20" s="85">
        <v>8</v>
      </c>
      <c r="S20" s="174" t="s">
        <v>143</v>
      </c>
      <c r="T20" s="156" t="s">
        <v>130</v>
      </c>
    </row>
    <row r="21" spans="2:20" ht="18" customHeight="1" x14ac:dyDescent="0.25">
      <c r="B21" s="203"/>
      <c r="C21" s="70">
        <v>0.85</v>
      </c>
      <c r="D21" s="65">
        <v>0.85</v>
      </c>
      <c r="E21" s="64">
        <v>0.875</v>
      </c>
      <c r="F21" s="71">
        <v>0.875</v>
      </c>
      <c r="H21" s="224"/>
      <c r="I21" s="78">
        <v>8</v>
      </c>
      <c r="J21" s="166">
        <v>3</v>
      </c>
      <c r="K21" s="167">
        <v>8</v>
      </c>
      <c r="L21" s="167">
        <v>3</v>
      </c>
      <c r="M21" s="166">
        <v>8</v>
      </c>
      <c r="N21" s="166">
        <v>3</v>
      </c>
      <c r="O21" s="167">
        <v>8</v>
      </c>
      <c r="P21" s="79">
        <v>3</v>
      </c>
      <c r="Q21" s="85">
        <v>9</v>
      </c>
      <c r="S21" s="175"/>
      <c r="T21" s="157" t="s">
        <v>127</v>
      </c>
    </row>
    <row r="22" spans="2:20" ht="18" customHeight="1" thickBot="1" x14ac:dyDescent="0.3">
      <c r="B22" s="204"/>
      <c r="C22" s="72">
        <v>0.95</v>
      </c>
      <c r="D22" s="73">
        <v>0.95</v>
      </c>
      <c r="E22" s="74">
        <v>0.95</v>
      </c>
      <c r="F22" s="75">
        <v>0.95</v>
      </c>
      <c r="H22" s="225"/>
      <c r="I22" s="80">
        <v>6</v>
      </c>
      <c r="J22" s="168">
        <v>2</v>
      </c>
      <c r="K22" s="169">
        <v>6</v>
      </c>
      <c r="L22" s="169">
        <v>2</v>
      </c>
      <c r="M22" s="168">
        <v>4</v>
      </c>
      <c r="N22" s="168">
        <v>3</v>
      </c>
      <c r="O22" s="169">
        <v>4</v>
      </c>
      <c r="P22" s="81">
        <v>3</v>
      </c>
      <c r="Q22" s="86">
        <v>10</v>
      </c>
      <c r="S22" s="175"/>
      <c r="T22" s="158" t="s">
        <v>128</v>
      </c>
    </row>
    <row r="23" spans="2:20" ht="18" customHeight="1" thickBot="1" x14ac:dyDescent="0.3">
      <c r="S23" s="175"/>
      <c r="T23" s="159" t="s">
        <v>129</v>
      </c>
    </row>
    <row r="24" spans="2:20" ht="18" customHeight="1" thickBot="1" x14ac:dyDescent="0.3">
      <c r="S24" s="176"/>
      <c r="T24" s="161" t="s">
        <v>125</v>
      </c>
    </row>
    <row r="25" spans="2:20" ht="18" customHeight="1" thickTop="1" thickBot="1" x14ac:dyDescent="0.3"/>
    <row r="26" spans="2:20" ht="18" customHeight="1" thickBot="1" x14ac:dyDescent="0.3">
      <c r="B26" s="216" t="s">
        <v>24</v>
      </c>
      <c r="C26" s="101" t="s">
        <v>61</v>
      </c>
      <c r="D26" s="102" t="s">
        <v>64</v>
      </c>
      <c r="E26" s="102" t="s">
        <v>63</v>
      </c>
      <c r="F26" s="103" t="s">
        <v>62</v>
      </c>
      <c r="H26" s="82" t="s">
        <v>41</v>
      </c>
      <c r="I26" s="210" t="s">
        <v>102</v>
      </c>
      <c r="J26" s="211"/>
      <c r="K26" s="212" t="s">
        <v>172</v>
      </c>
      <c r="L26" s="213"/>
      <c r="M26" s="214" t="s">
        <v>98</v>
      </c>
      <c r="N26" s="213"/>
      <c r="O26" s="214" t="s">
        <v>92</v>
      </c>
      <c r="P26" s="215"/>
      <c r="Q26" s="87" t="s">
        <v>42</v>
      </c>
    </row>
    <row r="27" spans="2:20" ht="18" customHeight="1" thickBot="1" x14ac:dyDescent="0.3">
      <c r="B27" s="217"/>
      <c r="C27" s="53" t="s">
        <v>25</v>
      </c>
      <c r="D27" s="54" t="s">
        <v>26</v>
      </c>
      <c r="E27" s="54" t="s">
        <v>27</v>
      </c>
      <c r="F27" s="55" t="s">
        <v>28</v>
      </c>
      <c r="H27" s="223" t="s">
        <v>40</v>
      </c>
      <c r="I27" s="76">
        <v>4</v>
      </c>
      <c r="J27" s="164">
        <v>8</v>
      </c>
      <c r="K27" s="165">
        <v>3</v>
      </c>
      <c r="L27" s="165">
        <v>12</v>
      </c>
      <c r="M27" s="164">
        <v>4</v>
      </c>
      <c r="N27" s="164">
        <v>8</v>
      </c>
      <c r="O27" s="165">
        <v>4</v>
      </c>
      <c r="P27" s="77">
        <v>8</v>
      </c>
      <c r="Q27" s="84">
        <v>6</v>
      </c>
    </row>
    <row r="28" spans="2:20" ht="18" customHeight="1" thickBot="1" x14ac:dyDescent="0.3">
      <c r="B28" s="56" t="s">
        <v>29</v>
      </c>
      <c r="C28" s="58">
        <f>C18</f>
        <v>0.6</v>
      </c>
      <c r="D28" s="59">
        <f>E18</f>
        <v>0.7</v>
      </c>
      <c r="E28" s="60">
        <f>D18</f>
        <v>0.6</v>
      </c>
      <c r="F28" s="61">
        <f>F18</f>
        <v>0.7</v>
      </c>
      <c r="H28" s="224"/>
      <c r="I28" s="78">
        <v>4</v>
      </c>
      <c r="J28" s="166">
        <v>8</v>
      </c>
      <c r="K28" s="167">
        <v>4</v>
      </c>
      <c r="L28" s="167">
        <v>10</v>
      </c>
      <c r="M28" s="166">
        <v>4</v>
      </c>
      <c r="N28" s="166">
        <v>8</v>
      </c>
      <c r="O28" s="167">
        <v>4</v>
      </c>
      <c r="P28" s="79">
        <v>8</v>
      </c>
      <c r="Q28" s="85">
        <v>7</v>
      </c>
    </row>
    <row r="29" spans="2:20" ht="18" customHeight="1" thickBot="1" x14ac:dyDescent="0.3">
      <c r="B29" s="57" t="s">
        <v>30</v>
      </c>
      <c r="C29" s="58">
        <f t="shared" ref="C29:C32" si="8">C19</f>
        <v>0.75</v>
      </c>
      <c r="D29" s="59">
        <f t="shared" ref="D29:F32" si="9">E19</f>
        <v>0.77500000000000002</v>
      </c>
      <c r="E29" s="60">
        <f t="shared" ref="E29:E32" si="10">D19</f>
        <v>0.75</v>
      </c>
      <c r="F29" s="61">
        <f t="shared" ref="F29:F32" si="11">F19</f>
        <v>0.77500000000000002</v>
      </c>
      <c r="H29" s="224"/>
      <c r="I29" s="78">
        <v>5</v>
      </c>
      <c r="J29" s="166">
        <v>5</v>
      </c>
      <c r="K29" s="167">
        <v>3</v>
      </c>
      <c r="L29" s="167">
        <v>10</v>
      </c>
      <c r="M29" s="166">
        <v>5</v>
      </c>
      <c r="N29" s="166">
        <v>5</v>
      </c>
      <c r="O29" s="167">
        <v>5</v>
      </c>
      <c r="P29" s="79">
        <v>5</v>
      </c>
      <c r="Q29" s="85">
        <v>8</v>
      </c>
    </row>
    <row r="30" spans="2:20" ht="18" customHeight="1" thickBot="1" x14ac:dyDescent="0.3">
      <c r="B30" s="57" t="s">
        <v>31</v>
      </c>
      <c r="C30" s="58">
        <f t="shared" si="8"/>
        <v>0.8</v>
      </c>
      <c r="D30" s="59">
        <f t="shared" si="9"/>
        <v>0.82499999999999996</v>
      </c>
      <c r="E30" s="60">
        <f t="shared" si="10"/>
        <v>0.8</v>
      </c>
      <c r="F30" s="61">
        <f t="shared" si="11"/>
        <v>0.82499999999999996</v>
      </c>
      <c r="H30" s="224"/>
      <c r="I30" s="78">
        <v>8</v>
      </c>
      <c r="J30" s="166">
        <v>3</v>
      </c>
      <c r="K30" s="167">
        <v>4</v>
      </c>
      <c r="L30" s="167">
        <v>7</v>
      </c>
      <c r="M30" s="166">
        <v>8</v>
      </c>
      <c r="N30" s="166">
        <v>3</v>
      </c>
      <c r="O30" s="167">
        <v>8</v>
      </c>
      <c r="P30" s="79">
        <v>3</v>
      </c>
      <c r="Q30" s="85">
        <v>9</v>
      </c>
    </row>
    <row r="31" spans="2:20" ht="18" customHeight="1" thickBot="1" x14ac:dyDescent="0.3">
      <c r="B31" s="57" t="s">
        <v>32</v>
      </c>
      <c r="C31" s="58">
        <f t="shared" si="8"/>
        <v>0.85</v>
      </c>
      <c r="D31" s="59">
        <f t="shared" si="9"/>
        <v>0.875</v>
      </c>
      <c r="E31" s="60">
        <f t="shared" si="10"/>
        <v>0.85</v>
      </c>
      <c r="F31" s="61">
        <f t="shared" si="11"/>
        <v>0.875</v>
      </c>
      <c r="H31" s="225"/>
      <c r="I31" s="80">
        <v>4</v>
      </c>
      <c r="J31" s="168">
        <v>3</v>
      </c>
      <c r="K31" s="169">
        <v>4</v>
      </c>
      <c r="L31" s="169">
        <v>5</v>
      </c>
      <c r="M31" s="168">
        <v>4</v>
      </c>
      <c r="N31" s="168">
        <v>3</v>
      </c>
      <c r="O31" s="169">
        <v>4</v>
      </c>
      <c r="P31" s="81">
        <v>3</v>
      </c>
      <c r="Q31" s="86">
        <v>10</v>
      </c>
    </row>
    <row r="32" spans="2:20" ht="18" customHeight="1" thickBot="1" x14ac:dyDescent="0.3">
      <c r="B32" s="309" t="s">
        <v>33</v>
      </c>
      <c r="C32" s="58">
        <f t="shared" si="8"/>
        <v>0.95</v>
      </c>
      <c r="D32" s="59">
        <f t="shared" si="9"/>
        <v>0.95</v>
      </c>
      <c r="E32" s="60">
        <f t="shared" si="10"/>
        <v>0.95</v>
      </c>
      <c r="F32" s="61">
        <f t="shared" si="11"/>
        <v>0.95</v>
      </c>
    </row>
    <row r="34" spans="2:11" ht="18" customHeight="1" thickBot="1" x14ac:dyDescent="0.3"/>
    <row r="35" spans="2:11" ht="18" customHeight="1" thickBot="1" x14ac:dyDescent="0.3">
      <c r="B35" s="296" t="s">
        <v>34</v>
      </c>
      <c r="C35" s="303" t="s">
        <v>39</v>
      </c>
      <c r="D35" s="163" t="s">
        <v>35</v>
      </c>
      <c r="E35" s="170" t="s">
        <v>36</v>
      </c>
      <c r="F35" s="170" t="s">
        <v>37</v>
      </c>
      <c r="G35" s="170" t="s">
        <v>38</v>
      </c>
      <c r="H35" s="294" t="s">
        <v>175</v>
      </c>
      <c r="I35" s="294" t="s">
        <v>172</v>
      </c>
      <c r="J35" s="294" t="s">
        <v>98</v>
      </c>
      <c r="K35" s="295" t="s">
        <v>92</v>
      </c>
    </row>
    <row r="36" spans="2:11" ht="18" customHeight="1" x14ac:dyDescent="0.25">
      <c r="B36" s="297" t="s">
        <v>176</v>
      </c>
      <c r="C36" s="304">
        <v>0.6</v>
      </c>
      <c r="D36" s="300">
        <f>$F$4*C28*I18*J18</f>
        <v>2918.4</v>
      </c>
      <c r="E36" s="292">
        <f>E28*K18*L18*$F$6</f>
        <v>2827.2</v>
      </c>
      <c r="F36" s="291">
        <f>D28*M18*N18*$F$5</f>
        <v>2128</v>
      </c>
      <c r="G36" s="292">
        <f>F28*O18*P18*$F$7</f>
        <v>1330</v>
      </c>
      <c r="H36" s="291">
        <f>D28*I27*J27*$F$8</f>
        <v>2340.7999999999997</v>
      </c>
      <c r="I36" s="292">
        <f>F28*K27*L27*$F$9</f>
        <v>2393.9999999999995</v>
      </c>
      <c r="J36" s="291">
        <f>D28*M27*N27*$F$10</f>
        <v>1702.3999999999999</v>
      </c>
      <c r="K36" s="293">
        <f>F28*O27*P27*$F$11</f>
        <v>957.59999999999991</v>
      </c>
    </row>
    <row r="37" spans="2:11" ht="18" customHeight="1" x14ac:dyDescent="0.25">
      <c r="B37" s="298"/>
      <c r="C37" s="305">
        <v>0.75</v>
      </c>
      <c r="D37" s="301">
        <f>$F$4*C29*I19*J19</f>
        <v>3648</v>
      </c>
      <c r="E37" s="285">
        <f>E29*K19*L19*$F$6</f>
        <v>3534</v>
      </c>
      <c r="F37" s="286">
        <f t="shared" ref="F37:F40" si="12">D29*M19*N19*$F$5</f>
        <v>2356</v>
      </c>
      <c r="G37" s="285">
        <f t="shared" ref="G37:G40" si="13">F29*O19*P19*$F$7</f>
        <v>1472.5</v>
      </c>
      <c r="H37" s="286">
        <f t="shared" ref="H37:H40" si="14">D29*I28*J28*$F$8</f>
        <v>2591.6</v>
      </c>
      <c r="I37" s="285">
        <f t="shared" ref="I37:I40" si="15">F29*K28*L28*$F$9</f>
        <v>2945</v>
      </c>
      <c r="J37" s="286">
        <f t="shared" ref="J37:J40" si="16">D29*M28*N28*$F$10</f>
        <v>1884.8</v>
      </c>
      <c r="K37" s="287">
        <f t="shared" ref="K37:K40" si="17">F29*O28*P28*$F$11</f>
        <v>1060.2</v>
      </c>
    </row>
    <row r="38" spans="2:11" ht="18" customHeight="1" x14ac:dyDescent="0.25">
      <c r="B38" s="298"/>
      <c r="C38" s="305">
        <v>0.8</v>
      </c>
      <c r="D38" s="301">
        <f t="shared" ref="D37:D40" si="18">$F$4*C30*I20*J20</f>
        <v>3040</v>
      </c>
      <c r="E38" s="285">
        <f t="shared" ref="E37:E40" si="19">E30*K20*L20*$F$6</f>
        <v>2945</v>
      </c>
      <c r="F38" s="286">
        <f t="shared" si="12"/>
        <v>1959.375</v>
      </c>
      <c r="G38" s="285">
        <f t="shared" si="13"/>
        <v>1224.609375</v>
      </c>
      <c r="H38" s="286">
        <f>D30*I29*J29*$F$8</f>
        <v>2155.3125</v>
      </c>
      <c r="I38" s="285">
        <f t="shared" si="15"/>
        <v>2351.2499999999995</v>
      </c>
      <c r="J38" s="286">
        <f t="shared" si="16"/>
        <v>1567.5</v>
      </c>
      <c r="K38" s="287">
        <f t="shared" si="17"/>
        <v>881.71875</v>
      </c>
    </row>
    <row r="39" spans="2:11" ht="18" customHeight="1" x14ac:dyDescent="0.25">
      <c r="B39" s="298"/>
      <c r="C39" s="305">
        <v>0.85</v>
      </c>
      <c r="D39" s="301">
        <f t="shared" si="18"/>
        <v>3100.7999999999997</v>
      </c>
      <c r="E39" s="285">
        <f t="shared" si="19"/>
        <v>3003.8999999999996</v>
      </c>
      <c r="F39" s="286">
        <f t="shared" si="12"/>
        <v>1995</v>
      </c>
      <c r="G39" s="285">
        <f t="shared" si="13"/>
        <v>1246.875</v>
      </c>
      <c r="H39" s="286">
        <f t="shared" si="14"/>
        <v>2194.5</v>
      </c>
      <c r="I39" s="285">
        <f t="shared" si="15"/>
        <v>2327.5</v>
      </c>
      <c r="J39" s="286">
        <f t="shared" si="16"/>
        <v>1596</v>
      </c>
      <c r="K39" s="287">
        <f t="shared" si="17"/>
        <v>897.75</v>
      </c>
    </row>
    <row r="40" spans="2:11" ht="18" customHeight="1" thickBot="1" x14ac:dyDescent="0.3">
      <c r="B40" s="299"/>
      <c r="C40" s="306">
        <v>0.95</v>
      </c>
      <c r="D40" s="302">
        <f>$F$4*C32*I22*J22</f>
        <v>1732.8000000000002</v>
      </c>
      <c r="E40" s="288">
        <f>E32*K22*L22*$F$6</f>
        <v>1678.6499999999999</v>
      </c>
      <c r="F40" s="289">
        <f t="shared" si="12"/>
        <v>1082.9999999999998</v>
      </c>
      <c r="G40" s="288">
        <f t="shared" si="13"/>
        <v>676.87499999999989</v>
      </c>
      <c r="H40" s="289">
        <f t="shared" si="14"/>
        <v>1191.3</v>
      </c>
      <c r="I40" s="288">
        <f t="shared" si="15"/>
        <v>1805</v>
      </c>
      <c r="J40" s="289">
        <f t="shared" si="16"/>
        <v>866.39999999999986</v>
      </c>
      <c r="K40" s="290">
        <f t="shared" si="17"/>
        <v>487.34999999999997</v>
      </c>
    </row>
  </sheetData>
  <mergeCells count="22">
    <mergeCell ref="H27:H31"/>
    <mergeCell ref="S2:T2"/>
    <mergeCell ref="S3:T3"/>
    <mergeCell ref="S4:T4"/>
    <mergeCell ref="S5:S9"/>
    <mergeCell ref="S10:S14"/>
    <mergeCell ref="S15:S19"/>
    <mergeCell ref="S20:S24"/>
    <mergeCell ref="B2:F2"/>
    <mergeCell ref="H2:L2"/>
    <mergeCell ref="H18:H22"/>
    <mergeCell ref="I17:J17"/>
    <mergeCell ref="K17:L17"/>
    <mergeCell ref="B36:B40"/>
    <mergeCell ref="M17:N17"/>
    <mergeCell ref="O17:P17"/>
    <mergeCell ref="I26:J26"/>
    <mergeCell ref="K26:L26"/>
    <mergeCell ref="M26:N26"/>
    <mergeCell ref="O26:P26"/>
    <mergeCell ref="B26:B27"/>
    <mergeCell ref="B18:B22"/>
  </mergeCells>
  <phoneticPr fontId="15" type="noConversion"/>
  <hyperlinks>
    <hyperlink ref="S3:T3" location="说明页!A1" display="说明页" xr:uid="{354D5373-FD20-4768-82AB-14557FC4030A}"/>
    <hyperlink ref="S4:T4" location="基础数据!A1" display="基础数据" xr:uid="{97B12ED9-EF1A-47E8-B0A7-CA0AA0BBEA12}"/>
    <hyperlink ref="T5" location="'腿肩(减重60%)'!A1" display="减重60%" xr:uid="{9FF528B8-923F-4A1C-A899-1225A8EB9984}"/>
    <hyperlink ref="T6" location="'腿肩(75%)'!A1" display="75%" xr:uid="{2BD7F017-845C-41BF-8230-1D86CD04589C}"/>
    <hyperlink ref="T7" location="'腿肩(80%)'!A1" display="80%" xr:uid="{2DEBE8B1-ACC5-4469-8880-1B1BBE985799}"/>
    <hyperlink ref="T8" location="'腿肩(85%)'!A1" display="85%" xr:uid="{144A9ACF-94D8-4297-AE1F-DDC25E0C860D}"/>
    <hyperlink ref="T9" location="'腿肩(95%)'!A1" display="95%" xr:uid="{19BBAD17-B32C-42B8-8271-12D0F0AEEC1B}"/>
    <hyperlink ref="T10" location="'胸背(减重70%)'!A1" display="减重70%" xr:uid="{ACA07BE2-BD68-4759-AB5C-9626AE90FC9D}"/>
    <hyperlink ref="T11" location="'胸背(77.5%)'!A1" display="77.5%" xr:uid="{1552EA38-2FCA-4EAF-B71E-CEBE3FF01793}"/>
    <hyperlink ref="T12" location="'胸背(82.5%)'!A1" display="82.5%" xr:uid="{265C24EE-F381-4942-94C1-7CC38F28640F}"/>
    <hyperlink ref="T13" location="'胸背(87.5%)'!A1" display="87.5%" xr:uid="{8124AB02-AED7-46AB-BC6C-FABE1C0CFB50}"/>
    <hyperlink ref="T14" location="'胸背(95%)'!A1" display="95%" xr:uid="{717045D2-3B8B-4287-9250-FCC01DE4E35F}"/>
    <hyperlink ref="T15" location="'拉胸(减重60%)'!A1" display="减重60%" xr:uid="{2F8947D3-C16D-4D39-A313-AEB40BB44FF7}"/>
    <hyperlink ref="T16" location="'拉胸(75%)'!A1" display="75%" xr:uid="{C2129852-A3B9-4C29-9F4D-622693579CE4}"/>
    <hyperlink ref="T17" location="'拉胸(80%)'!A1" display="80%" xr:uid="{30D2F99C-1747-4F5F-8674-6A6A93025AC4}"/>
    <hyperlink ref="T18" location="'拉胸(85%)'!A1" display="85%" xr:uid="{117AB270-65B5-4011-980E-88114F04A8EB}"/>
    <hyperlink ref="T19" location="'拉胸(95%)'!A1" display="95%" xr:uid="{21D75B7E-A8F5-4ED3-8ABA-A2918D635916}"/>
    <hyperlink ref="T20" location="'肩背(减重70%)'!A1" display="减重70%" xr:uid="{D3DF771B-F1E7-4F88-B1ED-4855BA8920A5}"/>
    <hyperlink ref="T21" location="'肩背(77.5%)'!A1" display="77.5%" xr:uid="{DEFC2B9C-CAE8-43F8-AE6F-A699F61D492F}"/>
    <hyperlink ref="T22" location="'肩背(82.5%)'!A1" display="82.5%" xr:uid="{D81967C5-0DF2-4F1D-92B8-8E36A9D48177}"/>
    <hyperlink ref="T23" location="'肩背(87.5%)'!A1" display="87.5%" xr:uid="{58D63AF6-D728-410C-B10A-0B3607BBBA90}"/>
    <hyperlink ref="T24" location="'肩背(95%)'!A1" display="95%" xr:uid="{1B6D1355-27E3-4083-BC29-B7E6617956DC}"/>
  </hyperlinks>
  <pageMargins left="0.69930555555555596" right="0.69930555555555596" top="0.75" bottom="0.75" header="0.3" footer="0.3"/>
  <pageSetup paperSize="9" scale="58" fitToWidth="2" fitToHeight="0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6" tint="0.39997558519241921"/>
  </sheetPr>
  <dimension ref="B1:Q114"/>
  <sheetViews>
    <sheetView topLeftCell="A73" zoomScale="85" zoomScaleNormal="85" workbookViewId="0">
      <selection activeCell="I89" sqref="I89:K102"/>
    </sheetView>
  </sheetViews>
  <sheetFormatPr defaultColWidth="10.77734375" defaultRowHeight="20.100000000000001" customHeight="1" x14ac:dyDescent="0.25"/>
  <cols>
    <col min="1" max="1" width="10.77734375" style="135"/>
    <col min="2" max="2" width="16.77734375" style="135" customWidth="1"/>
    <col min="3" max="8" width="10.77734375" style="135"/>
    <col min="9" max="9" width="16.77734375" style="135" customWidth="1"/>
    <col min="10" max="16384" width="10.77734375" style="135"/>
  </cols>
  <sheetData>
    <row r="1" spans="2:17" ht="20.100000000000001" customHeight="1" thickBot="1" x14ac:dyDescent="0.3"/>
    <row r="2" spans="2:17" ht="20.100000000000001" customHeight="1" thickTop="1" thickBot="1" x14ac:dyDescent="0.3">
      <c r="B2" s="227" t="s">
        <v>13</v>
      </c>
      <c r="C2" s="228"/>
      <c r="D2" s="228"/>
      <c r="E2" s="228"/>
      <c r="F2" s="228"/>
      <c r="G2" s="229"/>
      <c r="I2" s="227" t="s">
        <v>13</v>
      </c>
      <c r="J2" s="228"/>
      <c r="K2" s="228"/>
      <c r="L2" s="228"/>
      <c r="M2" s="228"/>
      <c r="N2" s="229"/>
      <c r="P2" s="196" t="s">
        <v>116</v>
      </c>
      <c r="Q2" s="197"/>
    </row>
    <row r="3" spans="2:17" ht="20.100000000000001" customHeight="1" thickBot="1" x14ac:dyDescent="0.3">
      <c r="B3" s="1" t="s">
        <v>14</v>
      </c>
      <c r="C3" s="2" t="s">
        <v>15</v>
      </c>
      <c r="D3" s="3" t="s">
        <v>16</v>
      </c>
      <c r="E3" s="4" t="s">
        <v>17</v>
      </c>
      <c r="F3" s="5" t="s">
        <v>18</v>
      </c>
      <c r="G3" s="6" t="s">
        <v>19</v>
      </c>
      <c r="I3" s="1" t="s">
        <v>14</v>
      </c>
      <c r="J3" s="2" t="s">
        <v>15</v>
      </c>
      <c r="K3" s="3" t="s">
        <v>16</v>
      </c>
      <c r="L3" s="4" t="s">
        <v>17</v>
      </c>
      <c r="M3" s="5" t="s">
        <v>18</v>
      </c>
      <c r="N3" s="6" t="s">
        <v>19</v>
      </c>
      <c r="P3" s="205" t="s">
        <v>117</v>
      </c>
      <c r="Q3" s="206"/>
    </row>
    <row r="4" spans="2:17" ht="20.100000000000001" customHeight="1" thickBot="1" x14ac:dyDescent="0.3">
      <c r="B4" s="232" t="s">
        <v>84</v>
      </c>
      <c r="C4" s="7">
        <f>基础数据!$O$20</f>
        <v>5</v>
      </c>
      <c r="D4" s="7">
        <f>基础数据!$P$20</f>
        <v>5</v>
      </c>
      <c r="E4" s="8">
        <f>基础数据!$F$7*F4</f>
        <v>48.984375</v>
      </c>
      <c r="F4" s="110">
        <f>基础数据!$F$20</f>
        <v>0.82499999999999996</v>
      </c>
      <c r="G4" s="111">
        <f>C4*D4*E4</f>
        <v>1224.609375</v>
      </c>
      <c r="I4" s="232" t="s">
        <v>138</v>
      </c>
      <c r="J4" s="7">
        <f>基础数据!$O$20</f>
        <v>5</v>
      </c>
      <c r="K4" s="7">
        <f>基础数据!$P$20</f>
        <v>5</v>
      </c>
      <c r="L4" s="8">
        <f>基础数据!$L$7*M4</f>
        <v>50.943749999999994</v>
      </c>
      <c r="M4" s="110">
        <f>基础数据!$F$20</f>
        <v>0.82499999999999996</v>
      </c>
      <c r="N4" s="111">
        <f>J4*K4*L4</f>
        <v>1273.5937499999998</v>
      </c>
      <c r="P4" s="201" t="s">
        <v>118</v>
      </c>
      <c r="Q4" s="202"/>
    </row>
    <row r="5" spans="2:17" ht="20.100000000000001" customHeight="1" x14ac:dyDescent="0.25">
      <c r="B5" s="233"/>
      <c r="C5" s="88"/>
      <c r="D5" s="89"/>
      <c r="E5" s="90"/>
      <c r="F5" s="91"/>
      <c r="G5" s="245">
        <f>C5*D5*E5+C6*D6*E6+C7*D7*E7+C8*D8*E8+C9*D9*E9+C10*D10*E10</f>
        <v>0</v>
      </c>
      <c r="I5" s="233"/>
      <c r="J5" s="88"/>
      <c r="K5" s="89"/>
      <c r="L5" s="90"/>
      <c r="M5" s="91"/>
      <c r="N5" s="245">
        <f>J5*K5*L5+J6*K6*L6+J7*K7*L7+J8*K8*L8+J9*K9*L9+J10*K10*L10</f>
        <v>0</v>
      </c>
      <c r="P5" s="171" t="s">
        <v>119</v>
      </c>
      <c r="Q5" s="156" t="s">
        <v>121</v>
      </c>
    </row>
    <row r="6" spans="2:17" ht="20.100000000000001" customHeight="1" x14ac:dyDescent="0.25">
      <c r="B6" s="233"/>
      <c r="C6" s="92"/>
      <c r="D6" s="93"/>
      <c r="E6" s="94"/>
      <c r="F6" s="95"/>
      <c r="G6" s="245"/>
      <c r="I6" s="233"/>
      <c r="J6" s="92"/>
      <c r="K6" s="93"/>
      <c r="L6" s="94"/>
      <c r="M6" s="95"/>
      <c r="N6" s="245"/>
      <c r="P6" s="172"/>
      <c r="Q6" s="157" t="s">
        <v>122</v>
      </c>
    </row>
    <row r="7" spans="2:17" ht="20.100000000000001" customHeight="1" x14ac:dyDescent="0.25">
      <c r="B7" s="233"/>
      <c r="C7" s="92"/>
      <c r="D7" s="93"/>
      <c r="E7" s="94"/>
      <c r="F7" s="95"/>
      <c r="G7" s="245"/>
      <c r="I7" s="233"/>
      <c r="J7" s="92"/>
      <c r="K7" s="93"/>
      <c r="L7" s="94"/>
      <c r="M7" s="95"/>
      <c r="N7" s="245"/>
      <c r="P7" s="172"/>
      <c r="Q7" s="158" t="s">
        <v>123</v>
      </c>
    </row>
    <row r="8" spans="2:17" ht="20.100000000000001" customHeight="1" thickBot="1" x14ac:dyDescent="0.3">
      <c r="B8" s="233"/>
      <c r="C8" s="92"/>
      <c r="D8" s="93"/>
      <c r="E8" s="94"/>
      <c r="F8" s="95"/>
      <c r="G8" s="245"/>
      <c r="I8" s="233"/>
      <c r="J8" s="92"/>
      <c r="K8" s="93"/>
      <c r="L8" s="94"/>
      <c r="M8" s="95"/>
      <c r="N8" s="245"/>
      <c r="P8" s="172"/>
      <c r="Q8" s="159" t="s">
        <v>124</v>
      </c>
    </row>
    <row r="9" spans="2:17" ht="20.100000000000001" customHeight="1" thickBot="1" x14ac:dyDescent="0.3">
      <c r="B9" s="233"/>
      <c r="C9" s="92"/>
      <c r="D9" s="93"/>
      <c r="E9" s="94"/>
      <c r="F9" s="95"/>
      <c r="G9" s="245"/>
      <c r="I9" s="233"/>
      <c r="J9" s="92"/>
      <c r="K9" s="93"/>
      <c r="L9" s="94"/>
      <c r="M9" s="95"/>
      <c r="N9" s="245"/>
      <c r="P9" s="173"/>
      <c r="Q9" s="160" t="s">
        <v>125</v>
      </c>
    </row>
    <row r="10" spans="2:17" ht="20.100000000000001" customHeight="1" thickBot="1" x14ac:dyDescent="0.3">
      <c r="B10" s="234"/>
      <c r="C10" s="136"/>
      <c r="D10" s="137"/>
      <c r="E10" s="138"/>
      <c r="F10" s="139"/>
      <c r="G10" s="246"/>
      <c r="I10" s="234"/>
      <c r="J10" s="136"/>
      <c r="K10" s="137"/>
      <c r="L10" s="138"/>
      <c r="M10" s="139"/>
      <c r="N10" s="246"/>
      <c r="P10" s="174" t="s">
        <v>120</v>
      </c>
      <c r="Q10" s="156" t="s">
        <v>130</v>
      </c>
    </row>
    <row r="11" spans="2:17" ht="20.100000000000001" customHeight="1" x14ac:dyDescent="0.25">
      <c r="B11" s="244"/>
      <c r="C11" s="9"/>
      <c r="D11" s="9"/>
      <c r="E11" s="10"/>
      <c r="F11" s="47"/>
      <c r="G11" s="111">
        <f>C11*D11*E11</f>
        <v>0</v>
      </c>
      <c r="I11" s="244"/>
      <c r="J11" s="9"/>
      <c r="K11" s="9"/>
      <c r="L11" s="10"/>
      <c r="M11" s="47"/>
      <c r="N11" s="111">
        <f>J11*K11*L11</f>
        <v>0</v>
      </c>
      <c r="P11" s="175"/>
      <c r="Q11" s="157" t="s">
        <v>127</v>
      </c>
    </row>
    <row r="12" spans="2:17" ht="20.100000000000001" customHeight="1" x14ac:dyDescent="0.25">
      <c r="B12" s="236"/>
      <c r="C12" s="121"/>
      <c r="D12" s="121"/>
      <c r="E12" s="124"/>
      <c r="F12" s="125"/>
      <c r="G12" s="230">
        <f>C12*D12*E12+C13*D13*E13+C14*D14*E14+C15*D15*E15+C16*D16*E16+C17*D17*E17</f>
        <v>0</v>
      </c>
      <c r="I12" s="236"/>
      <c r="J12" s="121"/>
      <c r="K12" s="121"/>
      <c r="L12" s="124"/>
      <c r="M12" s="125"/>
      <c r="N12" s="230">
        <f>J12*K12*L12+J13*K13*L13+J14*K14*L14+J15*K15*L15+J16*K16*L16+J17*K17*L17</f>
        <v>0</v>
      </c>
      <c r="P12" s="175"/>
      <c r="Q12" s="158" t="s">
        <v>128</v>
      </c>
    </row>
    <row r="13" spans="2:17" ht="20.100000000000001" customHeight="1" thickBot="1" x14ac:dyDescent="0.3">
      <c r="B13" s="236"/>
      <c r="C13" s="121"/>
      <c r="D13" s="121"/>
      <c r="E13" s="124"/>
      <c r="F13" s="125"/>
      <c r="G13" s="230"/>
      <c r="I13" s="236"/>
      <c r="J13" s="121"/>
      <c r="K13" s="121"/>
      <c r="L13" s="124"/>
      <c r="M13" s="125"/>
      <c r="N13" s="230"/>
      <c r="P13" s="175"/>
      <c r="Q13" s="159" t="s">
        <v>129</v>
      </c>
    </row>
    <row r="14" spans="2:17" ht="20.100000000000001" customHeight="1" thickBot="1" x14ac:dyDescent="0.3">
      <c r="B14" s="236"/>
      <c r="C14" s="121"/>
      <c r="D14" s="121"/>
      <c r="E14" s="124"/>
      <c r="F14" s="125"/>
      <c r="G14" s="230"/>
      <c r="I14" s="236"/>
      <c r="J14" s="121"/>
      <c r="K14" s="121"/>
      <c r="L14" s="124"/>
      <c r="M14" s="125"/>
      <c r="N14" s="230"/>
      <c r="P14" s="198"/>
      <c r="Q14" s="160" t="s">
        <v>125</v>
      </c>
    </row>
    <row r="15" spans="2:17" ht="20.100000000000001" customHeight="1" x14ac:dyDescent="0.25">
      <c r="B15" s="236"/>
      <c r="C15" s="121"/>
      <c r="D15" s="121"/>
      <c r="E15" s="124"/>
      <c r="F15" s="125"/>
      <c r="G15" s="230"/>
      <c r="I15" s="236"/>
      <c r="J15" s="121"/>
      <c r="K15" s="121"/>
      <c r="L15" s="124"/>
      <c r="M15" s="125"/>
      <c r="N15" s="230"/>
      <c r="P15" s="171" t="s">
        <v>126</v>
      </c>
      <c r="Q15" s="156" t="s">
        <v>121</v>
      </c>
    </row>
    <row r="16" spans="2:17" ht="20.100000000000001" customHeight="1" x14ac:dyDescent="0.25">
      <c r="B16" s="236"/>
      <c r="C16" s="121"/>
      <c r="D16" s="121"/>
      <c r="E16" s="124"/>
      <c r="F16" s="125"/>
      <c r="G16" s="230"/>
      <c r="I16" s="236"/>
      <c r="J16" s="121"/>
      <c r="K16" s="121"/>
      <c r="L16" s="124"/>
      <c r="M16" s="125"/>
      <c r="N16" s="230"/>
      <c r="P16" s="172"/>
      <c r="Q16" s="157" t="s">
        <v>122</v>
      </c>
    </row>
    <row r="17" spans="2:17" ht="20.100000000000001" customHeight="1" thickBot="1" x14ac:dyDescent="0.3">
      <c r="B17" s="237"/>
      <c r="C17" s="140"/>
      <c r="D17" s="140"/>
      <c r="E17" s="141"/>
      <c r="F17" s="142"/>
      <c r="G17" s="231"/>
      <c r="I17" s="237"/>
      <c r="J17" s="140"/>
      <c r="K17" s="140"/>
      <c r="L17" s="141"/>
      <c r="M17" s="142"/>
      <c r="N17" s="231"/>
      <c r="P17" s="172"/>
      <c r="Q17" s="158" t="s">
        <v>123</v>
      </c>
    </row>
    <row r="18" spans="2:17" ht="20.100000000000001" customHeight="1" thickBot="1" x14ac:dyDescent="0.3">
      <c r="B18" s="247" t="s">
        <v>21</v>
      </c>
      <c r="C18" s="248"/>
      <c r="D18" s="248"/>
      <c r="E18" s="248"/>
      <c r="F18" s="248"/>
      <c r="G18" s="20">
        <f>SUM(G4,G11)</f>
        <v>1224.609375</v>
      </c>
      <c r="I18" s="247" t="s">
        <v>21</v>
      </c>
      <c r="J18" s="248"/>
      <c r="K18" s="248"/>
      <c r="L18" s="248"/>
      <c r="M18" s="248"/>
      <c r="N18" s="20">
        <f>SUM(N4,N11)</f>
        <v>1273.5937499999998</v>
      </c>
      <c r="P18" s="172"/>
      <c r="Q18" s="159" t="s">
        <v>124</v>
      </c>
    </row>
    <row r="19" spans="2:17" ht="20.100000000000001" customHeight="1" thickBot="1" x14ac:dyDescent="0.3">
      <c r="B19" s="249" t="s">
        <v>22</v>
      </c>
      <c r="C19" s="250"/>
      <c r="D19" s="250"/>
      <c r="E19" s="250"/>
      <c r="F19" s="250"/>
      <c r="G19" s="21">
        <f>SUM(G5,G12)</f>
        <v>0</v>
      </c>
      <c r="I19" s="249" t="s">
        <v>22</v>
      </c>
      <c r="J19" s="250"/>
      <c r="K19" s="250"/>
      <c r="L19" s="250"/>
      <c r="M19" s="250"/>
      <c r="N19" s="21">
        <f>SUM(N5,N12)</f>
        <v>0</v>
      </c>
      <c r="P19" s="173"/>
      <c r="Q19" s="160" t="s">
        <v>125</v>
      </c>
    </row>
    <row r="20" spans="2:17" ht="20.100000000000001" customHeight="1" thickBot="1" x14ac:dyDescent="0.3">
      <c r="P20" s="174" t="s">
        <v>143</v>
      </c>
      <c r="Q20" s="156" t="s">
        <v>130</v>
      </c>
    </row>
    <row r="21" spans="2:17" ht="20.100000000000001" customHeight="1" thickBot="1" x14ac:dyDescent="0.3">
      <c r="B21" s="227" t="s">
        <v>13</v>
      </c>
      <c r="C21" s="228"/>
      <c r="D21" s="228"/>
      <c r="E21" s="228"/>
      <c r="F21" s="228"/>
      <c r="G21" s="229"/>
      <c r="I21" s="227" t="s">
        <v>13</v>
      </c>
      <c r="J21" s="228"/>
      <c r="K21" s="228"/>
      <c r="L21" s="228"/>
      <c r="M21" s="228"/>
      <c r="N21" s="229"/>
      <c r="P21" s="175"/>
      <c r="Q21" s="157" t="s">
        <v>127</v>
      </c>
    </row>
    <row r="22" spans="2:17" ht="20.100000000000001" customHeight="1" thickBot="1" x14ac:dyDescent="0.3">
      <c r="B22" s="1" t="s">
        <v>14</v>
      </c>
      <c r="C22" s="2" t="s">
        <v>15</v>
      </c>
      <c r="D22" s="3" t="s">
        <v>16</v>
      </c>
      <c r="E22" s="4" t="s">
        <v>17</v>
      </c>
      <c r="F22" s="5" t="s">
        <v>18</v>
      </c>
      <c r="G22" s="6" t="s">
        <v>19</v>
      </c>
      <c r="I22" s="1" t="s">
        <v>14</v>
      </c>
      <c r="J22" s="2" t="s">
        <v>15</v>
      </c>
      <c r="K22" s="3" t="s">
        <v>16</v>
      </c>
      <c r="L22" s="4" t="s">
        <v>17</v>
      </c>
      <c r="M22" s="5" t="s">
        <v>18</v>
      </c>
      <c r="N22" s="6" t="s">
        <v>19</v>
      </c>
      <c r="P22" s="175"/>
      <c r="Q22" s="158" t="s">
        <v>128</v>
      </c>
    </row>
    <row r="23" spans="2:17" ht="20.100000000000001" customHeight="1" thickBot="1" x14ac:dyDescent="0.3">
      <c r="B23" s="238" t="s">
        <v>86</v>
      </c>
      <c r="C23" s="9">
        <v>3</v>
      </c>
      <c r="D23" s="9">
        <v>15</v>
      </c>
      <c r="E23" s="10"/>
      <c r="F23" s="47"/>
      <c r="G23" s="111">
        <f>C23*D23*E23</f>
        <v>0</v>
      </c>
      <c r="I23" s="238" t="s">
        <v>86</v>
      </c>
      <c r="J23" s="9">
        <v>3</v>
      </c>
      <c r="K23" s="9">
        <v>15</v>
      </c>
      <c r="L23" s="10"/>
      <c r="M23" s="47"/>
      <c r="N23" s="111">
        <f>J23*K23*L23</f>
        <v>0</v>
      </c>
      <c r="P23" s="175"/>
      <c r="Q23" s="159" t="s">
        <v>129</v>
      </c>
    </row>
    <row r="24" spans="2:17" ht="20.100000000000001" customHeight="1" thickBot="1" x14ac:dyDescent="0.3">
      <c r="B24" s="239"/>
      <c r="C24" s="11"/>
      <c r="D24" s="11"/>
      <c r="E24" s="12"/>
      <c r="F24" s="48"/>
      <c r="G24" s="245">
        <f>C24*D24*E24+C25*D25*E25+C26*D26*E26+C27*D27*E27+C28*D28*E28+C29*D29*E29</f>
        <v>0</v>
      </c>
      <c r="I24" s="239"/>
      <c r="J24" s="11"/>
      <c r="K24" s="11"/>
      <c r="L24" s="12"/>
      <c r="M24" s="48"/>
      <c r="N24" s="245">
        <f>J24*K24*L24+J25*K25*L25+J26*K26*L26+J27*K27*L27+J28*K28*L28+J29*K29*L29</f>
        <v>0</v>
      </c>
      <c r="P24" s="176"/>
      <c r="Q24" s="161" t="s">
        <v>125</v>
      </c>
    </row>
    <row r="25" spans="2:17" ht="20.100000000000001" customHeight="1" thickTop="1" x14ac:dyDescent="0.25">
      <c r="B25" s="239"/>
      <c r="C25" s="13"/>
      <c r="D25" s="13"/>
      <c r="E25" s="14"/>
      <c r="F25" s="49"/>
      <c r="G25" s="245"/>
      <c r="I25" s="239"/>
      <c r="J25" s="13"/>
      <c r="K25" s="13"/>
      <c r="L25" s="14"/>
      <c r="M25" s="49"/>
      <c r="N25" s="245"/>
    </row>
    <row r="26" spans="2:17" ht="20.100000000000001" customHeight="1" x14ac:dyDescent="0.25">
      <c r="B26" s="239"/>
      <c r="C26" s="13"/>
      <c r="D26" s="13"/>
      <c r="E26" s="14"/>
      <c r="F26" s="49"/>
      <c r="G26" s="245"/>
      <c r="I26" s="239"/>
      <c r="J26" s="13"/>
      <c r="K26" s="13"/>
      <c r="L26" s="14"/>
      <c r="M26" s="49"/>
      <c r="N26" s="245"/>
    </row>
    <row r="27" spans="2:17" ht="20.100000000000001" customHeight="1" x14ac:dyDescent="0.25">
      <c r="B27" s="239"/>
      <c r="C27" s="13"/>
      <c r="D27" s="13"/>
      <c r="E27" s="14"/>
      <c r="F27" s="49"/>
      <c r="G27" s="245"/>
      <c r="I27" s="239"/>
      <c r="J27" s="13"/>
      <c r="K27" s="13"/>
      <c r="L27" s="14"/>
      <c r="M27" s="49"/>
      <c r="N27" s="245"/>
    </row>
    <row r="28" spans="2:17" ht="20.100000000000001" customHeight="1" x14ac:dyDescent="0.25">
      <c r="B28" s="239"/>
      <c r="C28" s="13"/>
      <c r="D28" s="13"/>
      <c r="E28" s="14"/>
      <c r="F28" s="49"/>
      <c r="G28" s="245"/>
      <c r="I28" s="239"/>
      <c r="J28" s="13"/>
      <c r="K28" s="13"/>
      <c r="L28" s="14"/>
      <c r="M28" s="49"/>
      <c r="N28" s="245"/>
    </row>
    <row r="29" spans="2:17" ht="20.100000000000001" customHeight="1" thickBot="1" x14ac:dyDescent="0.3">
      <c r="B29" s="240"/>
      <c r="C29" s="143"/>
      <c r="D29" s="143"/>
      <c r="E29" s="144"/>
      <c r="F29" s="145"/>
      <c r="G29" s="246"/>
      <c r="I29" s="240"/>
      <c r="J29" s="143"/>
      <c r="K29" s="143"/>
      <c r="L29" s="144"/>
      <c r="M29" s="145"/>
      <c r="N29" s="246"/>
    </row>
    <row r="30" spans="2:17" ht="20.100000000000001" customHeight="1" x14ac:dyDescent="0.25">
      <c r="B30" s="235" t="s">
        <v>87</v>
      </c>
      <c r="C30" s="9">
        <v>3</v>
      </c>
      <c r="D30" s="9">
        <v>15</v>
      </c>
      <c r="E30" s="15"/>
      <c r="F30" s="50"/>
      <c r="G30" s="111">
        <f>C30*D30*E30</f>
        <v>0</v>
      </c>
      <c r="I30" s="235" t="s">
        <v>87</v>
      </c>
      <c r="J30" s="9">
        <v>3</v>
      </c>
      <c r="K30" s="9">
        <v>15</v>
      </c>
      <c r="L30" s="15"/>
      <c r="M30" s="50"/>
      <c r="N30" s="111">
        <f>J30*K30*L30</f>
        <v>0</v>
      </c>
    </row>
    <row r="31" spans="2:17" ht="20.100000000000001" customHeight="1" x14ac:dyDescent="0.25">
      <c r="B31" s="236"/>
      <c r="C31" s="119"/>
      <c r="D31" s="119"/>
      <c r="E31" s="120"/>
      <c r="F31" s="117"/>
      <c r="G31" s="230">
        <f>C31*D31*E31+C32*D32*E32+C33*D33*E33+C34*D34*E34+C35*D35*E35+C36*D36*E36</f>
        <v>0</v>
      </c>
      <c r="I31" s="236"/>
      <c r="J31" s="119"/>
      <c r="K31" s="119"/>
      <c r="L31" s="120"/>
      <c r="M31" s="117"/>
      <c r="N31" s="230">
        <f>J31*K31*L31+J32*K32*L32+J33*K33*L33+J34*K34*L34+J35*K35*L35+J36*K36*L36</f>
        <v>0</v>
      </c>
    </row>
    <row r="32" spans="2:17" ht="20.100000000000001" customHeight="1" x14ac:dyDescent="0.25">
      <c r="B32" s="236"/>
      <c r="C32" s="121"/>
      <c r="D32" s="121"/>
      <c r="E32" s="120"/>
      <c r="F32" s="118"/>
      <c r="G32" s="230"/>
      <c r="I32" s="236"/>
      <c r="J32" s="121"/>
      <c r="K32" s="121"/>
      <c r="L32" s="120"/>
      <c r="M32" s="118"/>
      <c r="N32" s="230"/>
    </row>
    <row r="33" spans="2:14" ht="20.100000000000001" customHeight="1" x14ac:dyDescent="0.25">
      <c r="B33" s="236"/>
      <c r="C33" s="121"/>
      <c r="D33" s="121"/>
      <c r="E33" s="120"/>
      <c r="F33" s="118"/>
      <c r="G33" s="230"/>
      <c r="I33" s="236"/>
      <c r="J33" s="121"/>
      <c r="K33" s="121"/>
      <c r="L33" s="120"/>
      <c r="M33" s="118"/>
      <c r="N33" s="230"/>
    </row>
    <row r="34" spans="2:14" ht="20.100000000000001" customHeight="1" x14ac:dyDescent="0.25">
      <c r="B34" s="236"/>
      <c r="C34" s="121"/>
      <c r="D34" s="121"/>
      <c r="E34" s="120"/>
      <c r="F34" s="118"/>
      <c r="G34" s="230"/>
      <c r="I34" s="236"/>
      <c r="J34" s="121"/>
      <c r="K34" s="121"/>
      <c r="L34" s="120"/>
      <c r="M34" s="118"/>
      <c r="N34" s="230"/>
    </row>
    <row r="35" spans="2:14" ht="20.100000000000001" customHeight="1" x14ac:dyDescent="0.25">
      <c r="B35" s="236"/>
      <c r="C35" s="121"/>
      <c r="D35" s="121"/>
      <c r="E35" s="146"/>
      <c r="F35" s="118"/>
      <c r="G35" s="230"/>
      <c r="I35" s="236"/>
      <c r="J35" s="121"/>
      <c r="K35" s="121"/>
      <c r="L35" s="146"/>
      <c r="M35" s="118"/>
      <c r="N35" s="230"/>
    </row>
    <row r="36" spans="2:14" ht="20.100000000000001" customHeight="1" thickBot="1" x14ac:dyDescent="0.3">
      <c r="B36" s="237"/>
      <c r="C36" s="140"/>
      <c r="D36" s="140"/>
      <c r="E36" s="147"/>
      <c r="F36" s="148"/>
      <c r="G36" s="231"/>
      <c r="I36" s="237"/>
      <c r="J36" s="140"/>
      <c r="K36" s="140"/>
      <c r="L36" s="147"/>
      <c r="M36" s="148"/>
      <c r="N36" s="231"/>
    </row>
    <row r="37" spans="2:14" ht="20.100000000000001" customHeight="1" x14ac:dyDescent="0.25">
      <c r="B37" s="241" t="s">
        <v>88</v>
      </c>
      <c r="C37" s="9">
        <v>3</v>
      </c>
      <c r="D37" s="9">
        <v>15</v>
      </c>
      <c r="E37" s="10"/>
      <c r="F37" s="47"/>
      <c r="G37" s="111">
        <f>C37*D37*E37</f>
        <v>0</v>
      </c>
      <c r="I37" s="241" t="s">
        <v>88</v>
      </c>
      <c r="J37" s="9">
        <v>3</v>
      </c>
      <c r="K37" s="9">
        <v>15</v>
      </c>
      <c r="L37" s="10"/>
      <c r="M37" s="47"/>
      <c r="N37" s="111">
        <f>J37*K37*L37</f>
        <v>0</v>
      </c>
    </row>
    <row r="38" spans="2:14" ht="20.100000000000001" customHeight="1" x14ac:dyDescent="0.25">
      <c r="B38" s="242"/>
      <c r="C38" s="16"/>
      <c r="D38" s="16"/>
      <c r="E38" s="17"/>
      <c r="F38" s="51"/>
      <c r="G38" s="245">
        <f>C38*D38*E38+C39*D39*E39+C40*D40*E40+C41*D41*E41+C42*D42*E42+C43*D43*E43</f>
        <v>0</v>
      </c>
      <c r="I38" s="242"/>
      <c r="J38" s="16"/>
      <c r="K38" s="16"/>
      <c r="L38" s="17"/>
      <c r="M38" s="51"/>
      <c r="N38" s="245">
        <f>J38*K38*L38+J39*K39*L39+J40*K40*L40+J41*K41*L41+J42*K42*L42+J43*K43*L43</f>
        <v>0</v>
      </c>
    </row>
    <row r="39" spans="2:14" ht="20.100000000000001" customHeight="1" x14ac:dyDescent="0.25">
      <c r="B39" s="242"/>
      <c r="C39" s="18"/>
      <c r="D39" s="18"/>
      <c r="E39" s="19"/>
      <c r="F39" s="52"/>
      <c r="G39" s="245"/>
      <c r="I39" s="242"/>
      <c r="J39" s="18"/>
      <c r="K39" s="18"/>
      <c r="L39" s="19"/>
      <c r="M39" s="52"/>
      <c r="N39" s="245"/>
    </row>
    <row r="40" spans="2:14" ht="20.100000000000001" customHeight="1" x14ac:dyDescent="0.25">
      <c r="B40" s="242"/>
      <c r="C40" s="18"/>
      <c r="D40" s="18"/>
      <c r="E40" s="19"/>
      <c r="F40" s="52"/>
      <c r="G40" s="245"/>
      <c r="I40" s="242"/>
      <c r="J40" s="18"/>
      <c r="K40" s="18"/>
      <c r="L40" s="19"/>
      <c r="M40" s="52"/>
      <c r="N40" s="245"/>
    </row>
    <row r="41" spans="2:14" ht="20.100000000000001" customHeight="1" x14ac:dyDescent="0.25">
      <c r="B41" s="242"/>
      <c r="C41" s="18"/>
      <c r="D41" s="18"/>
      <c r="E41" s="19"/>
      <c r="F41" s="52"/>
      <c r="G41" s="245"/>
      <c r="I41" s="242"/>
      <c r="J41" s="18"/>
      <c r="K41" s="18"/>
      <c r="L41" s="19"/>
      <c r="M41" s="52"/>
      <c r="N41" s="245"/>
    </row>
    <row r="42" spans="2:14" ht="20.100000000000001" customHeight="1" x14ac:dyDescent="0.25">
      <c r="B42" s="242"/>
      <c r="C42" s="18"/>
      <c r="D42" s="18"/>
      <c r="E42" s="19"/>
      <c r="F42" s="52"/>
      <c r="G42" s="245"/>
      <c r="I42" s="242"/>
      <c r="J42" s="18"/>
      <c r="K42" s="18"/>
      <c r="L42" s="19"/>
      <c r="M42" s="52"/>
      <c r="N42" s="245"/>
    </row>
    <row r="43" spans="2:14" ht="20.100000000000001" customHeight="1" thickBot="1" x14ac:dyDescent="0.3">
      <c r="B43" s="243"/>
      <c r="C43" s="149"/>
      <c r="D43" s="149"/>
      <c r="E43" s="150"/>
      <c r="F43" s="151"/>
      <c r="G43" s="246"/>
      <c r="I43" s="243"/>
      <c r="J43" s="149"/>
      <c r="K43" s="149"/>
      <c r="L43" s="150"/>
      <c r="M43" s="151"/>
      <c r="N43" s="246"/>
    </row>
    <row r="44" spans="2:14" ht="20.100000000000001" customHeight="1" x14ac:dyDescent="0.25">
      <c r="B44" s="244"/>
      <c r="C44" s="9"/>
      <c r="D44" s="9"/>
      <c r="E44" s="10"/>
      <c r="F44" s="47"/>
      <c r="G44" s="111">
        <f>C44*D44*E44</f>
        <v>0</v>
      </c>
      <c r="I44" s="244"/>
      <c r="J44" s="9"/>
      <c r="K44" s="9"/>
      <c r="L44" s="10"/>
      <c r="M44" s="47"/>
      <c r="N44" s="111">
        <f>J44*K44*L44</f>
        <v>0</v>
      </c>
    </row>
    <row r="45" spans="2:14" ht="20.100000000000001" customHeight="1" x14ac:dyDescent="0.25">
      <c r="B45" s="236"/>
      <c r="C45" s="119"/>
      <c r="D45" s="119"/>
      <c r="E45" s="122"/>
      <c r="F45" s="123"/>
      <c r="G45" s="230">
        <f>C45*D45*E45+C46*D46*E46+C47*D47*E47+C48*D48*E48+C49*D49*E49+C50*D50*E50</f>
        <v>0</v>
      </c>
      <c r="I45" s="236"/>
      <c r="J45" s="119"/>
      <c r="K45" s="119"/>
      <c r="L45" s="122"/>
      <c r="M45" s="123"/>
      <c r="N45" s="230">
        <f>J45*K45*L45+J46*K46*L46+J47*K47*L47+J48*K48*L48+J49*K49*L49+J50*K50*L50</f>
        <v>0</v>
      </c>
    </row>
    <row r="46" spans="2:14" ht="20.100000000000001" customHeight="1" x14ac:dyDescent="0.25">
      <c r="B46" s="236"/>
      <c r="C46" s="121"/>
      <c r="D46" s="121"/>
      <c r="E46" s="124"/>
      <c r="F46" s="125"/>
      <c r="G46" s="230"/>
      <c r="I46" s="236"/>
      <c r="J46" s="121"/>
      <c r="K46" s="121"/>
      <c r="L46" s="124"/>
      <c r="M46" s="125"/>
      <c r="N46" s="230"/>
    </row>
    <row r="47" spans="2:14" ht="20.100000000000001" customHeight="1" x14ac:dyDescent="0.25">
      <c r="B47" s="236"/>
      <c r="C47" s="121"/>
      <c r="D47" s="121"/>
      <c r="E47" s="124"/>
      <c r="F47" s="125"/>
      <c r="G47" s="230"/>
      <c r="I47" s="236"/>
      <c r="J47" s="121"/>
      <c r="K47" s="121"/>
      <c r="L47" s="124"/>
      <c r="M47" s="125"/>
      <c r="N47" s="230"/>
    </row>
    <row r="48" spans="2:14" ht="20.100000000000001" customHeight="1" x14ac:dyDescent="0.25">
      <c r="B48" s="236"/>
      <c r="C48" s="121"/>
      <c r="D48" s="121"/>
      <c r="E48" s="124"/>
      <c r="F48" s="125"/>
      <c r="G48" s="230"/>
      <c r="I48" s="236"/>
      <c r="J48" s="121"/>
      <c r="K48" s="121"/>
      <c r="L48" s="124"/>
      <c r="M48" s="125"/>
      <c r="N48" s="230"/>
    </row>
    <row r="49" spans="2:14" ht="20.100000000000001" customHeight="1" x14ac:dyDescent="0.25">
      <c r="B49" s="236"/>
      <c r="C49" s="121"/>
      <c r="D49" s="121"/>
      <c r="E49" s="124"/>
      <c r="F49" s="125"/>
      <c r="G49" s="230"/>
      <c r="I49" s="236"/>
      <c r="J49" s="121"/>
      <c r="K49" s="121"/>
      <c r="L49" s="124"/>
      <c r="M49" s="125"/>
      <c r="N49" s="230"/>
    </row>
    <row r="50" spans="2:14" ht="20.100000000000001" customHeight="1" thickBot="1" x14ac:dyDescent="0.3">
      <c r="B50" s="237"/>
      <c r="C50" s="140"/>
      <c r="D50" s="140"/>
      <c r="E50" s="141"/>
      <c r="F50" s="142"/>
      <c r="G50" s="231"/>
      <c r="I50" s="237"/>
      <c r="J50" s="140"/>
      <c r="K50" s="140"/>
      <c r="L50" s="141"/>
      <c r="M50" s="142"/>
      <c r="N50" s="231"/>
    </row>
    <row r="51" spans="2:14" ht="20.100000000000001" customHeight="1" x14ac:dyDescent="0.25">
      <c r="B51" s="247" t="s">
        <v>21</v>
      </c>
      <c r="C51" s="248"/>
      <c r="D51" s="248"/>
      <c r="E51" s="248"/>
      <c r="F51" s="248"/>
      <c r="G51" s="20">
        <f>SUM(G23,G30,G37,G44)</f>
        <v>0</v>
      </c>
      <c r="I51" s="247" t="s">
        <v>21</v>
      </c>
      <c r="J51" s="248"/>
      <c r="K51" s="248"/>
      <c r="L51" s="248"/>
      <c r="M51" s="248"/>
      <c r="N51" s="20">
        <f>SUM(N23,N30,N37,N44)</f>
        <v>0</v>
      </c>
    </row>
    <row r="52" spans="2:14" ht="20.100000000000001" customHeight="1" thickBot="1" x14ac:dyDescent="0.3">
      <c r="B52" s="249" t="s">
        <v>22</v>
      </c>
      <c r="C52" s="250"/>
      <c r="D52" s="250"/>
      <c r="E52" s="250"/>
      <c r="F52" s="250"/>
      <c r="G52" s="21">
        <f>SUM(G24,G31,G38,G45)</f>
        <v>0</v>
      </c>
      <c r="I52" s="249" t="s">
        <v>22</v>
      </c>
      <c r="J52" s="250"/>
      <c r="K52" s="250"/>
      <c r="L52" s="250"/>
      <c r="M52" s="250"/>
      <c r="N52" s="21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227" t="s">
        <v>13</v>
      </c>
      <c r="C54" s="228"/>
      <c r="D54" s="228"/>
      <c r="E54" s="228"/>
      <c r="F54" s="228"/>
      <c r="G54" s="229"/>
      <c r="I54" s="227" t="s">
        <v>13</v>
      </c>
      <c r="J54" s="228"/>
      <c r="K54" s="228"/>
      <c r="L54" s="228"/>
      <c r="M54" s="228"/>
      <c r="N54" s="229"/>
    </row>
    <row r="55" spans="2:14" ht="20.100000000000001" customHeight="1" thickBot="1" x14ac:dyDescent="0.3">
      <c r="B55" s="1" t="s">
        <v>14</v>
      </c>
      <c r="C55" s="2" t="s">
        <v>15</v>
      </c>
      <c r="D55" s="3" t="s">
        <v>16</v>
      </c>
      <c r="E55" s="4" t="s">
        <v>17</v>
      </c>
      <c r="F55" s="112" t="s">
        <v>18</v>
      </c>
      <c r="G55" s="113" t="s">
        <v>19</v>
      </c>
      <c r="I55" s="1" t="s">
        <v>14</v>
      </c>
      <c r="J55" s="2" t="s">
        <v>15</v>
      </c>
      <c r="K55" s="3" t="s">
        <v>16</v>
      </c>
      <c r="L55" s="4" t="s">
        <v>17</v>
      </c>
      <c r="M55" s="112" t="s">
        <v>18</v>
      </c>
      <c r="N55" s="113" t="s">
        <v>19</v>
      </c>
    </row>
    <row r="56" spans="2:14" ht="20.100000000000001" customHeight="1" x14ac:dyDescent="0.25">
      <c r="B56" s="232" t="s">
        <v>103</v>
      </c>
      <c r="C56" s="7">
        <f>基础数据!$K$29</f>
        <v>3</v>
      </c>
      <c r="D56" s="7">
        <f>基础数据!$L$29</f>
        <v>10</v>
      </c>
      <c r="E56" s="8">
        <f>基础数据!$F$9*F56</f>
        <v>78.375</v>
      </c>
      <c r="F56" s="110">
        <f>基础数据!$E$20</f>
        <v>0.82499999999999996</v>
      </c>
      <c r="G56" s="111">
        <f>C56*D56*E56</f>
        <v>2351.25</v>
      </c>
      <c r="I56" s="232" t="s">
        <v>144</v>
      </c>
      <c r="J56" s="7">
        <f>基础数据!$K$29</f>
        <v>3</v>
      </c>
      <c r="K56" s="7">
        <f>基础数据!$L$29</f>
        <v>10</v>
      </c>
      <c r="L56" s="8">
        <f>基础数据!$L$9*M56</f>
        <v>80.334374999999994</v>
      </c>
      <c r="M56" s="110">
        <f>基础数据!$E$20</f>
        <v>0.82499999999999996</v>
      </c>
      <c r="N56" s="111">
        <f>J56*K56*L56</f>
        <v>2410.03125</v>
      </c>
    </row>
    <row r="57" spans="2:14" ht="20.100000000000001" customHeight="1" x14ac:dyDescent="0.25">
      <c r="B57" s="233"/>
      <c r="C57" s="88"/>
      <c r="D57" s="89"/>
      <c r="E57" s="90"/>
      <c r="F57" s="91"/>
      <c r="G57" s="245">
        <f>C57*D57*E57+C58*D58*E58+C59*D59*E59+C60*D60*E60+C61*D61*E61+C62*D62*E62</f>
        <v>0</v>
      </c>
      <c r="I57" s="233"/>
      <c r="J57" s="88"/>
      <c r="K57" s="89"/>
      <c r="L57" s="90"/>
      <c r="M57" s="91"/>
      <c r="N57" s="245">
        <f>J57*K57*L57+J58*K58*L58+J59*K59*L59+J60*K60*L60+J61*K61*L61+J62*K62*L62</f>
        <v>0</v>
      </c>
    </row>
    <row r="58" spans="2:14" ht="20.100000000000001" customHeight="1" x14ac:dyDescent="0.25">
      <c r="B58" s="233"/>
      <c r="C58" s="92"/>
      <c r="D58" s="93"/>
      <c r="E58" s="94"/>
      <c r="F58" s="95"/>
      <c r="G58" s="245"/>
      <c r="I58" s="233"/>
      <c r="J58" s="92"/>
      <c r="K58" s="93"/>
      <c r="L58" s="94"/>
      <c r="M58" s="95"/>
      <c r="N58" s="245"/>
    </row>
    <row r="59" spans="2:14" ht="20.100000000000001" customHeight="1" x14ac:dyDescent="0.25">
      <c r="B59" s="233"/>
      <c r="C59" s="92"/>
      <c r="D59" s="93"/>
      <c r="E59" s="94"/>
      <c r="F59" s="95"/>
      <c r="G59" s="245"/>
      <c r="I59" s="233"/>
      <c r="J59" s="92"/>
      <c r="K59" s="93"/>
      <c r="L59" s="94"/>
      <c r="M59" s="95"/>
      <c r="N59" s="245"/>
    </row>
    <row r="60" spans="2:14" ht="20.100000000000001" customHeight="1" x14ac:dyDescent="0.25">
      <c r="B60" s="233"/>
      <c r="C60" s="92"/>
      <c r="D60" s="93"/>
      <c r="E60" s="94"/>
      <c r="F60" s="95"/>
      <c r="G60" s="245"/>
      <c r="I60" s="233"/>
      <c r="J60" s="92"/>
      <c r="K60" s="93"/>
      <c r="L60" s="94"/>
      <c r="M60" s="95"/>
      <c r="N60" s="245"/>
    </row>
    <row r="61" spans="2:14" ht="20.100000000000001" customHeight="1" x14ac:dyDescent="0.25">
      <c r="B61" s="233"/>
      <c r="C61" s="92"/>
      <c r="D61" s="93"/>
      <c r="E61" s="94"/>
      <c r="F61" s="95"/>
      <c r="G61" s="245"/>
      <c r="I61" s="233"/>
      <c r="J61" s="92"/>
      <c r="K61" s="93"/>
      <c r="L61" s="94"/>
      <c r="M61" s="95"/>
      <c r="N61" s="245"/>
    </row>
    <row r="62" spans="2:14" ht="20.100000000000001" customHeight="1" thickBot="1" x14ac:dyDescent="0.3">
      <c r="B62" s="234"/>
      <c r="C62" s="136"/>
      <c r="D62" s="137"/>
      <c r="E62" s="138"/>
      <c r="F62" s="139"/>
      <c r="G62" s="246"/>
      <c r="I62" s="234"/>
      <c r="J62" s="136"/>
      <c r="K62" s="137"/>
      <c r="L62" s="138"/>
      <c r="M62" s="139"/>
      <c r="N62" s="246"/>
    </row>
    <row r="63" spans="2:14" ht="20.100000000000001" customHeight="1" x14ac:dyDescent="0.25">
      <c r="B63" s="235" t="s">
        <v>191</v>
      </c>
      <c r="C63" s="9">
        <v>3</v>
      </c>
      <c r="D63" s="9">
        <v>12</v>
      </c>
      <c r="E63" s="10"/>
      <c r="F63" s="47"/>
      <c r="G63" s="111">
        <f>C63*D63*E63</f>
        <v>0</v>
      </c>
      <c r="I63" s="235" t="s">
        <v>191</v>
      </c>
      <c r="J63" s="9">
        <v>3</v>
      </c>
      <c r="K63" s="9">
        <v>12</v>
      </c>
      <c r="L63" s="10"/>
      <c r="M63" s="47"/>
      <c r="N63" s="111">
        <f>J63*K63*L63</f>
        <v>0</v>
      </c>
    </row>
    <row r="64" spans="2:14" ht="20.100000000000001" customHeight="1" x14ac:dyDescent="0.25">
      <c r="B64" s="262"/>
      <c r="C64" s="119"/>
      <c r="D64" s="119"/>
      <c r="E64" s="122"/>
      <c r="F64" s="123"/>
      <c r="G64" s="230">
        <f>C64*D64*E64+C65*D65*E65+C66*D66*E66+C67*D67*E67+C68*D68*E68+C69*D69*E69</f>
        <v>0</v>
      </c>
      <c r="I64" s="262"/>
      <c r="J64" s="119"/>
      <c r="K64" s="119"/>
      <c r="L64" s="122"/>
      <c r="M64" s="123"/>
      <c r="N64" s="230">
        <f>J64*K64*L64+J65*K65*L65+J66*K66*L66+J67*K67*L67+J68*K68*L68+J69*K69*L69</f>
        <v>0</v>
      </c>
    </row>
    <row r="65" spans="2:14" ht="20.100000000000001" customHeight="1" x14ac:dyDescent="0.25">
      <c r="B65" s="262"/>
      <c r="C65" s="121"/>
      <c r="D65" s="121"/>
      <c r="E65" s="124"/>
      <c r="F65" s="125"/>
      <c r="G65" s="230"/>
      <c r="I65" s="262"/>
      <c r="J65" s="121"/>
      <c r="K65" s="121"/>
      <c r="L65" s="124"/>
      <c r="M65" s="125"/>
      <c r="N65" s="230"/>
    </row>
    <row r="66" spans="2:14" ht="20.100000000000001" customHeight="1" x14ac:dyDescent="0.25">
      <c r="B66" s="262"/>
      <c r="C66" s="121"/>
      <c r="D66" s="121"/>
      <c r="E66" s="124"/>
      <c r="F66" s="125"/>
      <c r="G66" s="230"/>
      <c r="I66" s="262"/>
      <c r="J66" s="121"/>
      <c r="K66" s="121"/>
      <c r="L66" s="124"/>
      <c r="M66" s="125"/>
      <c r="N66" s="230"/>
    </row>
    <row r="67" spans="2:14" ht="20.100000000000001" customHeight="1" x14ac:dyDescent="0.25">
      <c r="B67" s="262"/>
      <c r="C67" s="121"/>
      <c r="D67" s="121"/>
      <c r="E67" s="124"/>
      <c r="F67" s="125"/>
      <c r="G67" s="230"/>
      <c r="I67" s="262"/>
      <c r="J67" s="121"/>
      <c r="K67" s="121"/>
      <c r="L67" s="124"/>
      <c r="M67" s="125"/>
      <c r="N67" s="230"/>
    </row>
    <row r="68" spans="2:14" ht="20.100000000000001" customHeight="1" x14ac:dyDescent="0.25">
      <c r="B68" s="262"/>
      <c r="C68" s="121"/>
      <c r="D68" s="121"/>
      <c r="E68" s="124"/>
      <c r="F68" s="125"/>
      <c r="G68" s="230"/>
      <c r="I68" s="262"/>
      <c r="J68" s="121"/>
      <c r="K68" s="121"/>
      <c r="L68" s="124"/>
      <c r="M68" s="125"/>
      <c r="N68" s="230"/>
    </row>
    <row r="69" spans="2:14" ht="20.100000000000001" customHeight="1" thickBot="1" x14ac:dyDescent="0.3">
      <c r="B69" s="263"/>
      <c r="C69" s="140"/>
      <c r="D69" s="140"/>
      <c r="E69" s="141"/>
      <c r="F69" s="142"/>
      <c r="G69" s="231"/>
      <c r="I69" s="263"/>
      <c r="J69" s="140"/>
      <c r="K69" s="140"/>
      <c r="L69" s="141"/>
      <c r="M69" s="142"/>
      <c r="N69" s="231"/>
    </row>
    <row r="70" spans="2:14" ht="20.100000000000001" customHeight="1" x14ac:dyDescent="0.25">
      <c r="B70" s="238" t="s">
        <v>187</v>
      </c>
      <c r="C70" s="9">
        <v>3</v>
      </c>
      <c r="D70" s="9">
        <v>12</v>
      </c>
      <c r="E70" s="10"/>
      <c r="F70" s="47"/>
      <c r="G70" s="111">
        <f>C70*D70*E70</f>
        <v>0</v>
      </c>
      <c r="I70" s="238" t="s">
        <v>187</v>
      </c>
      <c r="J70" s="9">
        <v>3</v>
      </c>
      <c r="K70" s="9">
        <v>12</v>
      </c>
      <c r="L70" s="10"/>
      <c r="M70" s="47"/>
      <c r="N70" s="111">
        <f>J70*K70*L70</f>
        <v>0</v>
      </c>
    </row>
    <row r="71" spans="2:14" ht="20.100000000000001" customHeight="1" x14ac:dyDescent="0.25">
      <c r="B71" s="267"/>
      <c r="C71" s="11"/>
      <c r="D71" s="11"/>
      <c r="E71" s="12"/>
      <c r="F71" s="48"/>
      <c r="G71" s="245">
        <f>C71*D71*E71+C72*D72*E72+C73*D73*E73+C74*D74*E74+C75*D75*E75+C76*D76*E76</f>
        <v>0</v>
      </c>
      <c r="I71" s="267"/>
      <c r="J71" s="11"/>
      <c r="K71" s="11"/>
      <c r="L71" s="12"/>
      <c r="M71" s="48"/>
      <c r="N71" s="245">
        <f>J71*K71*L71+J72*K72*L72+J73*K73*L73+J74*K74*L74+J75*K75*L75+J76*K76*L76</f>
        <v>0</v>
      </c>
    </row>
    <row r="72" spans="2:14" ht="20.100000000000001" customHeight="1" x14ac:dyDescent="0.25">
      <c r="B72" s="267"/>
      <c r="C72" s="13"/>
      <c r="D72" s="13"/>
      <c r="E72" s="14"/>
      <c r="F72" s="49"/>
      <c r="G72" s="245"/>
      <c r="I72" s="267"/>
      <c r="J72" s="13"/>
      <c r="K72" s="13"/>
      <c r="L72" s="14"/>
      <c r="M72" s="49"/>
      <c r="N72" s="245"/>
    </row>
    <row r="73" spans="2:14" ht="20.100000000000001" customHeight="1" x14ac:dyDescent="0.25">
      <c r="B73" s="267"/>
      <c r="C73" s="13"/>
      <c r="D73" s="13"/>
      <c r="E73" s="14"/>
      <c r="F73" s="49"/>
      <c r="G73" s="245"/>
      <c r="I73" s="267"/>
      <c r="J73" s="13"/>
      <c r="K73" s="13"/>
      <c r="L73" s="14"/>
      <c r="M73" s="49"/>
      <c r="N73" s="245"/>
    </row>
    <row r="74" spans="2:14" ht="20.100000000000001" customHeight="1" x14ac:dyDescent="0.25">
      <c r="B74" s="267"/>
      <c r="C74" s="13"/>
      <c r="D74" s="13"/>
      <c r="E74" s="14"/>
      <c r="F74" s="49"/>
      <c r="G74" s="245"/>
      <c r="I74" s="267"/>
      <c r="J74" s="13"/>
      <c r="K74" s="13"/>
      <c r="L74" s="14"/>
      <c r="M74" s="49"/>
      <c r="N74" s="245"/>
    </row>
    <row r="75" spans="2:14" ht="20.100000000000001" customHeight="1" x14ac:dyDescent="0.25">
      <c r="B75" s="267"/>
      <c r="C75" s="13"/>
      <c r="D75" s="13"/>
      <c r="E75" s="14"/>
      <c r="F75" s="49"/>
      <c r="G75" s="245"/>
      <c r="I75" s="267"/>
      <c r="J75" s="13"/>
      <c r="K75" s="13"/>
      <c r="L75" s="14"/>
      <c r="M75" s="49"/>
      <c r="N75" s="245"/>
    </row>
    <row r="76" spans="2:14" ht="20.100000000000001" customHeight="1" thickBot="1" x14ac:dyDescent="0.3">
      <c r="B76" s="268"/>
      <c r="C76" s="143"/>
      <c r="D76" s="143"/>
      <c r="E76" s="144"/>
      <c r="F76" s="145"/>
      <c r="G76" s="246"/>
      <c r="I76" s="268"/>
      <c r="J76" s="143"/>
      <c r="K76" s="143"/>
      <c r="L76" s="144"/>
      <c r="M76" s="145"/>
      <c r="N76" s="246"/>
    </row>
    <row r="77" spans="2:14" ht="20.100000000000001" customHeight="1" x14ac:dyDescent="0.25">
      <c r="B77" s="235"/>
      <c r="C77" s="9"/>
      <c r="D77" s="9"/>
      <c r="E77" s="10"/>
      <c r="F77" s="47"/>
      <c r="G77" s="111">
        <f>C77*D77*E77</f>
        <v>0</v>
      </c>
      <c r="I77" s="235"/>
      <c r="J77" s="9"/>
      <c r="K77" s="9"/>
      <c r="L77" s="10"/>
      <c r="M77" s="47"/>
      <c r="N77" s="111">
        <f>J77*K77*L77</f>
        <v>0</v>
      </c>
    </row>
    <row r="78" spans="2:14" ht="20.100000000000001" customHeight="1" x14ac:dyDescent="0.25">
      <c r="B78" s="236"/>
      <c r="C78" s="119"/>
      <c r="D78" s="119"/>
      <c r="E78" s="122"/>
      <c r="F78" s="123"/>
      <c r="G78" s="230">
        <f>C78*D78*E78+C79*D79*E79+C80*D80*E80+C81*D81*E81+C82*D82*E82+C83*D83*E83</f>
        <v>0</v>
      </c>
      <c r="I78" s="236"/>
      <c r="J78" s="119"/>
      <c r="K78" s="119"/>
      <c r="L78" s="122"/>
      <c r="M78" s="123"/>
      <c r="N78" s="230">
        <f>J78*K78*L78+J79*K79*L79+J80*K80*L80+J81*K81*L81+J82*K82*L82+J83*K83*L83</f>
        <v>0</v>
      </c>
    </row>
    <row r="79" spans="2:14" ht="20.100000000000001" customHeight="1" x14ac:dyDescent="0.25">
      <c r="B79" s="236"/>
      <c r="C79" s="121"/>
      <c r="D79" s="121"/>
      <c r="E79" s="124"/>
      <c r="F79" s="125"/>
      <c r="G79" s="230"/>
      <c r="I79" s="236"/>
      <c r="J79" s="121"/>
      <c r="K79" s="121"/>
      <c r="L79" s="124"/>
      <c r="M79" s="125"/>
      <c r="N79" s="230"/>
    </row>
    <row r="80" spans="2:14" ht="20.100000000000001" customHeight="1" x14ac:dyDescent="0.25">
      <c r="B80" s="236"/>
      <c r="C80" s="121"/>
      <c r="D80" s="121"/>
      <c r="E80" s="124"/>
      <c r="F80" s="125"/>
      <c r="G80" s="230"/>
      <c r="I80" s="236"/>
      <c r="J80" s="121"/>
      <c r="K80" s="121"/>
      <c r="L80" s="124"/>
      <c r="M80" s="125"/>
      <c r="N80" s="230"/>
    </row>
    <row r="81" spans="2:14" ht="20.100000000000001" customHeight="1" x14ac:dyDescent="0.25">
      <c r="B81" s="236"/>
      <c r="C81" s="121"/>
      <c r="D81" s="121"/>
      <c r="E81" s="124"/>
      <c r="F81" s="125"/>
      <c r="G81" s="230"/>
      <c r="I81" s="236"/>
      <c r="J81" s="121"/>
      <c r="K81" s="121"/>
      <c r="L81" s="124"/>
      <c r="M81" s="125"/>
      <c r="N81" s="230"/>
    </row>
    <row r="82" spans="2:14" ht="20.100000000000001" customHeight="1" x14ac:dyDescent="0.25">
      <c r="B82" s="236"/>
      <c r="C82" s="121"/>
      <c r="D82" s="121"/>
      <c r="E82" s="124"/>
      <c r="F82" s="125"/>
      <c r="G82" s="230"/>
      <c r="I82" s="236"/>
      <c r="J82" s="121"/>
      <c r="K82" s="121"/>
      <c r="L82" s="124"/>
      <c r="M82" s="125"/>
      <c r="N82" s="230"/>
    </row>
    <row r="83" spans="2:14" ht="20.100000000000001" customHeight="1" thickBot="1" x14ac:dyDescent="0.3">
      <c r="B83" s="237"/>
      <c r="C83" s="140"/>
      <c r="D83" s="140"/>
      <c r="E83" s="141"/>
      <c r="F83" s="142"/>
      <c r="G83" s="231"/>
      <c r="I83" s="237"/>
      <c r="J83" s="140"/>
      <c r="K83" s="140"/>
      <c r="L83" s="141"/>
      <c r="M83" s="142"/>
      <c r="N83" s="231"/>
    </row>
    <row r="84" spans="2:14" ht="20.100000000000001" customHeight="1" x14ac:dyDescent="0.25">
      <c r="B84" s="247" t="s">
        <v>21</v>
      </c>
      <c r="C84" s="248"/>
      <c r="D84" s="248"/>
      <c r="E84" s="248"/>
      <c r="F84" s="248"/>
      <c r="G84" s="20">
        <f>SUM(G56,G63,G70,G77)</f>
        <v>2351.25</v>
      </c>
      <c r="I84" s="247" t="s">
        <v>21</v>
      </c>
      <c r="J84" s="248"/>
      <c r="K84" s="248"/>
      <c r="L84" s="248"/>
      <c r="M84" s="248"/>
      <c r="N84" s="20">
        <f>SUM(N56,N63,N70,N77)</f>
        <v>2410.03125</v>
      </c>
    </row>
    <row r="85" spans="2:14" ht="20.100000000000001" customHeight="1" thickBot="1" x14ac:dyDescent="0.3">
      <c r="B85" s="249" t="s">
        <v>22</v>
      </c>
      <c r="C85" s="250"/>
      <c r="D85" s="250"/>
      <c r="E85" s="250"/>
      <c r="F85" s="250"/>
      <c r="G85" s="21">
        <f>SUM(G57,G64,G71,G78)</f>
        <v>0</v>
      </c>
      <c r="I85" s="249" t="s">
        <v>22</v>
      </c>
      <c r="J85" s="250"/>
      <c r="K85" s="250"/>
      <c r="L85" s="250"/>
      <c r="M85" s="250"/>
      <c r="N85" s="21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227" t="s">
        <v>13</v>
      </c>
      <c r="C87" s="228"/>
      <c r="D87" s="228"/>
      <c r="E87" s="228"/>
      <c r="F87" s="228"/>
      <c r="G87" s="229"/>
      <c r="I87" s="227" t="s">
        <v>13</v>
      </c>
      <c r="J87" s="228"/>
      <c r="K87" s="228"/>
      <c r="L87" s="228"/>
      <c r="M87" s="228"/>
      <c r="N87" s="229"/>
    </row>
    <row r="88" spans="2:14" ht="20.100000000000001" customHeight="1" thickBot="1" x14ac:dyDescent="0.3">
      <c r="B88" s="1" t="s">
        <v>14</v>
      </c>
      <c r="C88" s="2" t="s">
        <v>15</v>
      </c>
      <c r="D88" s="3" t="s">
        <v>16</v>
      </c>
      <c r="E88" s="4" t="s">
        <v>17</v>
      </c>
      <c r="F88" s="5" t="s">
        <v>18</v>
      </c>
      <c r="G88" s="6" t="s">
        <v>19</v>
      </c>
      <c r="I88" s="1" t="s">
        <v>14</v>
      </c>
      <c r="J88" s="2" t="s">
        <v>15</v>
      </c>
      <c r="K88" s="3" t="s">
        <v>16</v>
      </c>
      <c r="L88" s="4" t="s">
        <v>17</v>
      </c>
      <c r="M88" s="5" t="s">
        <v>18</v>
      </c>
      <c r="N88" s="6" t="s">
        <v>19</v>
      </c>
    </row>
    <row r="89" spans="2:14" ht="20.100000000000001" customHeight="1" x14ac:dyDescent="0.25">
      <c r="B89" s="238" t="s">
        <v>209</v>
      </c>
      <c r="C89" s="9">
        <v>3</v>
      </c>
      <c r="D89" s="9">
        <v>1</v>
      </c>
      <c r="E89" s="15"/>
      <c r="F89" s="50"/>
      <c r="G89" s="111">
        <f>C89*D89*E89</f>
        <v>0</v>
      </c>
      <c r="I89" s="238" t="s">
        <v>209</v>
      </c>
      <c r="J89" s="9">
        <v>3</v>
      </c>
      <c r="K89" s="9">
        <v>1</v>
      </c>
      <c r="L89" s="15"/>
      <c r="M89" s="50"/>
      <c r="N89" s="111">
        <f>J89*K89*L89</f>
        <v>0</v>
      </c>
    </row>
    <row r="90" spans="2:14" ht="20.100000000000001" customHeight="1" x14ac:dyDescent="0.25">
      <c r="B90" s="239"/>
      <c r="C90" s="11"/>
      <c r="D90" s="11"/>
      <c r="E90" s="96"/>
      <c r="F90" s="91"/>
      <c r="G90" s="245">
        <f>C90*D90*E90+C91*D91*E91+C92*D92*E92+C93*D93*E93+C94*D94*E94+C95*D95*E95</f>
        <v>0</v>
      </c>
      <c r="I90" s="239"/>
      <c r="J90" s="11"/>
      <c r="K90" s="11"/>
      <c r="L90" s="96"/>
      <c r="M90" s="91"/>
      <c r="N90" s="245">
        <f>J90*K90*L90+J91*K91*L91+J92*K92*L92+J93*K93*L93+J94*K94*L94+J95*K95*L95</f>
        <v>0</v>
      </c>
    </row>
    <row r="91" spans="2:14" ht="20.100000000000001" customHeight="1" x14ac:dyDescent="0.25">
      <c r="B91" s="239"/>
      <c r="C91" s="13"/>
      <c r="D91" s="13"/>
      <c r="E91" s="96"/>
      <c r="F91" s="95"/>
      <c r="G91" s="245"/>
      <c r="I91" s="239"/>
      <c r="J91" s="13"/>
      <c r="K91" s="13"/>
      <c r="L91" s="96"/>
      <c r="M91" s="95"/>
      <c r="N91" s="245"/>
    </row>
    <row r="92" spans="2:14" ht="20.100000000000001" customHeight="1" x14ac:dyDescent="0.25">
      <c r="B92" s="239"/>
      <c r="C92" s="13"/>
      <c r="D92" s="13"/>
      <c r="E92" s="96"/>
      <c r="F92" s="95"/>
      <c r="G92" s="245"/>
      <c r="I92" s="239"/>
      <c r="J92" s="13"/>
      <c r="K92" s="13"/>
      <c r="L92" s="96"/>
      <c r="M92" s="95"/>
      <c r="N92" s="245"/>
    </row>
    <row r="93" spans="2:14" ht="20.100000000000001" customHeight="1" x14ac:dyDescent="0.25">
      <c r="B93" s="239"/>
      <c r="C93" s="13"/>
      <c r="D93" s="13"/>
      <c r="E93" s="96"/>
      <c r="F93" s="95"/>
      <c r="G93" s="245"/>
      <c r="I93" s="239"/>
      <c r="J93" s="13"/>
      <c r="K93" s="13"/>
      <c r="L93" s="96"/>
      <c r="M93" s="95"/>
      <c r="N93" s="245"/>
    </row>
    <row r="94" spans="2:14" ht="20.100000000000001" customHeight="1" x14ac:dyDescent="0.25">
      <c r="B94" s="239"/>
      <c r="C94" s="13"/>
      <c r="D94" s="13"/>
      <c r="E94" s="152"/>
      <c r="F94" s="95"/>
      <c r="G94" s="245"/>
      <c r="I94" s="239"/>
      <c r="J94" s="13"/>
      <c r="K94" s="13"/>
      <c r="L94" s="152"/>
      <c r="M94" s="95"/>
      <c r="N94" s="245"/>
    </row>
    <row r="95" spans="2:14" ht="20.100000000000001" customHeight="1" thickBot="1" x14ac:dyDescent="0.3">
      <c r="B95" s="240"/>
      <c r="C95" s="143"/>
      <c r="D95" s="143"/>
      <c r="E95" s="153"/>
      <c r="F95" s="139"/>
      <c r="G95" s="246"/>
      <c r="I95" s="240"/>
      <c r="J95" s="143"/>
      <c r="K95" s="143"/>
      <c r="L95" s="153"/>
      <c r="M95" s="139"/>
      <c r="N95" s="246"/>
    </row>
    <row r="96" spans="2:14" ht="20.100000000000001" customHeight="1" x14ac:dyDescent="0.25">
      <c r="B96" s="235" t="s">
        <v>94</v>
      </c>
      <c r="C96" s="9">
        <v>3</v>
      </c>
      <c r="D96" s="9">
        <v>12</v>
      </c>
      <c r="E96" s="10"/>
      <c r="F96" s="47"/>
      <c r="G96" s="111">
        <f>C96*D96*E96</f>
        <v>0</v>
      </c>
      <c r="I96" s="235" t="s">
        <v>94</v>
      </c>
      <c r="J96" s="9">
        <v>3</v>
      </c>
      <c r="K96" s="9">
        <v>12</v>
      </c>
      <c r="L96" s="10"/>
      <c r="M96" s="47"/>
      <c r="N96" s="111">
        <f>J96*K96*L96</f>
        <v>0</v>
      </c>
    </row>
    <row r="97" spans="2:14" ht="20.100000000000001" customHeight="1" x14ac:dyDescent="0.25">
      <c r="B97" s="236"/>
      <c r="C97" s="119"/>
      <c r="D97" s="119"/>
      <c r="E97" s="122"/>
      <c r="F97" s="123"/>
      <c r="G97" s="230">
        <f>C97*D97*E97+C98*D98*E98+C99*D99*E99+C100*D100*E100+C101*D101*E101+C102*D102*E102</f>
        <v>0</v>
      </c>
      <c r="I97" s="236"/>
      <c r="J97" s="119"/>
      <c r="K97" s="119"/>
      <c r="L97" s="122"/>
      <c r="M97" s="123"/>
      <c r="N97" s="230">
        <f>J97*K97*L97+J98*K98*L98+J99*K99*L99+J100*K100*L100+J101*K101*L101+J102*K102*L102</f>
        <v>0</v>
      </c>
    </row>
    <row r="98" spans="2:14" ht="20.100000000000001" customHeight="1" x14ac:dyDescent="0.25">
      <c r="B98" s="236"/>
      <c r="C98" s="121"/>
      <c r="D98" s="121"/>
      <c r="E98" s="124"/>
      <c r="F98" s="125"/>
      <c r="G98" s="230"/>
      <c r="I98" s="236"/>
      <c r="J98" s="121"/>
      <c r="K98" s="121"/>
      <c r="L98" s="124"/>
      <c r="M98" s="125"/>
      <c r="N98" s="230"/>
    </row>
    <row r="99" spans="2:14" ht="20.100000000000001" customHeight="1" x14ac:dyDescent="0.25">
      <c r="B99" s="236"/>
      <c r="C99" s="121"/>
      <c r="D99" s="121"/>
      <c r="E99" s="124"/>
      <c r="F99" s="125"/>
      <c r="G99" s="230"/>
      <c r="I99" s="236"/>
      <c r="J99" s="121"/>
      <c r="K99" s="121"/>
      <c r="L99" s="124"/>
      <c r="M99" s="125"/>
      <c r="N99" s="230"/>
    </row>
    <row r="100" spans="2:14" ht="20.100000000000001" customHeight="1" x14ac:dyDescent="0.25">
      <c r="B100" s="236"/>
      <c r="C100" s="121"/>
      <c r="D100" s="121"/>
      <c r="E100" s="124"/>
      <c r="F100" s="125"/>
      <c r="G100" s="230"/>
      <c r="I100" s="236"/>
      <c r="J100" s="121"/>
      <c r="K100" s="121"/>
      <c r="L100" s="124"/>
      <c r="M100" s="125"/>
      <c r="N100" s="230"/>
    </row>
    <row r="101" spans="2:14" ht="20.100000000000001" customHeight="1" x14ac:dyDescent="0.25">
      <c r="B101" s="236"/>
      <c r="C101" s="121"/>
      <c r="D101" s="121"/>
      <c r="E101" s="124"/>
      <c r="F101" s="125"/>
      <c r="G101" s="230"/>
      <c r="I101" s="236"/>
      <c r="J101" s="121"/>
      <c r="K101" s="121"/>
      <c r="L101" s="124"/>
      <c r="M101" s="125"/>
      <c r="N101" s="230"/>
    </row>
    <row r="102" spans="2:14" ht="20.100000000000001" customHeight="1" thickBot="1" x14ac:dyDescent="0.3">
      <c r="B102" s="237"/>
      <c r="C102" s="140"/>
      <c r="D102" s="140"/>
      <c r="E102" s="141"/>
      <c r="F102" s="142"/>
      <c r="G102" s="231"/>
      <c r="I102" s="237"/>
      <c r="J102" s="140"/>
      <c r="K102" s="140"/>
      <c r="L102" s="141"/>
      <c r="M102" s="142"/>
      <c r="N102" s="231"/>
    </row>
    <row r="103" spans="2:14" ht="20.100000000000001" customHeight="1" x14ac:dyDescent="0.25">
      <c r="B103" s="256"/>
      <c r="C103" s="9"/>
      <c r="D103" s="9"/>
      <c r="E103" s="10"/>
      <c r="F103" s="47"/>
      <c r="G103" s="111">
        <f>C103*D103*E103</f>
        <v>0</v>
      </c>
      <c r="I103" s="256"/>
      <c r="J103" s="9"/>
      <c r="K103" s="9"/>
      <c r="L103" s="10"/>
      <c r="M103" s="47"/>
      <c r="N103" s="111">
        <f>J103*K103*L103</f>
        <v>0</v>
      </c>
    </row>
    <row r="104" spans="2:14" ht="20.100000000000001" customHeight="1" x14ac:dyDescent="0.25">
      <c r="B104" s="239"/>
      <c r="C104" s="11"/>
      <c r="D104" s="11"/>
      <c r="E104" s="12"/>
      <c r="F104" s="48"/>
      <c r="G104" s="245">
        <f>C104*D104*E104+C105*D105*E105+C106*D106*E106+C107*D107*E107+C108*D108*E108+C109*D109*E109</f>
        <v>0</v>
      </c>
      <c r="I104" s="239"/>
      <c r="J104" s="11"/>
      <c r="K104" s="11"/>
      <c r="L104" s="12"/>
      <c r="M104" s="48"/>
      <c r="N104" s="245">
        <f>J104*K104*L104+J105*K105*L105+J106*K106*L106+J107*K107*L107+J108*K108*L108+J109*K109*L109</f>
        <v>0</v>
      </c>
    </row>
    <row r="105" spans="2:14" ht="20.100000000000001" customHeight="1" x14ac:dyDescent="0.25">
      <c r="B105" s="239"/>
      <c r="C105" s="13"/>
      <c r="D105" s="13"/>
      <c r="E105" s="14"/>
      <c r="F105" s="49"/>
      <c r="G105" s="245"/>
      <c r="I105" s="239"/>
      <c r="J105" s="13"/>
      <c r="K105" s="13"/>
      <c r="L105" s="14"/>
      <c r="M105" s="49"/>
      <c r="N105" s="245"/>
    </row>
    <row r="106" spans="2:14" ht="20.100000000000001" customHeight="1" x14ac:dyDescent="0.25">
      <c r="B106" s="239"/>
      <c r="C106" s="13"/>
      <c r="D106" s="13"/>
      <c r="E106" s="14"/>
      <c r="F106" s="49"/>
      <c r="G106" s="245"/>
      <c r="I106" s="239"/>
      <c r="J106" s="13"/>
      <c r="K106" s="13"/>
      <c r="L106" s="14"/>
      <c r="M106" s="49"/>
      <c r="N106" s="245"/>
    </row>
    <row r="107" spans="2:14" ht="20.100000000000001" customHeight="1" x14ac:dyDescent="0.25">
      <c r="B107" s="239"/>
      <c r="C107" s="13"/>
      <c r="D107" s="13"/>
      <c r="E107" s="14"/>
      <c r="F107" s="49"/>
      <c r="G107" s="245"/>
      <c r="I107" s="239"/>
      <c r="J107" s="13"/>
      <c r="K107" s="13"/>
      <c r="L107" s="14"/>
      <c r="M107" s="49"/>
      <c r="N107" s="245"/>
    </row>
    <row r="108" spans="2:14" ht="20.100000000000001" customHeight="1" x14ac:dyDescent="0.25">
      <c r="B108" s="239"/>
      <c r="C108" s="13"/>
      <c r="D108" s="13"/>
      <c r="E108" s="14"/>
      <c r="F108" s="49"/>
      <c r="G108" s="245"/>
      <c r="I108" s="239"/>
      <c r="J108" s="13"/>
      <c r="K108" s="13"/>
      <c r="L108" s="14"/>
      <c r="M108" s="49"/>
      <c r="N108" s="245"/>
    </row>
    <row r="109" spans="2:14" ht="20.100000000000001" customHeight="1" thickBot="1" x14ac:dyDescent="0.3">
      <c r="B109" s="240"/>
      <c r="C109" s="143"/>
      <c r="D109" s="143"/>
      <c r="E109" s="144"/>
      <c r="F109" s="145"/>
      <c r="G109" s="246"/>
      <c r="I109" s="240"/>
      <c r="J109" s="143"/>
      <c r="K109" s="143"/>
      <c r="L109" s="144"/>
      <c r="M109" s="145"/>
      <c r="N109" s="246"/>
    </row>
    <row r="110" spans="2:14" ht="20.100000000000001" customHeight="1" x14ac:dyDescent="0.25">
      <c r="B110" s="247" t="s">
        <v>21</v>
      </c>
      <c r="C110" s="248"/>
      <c r="D110" s="248"/>
      <c r="E110" s="248"/>
      <c r="F110" s="248"/>
      <c r="G110" s="20">
        <f>SUM(G89,G96,G103)</f>
        <v>0</v>
      </c>
      <c r="I110" s="247" t="s">
        <v>21</v>
      </c>
      <c r="J110" s="248"/>
      <c r="K110" s="248"/>
      <c r="L110" s="248"/>
      <c r="M110" s="248"/>
      <c r="N110" s="20">
        <f>SUM(N89,N96,N103)</f>
        <v>0</v>
      </c>
    </row>
    <row r="111" spans="2:14" ht="20.100000000000001" customHeight="1" thickBot="1" x14ac:dyDescent="0.3">
      <c r="B111" s="249" t="s">
        <v>22</v>
      </c>
      <c r="C111" s="250"/>
      <c r="D111" s="250"/>
      <c r="E111" s="250"/>
      <c r="F111" s="250"/>
      <c r="G111" s="21">
        <f>SUM(G90,G97,G104)</f>
        <v>0</v>
      </c>
      <c r="I111" s="249" t="s">
        <v>22</v>
      </c>
      <c r="J111" s="250"/>
      <c r="K111" s="250"/>
      <c r="L111" s="250"/>
      <c r="M111" s="250"/>
      <c r="N111" s="21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252" t="s">
        <v>21</v>
      </c>
      <c r="C113" s="253"/>
      <c r="D113" s="253"/>
      <c r="E113" s="253"/>
      <c r="F113" s="253"/>
      <c r="G113" s="20">
        <f>SUM(G18,G51,G84,G110)</f>
        <v>3575.859375</v>
      </c>
      <c r="I113" s="247" t="s">
        <v>21</v>
      </c>
      <c r="J113" s="248"/>
      <c r="K113" s="248"/>
      <c r="L113" s="248"/>
      <c r="M113" s="248"/>
      <c r="N113" s="20">
        <f>SUM(N18,N51,N84,N110)</f>
        <v>3683.625</v>
      </c>
    </row>
    <row r="114" spans="2:14" ht="20.100000000000001" customHeight="1" thickBot="1" x14ac:dyDescent="0.3">
      <c r="B114" s="254" t="s">
        <v>22</v>
      </c>
      <c r="C114" s="255"/>
      <c r="D114" s="255"/>
      <c r="E114" s="255"/>
      <c r="F114" s="255"/>
      <c r="G114" s="109">
        <f>SUM(G19,G52,G85,G111)</f>
        <v>0</v>
      </c>
      <c r="I114" s="249" t="s">
        <v>22</v>
      </c>
      <c r="J114" s="250"/>
      <c r="K114" s="250"/>
      <c r="L114" s="250"/>
      <c r="M114" s="250"/>
      <c r="N114" s="109">
        <f>SUM(N19,N52,N85,N111)</f>
        <v>0</v>
      </c>
    </row>
  </sheetData>
  <mergeCells count="87">
    <mergeCell ref="B114:F114"/>
    <mergeCell ref="I114:M114"/>
    <mergeCell ref="B110:F110"/>
    <mergeCell ref="I110:M110"/>
    <mergeCell ref="B111:F111"/>
    <mergeCell ref="I111:M111"/>
    <mergeCell ref="B113:F113"/>
    <mergeCell ref="I113:M113"/>
    <mergeCell ref="B96:B102"/>
    <mergeCell ref="G97:G102"/>
    <mergeCell ref="B103:B109"/>
    <mergeCell ref="I103:I109"/>
    <mergeCell ref="G104:G109"/>
    <mergeCell ref="N104:N109"/>
    <mergeCell ref="B89:B95"/>
    <mergeCell ref="I89:I95"/>
    <mergeCell ref="G90:G95"/>
    <mergeCell ref="N90:N95"/>
    <mergeCell ref="B85:F85"/>
    <mergeCell ref="B87:G87"/>
    <mergeCell ref="I87:N87"/>
    <mergeCell ref="B77:B83"/>
    <mergeCell ref="G78:G83"/>
    <mergeCell ref="I96:I102"/>
    <mergeCell ref="B70:B76"/>
    <mergeCell ref="I70:I76"/>
    <mergeCell ref="G71:G76"/>
    <mergeCell ref="N71:N76"/>
    <mergeCell ref="B84:F84"/>
    <mergeCell ref="I84:M84"/>
    <mergeCell ref="I85:M85"/>
    <mergeCell ref="N97:N102"/>
    <mergeCell ref="I77:I83"/>
    <mergeCell ref="N78:N83"/>
    <mergeCell ref="B56:B62"/>
    <mergeCell ref="I56:I62"/>
    <mergeCell ref="G57:G62"/>
    <mergeCell ref="N57:N62"/>
    <mergeCell ref="B63:B69"/>
    <mergeCell ref="I63:I69"/>
    <mergeCell ref="G64:G69"/>
    <mergeCell ref="N64:N69"/>
    <mergeCell ref="B2:G2"/>
    <mergeCell ref="I2:N2"/>
    <mergeCell ref="B4:B10"/>
    <mergeCell ref="I4:I10"/>
    <mergeCell ref="G5:G10"/>
    <mergeCell ref="N5:N10"/>
    <mergeCell ref="B11:B17"/>
    <mergeCell ref="I11:I17"/>
    <mergeCell ref="G12:G17"/>
    <mergeCell ref="N12:N17"/>
    <mergeCell ref="B18:F18"/>
    <mergeCell ref="I18:M18"/>
    <mergeCell ref="B19:F19"/>
    <mergeCell ref="I19:M19"/>
    <mergeCell ref="B21:G21"/>
    <mergeCell ref="I21:N21"/>
    <mergeCell ref="B23:B29"/>
    <mergeCell ref="I23:I29"/>
    <mergeCell ref="G24:G29"/>
    <mergeCell ref="N24:N29"/>
    <mergeCell ref="B30:B36"/>
    <mergeCell ref="I30:I36"/>
    <mergeCell ref="G31:G36"/>
    <mergeCell ref="N31:N36"/>
    <mergeCell ref="B37:B43"/>
    <mergeCell ref="I37:I43"/>
    <mergeCell ref="G38:G43"/>
    <mergeCell ref="N38:N43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P15:P19"/>
    <mergeCell ref="P20:P24"/>
    <mergeCell ref="P2:Q2"/>
    <mergeCell ref="P3:Q3"/>
    <mergeCell ref="P4:Q4"/>
    <mergeCell ref="P5:P9"/>
    <mergeCell ref="P10:P14"/>
  </mergeCells>
  <phoneticPr fontId="15" type="noConversion"/>
  <hyperlinks>
    <hyperlink ref="P3:Q3" location="说明页!A1" display="说明页" xr:uid="{52966171-7D28-41E3-85FD-498CED35CE48}"/>
    <hyperlink ref="P4:Q4" location="基础数据!A1" display="基础数据" xr:uid="{93C6DCE6-1A3A-4309-A901-8F51E1F43D21}"/>
    <hyperlink ref="Q5" location="'腿肩(减重60%)'!A1" display="减重60%" xr:uid="{059135A8-EF54-44B0-9B5F-89525BA1885E}"/>
    <hyperlink ref="Q6" location="'腿肩(75%)'!A1" display="75%" xr:uid="{4FD5487A-2613-4D95-8E9F-1CD74A97DCA2}"/>
    <hyperlink ref="Q7" location="'腿肩(80%)'!A1" display="80%" xr:uid="{35E6ABCC-B9F8-45C0-AAFC-FC7CF43E8641}"/>
    <hyperlink ref="Q8" location="'腿肩(85%)'!A1" display="85%" xr:uid="{C9D37A1B-B06D-4460-9879-EA517E4FA337}"/>
    <hyperlink ref="Q9" location="'腿肩(95%)'!A1" display="95%" xr:uid="{032F9DAB-61C4-40ED-8FCD-67DFA5CB0700}"/>
    <hyperlink ref="Q10" location="'胸背(减重70%)'!A1" display="减重70%" xr:uid="{9EDE3964-DAC0-46CF-83E0-F342E432E8E9}"/>
    <hyperlink ref="Q11" location="'胸背(77.5%)'!A1" display="77.5%" xr:uid="{874C7A1B-5428-4C0E-B022-43FD09A56608}"/>
    <hyperlink ref="Q12" location="'胸背(82.5%)'!A1" display="82.5%" xr:uid="{CEA190A1-E834-405F-BCDF-52E690E061A6}"/>
    <hyperlink ref="Q13" location="'胸背(87.5%)'!A1" display="87.5%" xr:uid="{7CF5EC1B-716B-489B-BF62-7DBBF141ECB9}"/>
    <hyperlink ref="Q14" location="'胸背(95%)'!A1" display="95%" xr:uid="{6986E5F4-D5D2-464A-B734-D91CC5529158}"/>
    <hyperlink ref="Q15" location="'拉胸(减重60%)'!A1" display="减重60%" xr:uid="{025653CC-A50F-4082-8920-33B06CB5394D}"/>
    <hyperlink ref="Q16" location="'拉胸(75%)'!A1" display="75%" xr:uid="{30BAB0F3-8233-46ED-907A-3D5F106B8799}"/>
    <hyperlink ref="Q17" location="'拉胸(80%)'!A1" display="80%" xr:uid="{4A3B28CE-08CF-433F-91BD-58BBCEA572C6}"/>
    <hyperlink ref="Q18" location="'拉胸(85%)'!A1" display="85%" xr:uid="{8512D745-07AD-4392-8131-21402CF6F69C}"/>
    <hyperlink ref="Q19" location="'拉胸(95%)'!A1" display="95%" xr:uid="{D3427DA9-0D85-4D65-A2C6-48B68574D82A}"/>
    <hyperlink ref="Q20" location="'肩背(减重70%)'!A1" display="减重70%" xr:uid="{0A9B4816-F9EA-4D3F-AF94-6B19D25A9143}"/>
    <hyperlink ref="Q21" location="'肩背(77.5%)'!A1" display="77.5%" xr:uid="{57AF2EA8-1982-4AE6-A193-BE9FDE8B1BF7}"/>
    <hyperlink ref="Q22" location="'肩背(82.5%)'!A1" display="82.5%" xr:uid="{908E4E20-C371-44E6-A24D-843164CA3086}"/>
    <hyperlink ref="Q23" location="'肩背(87.5%)'!A1" display="87.5%" xr:uid="{35776BC6-5AFD-428D-A3BC-6B3BBFA5B2C5}"/>
    <hyperlink ref="Q24" location="'肩背(95%)'!A1" display="95%" xr:uid="{111E42DB-F813-400D-9081-E7EA8CB36523}"/>
  </hyperlinks>
  <pageMargins left="0.69930555555555596" right="0.69930555555555596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6" tint="-0.249977111117893"/>
  </sheetPr>
  <dimension ref="B1:Q114"/>
  <sheetViews>
    <sheetView topLeftCell="A79" zoomScale="85" zoomScaleNormal="85" workbookViewId="0">
      <selection activeCell="I89" sqref="I89:K102"/>
    </sheetView>
  </sheetViews>
  <sheetFormatPr defaultColWidth="10.77734375" defaultRowHeight="20.100000000000001" customHeight="1" x14ac:dyDescent="0.25"/>
  <cols>
    <col min="1" max="1" width="10.77734375" style="135"/>
    <col min="2" max="2" width="16.77734375" style="135" customWidth="1"/>
    <col min="3" max="8" width="10.77734375" style="135"/>
    <col min="9" max="9" width="16.77734375" style="135" customWidth="1"/>
    <col min="10" max="16384" width="10.77734375" style="135"/>
  </cols>
  <sheetData>
    <row r="1" spans="2:17" ht="20.100000000000001" customHeight="1" thickBot="1" x14ac:dyDescent="0.3"/>
    <row r="2" spans="2:17" ht="20.100000000000001" customHeight="1" thickTop="1" thickBot="1" x14ac:dyDescent="0.3">
      <c r="B2" s="227" t="s">
        <v>13</v>
      </c>
      <c r="C2" s="228"/>
      <c r="D2" s="228"/>
      <c r="E2" s="228"/>
      <c r="F2" s="228"/>
      <c r="G2" s="229"/>
      <c r="I2" s="227" t="s">
        <v>13</v>
      </c>
      <c r="J2" s="228"/>
      <c r="K2" s="228"/>
      <c r="L2" s="228"/>
      <c r="M2" s="228"/>
      <c r="N2" s="229"/>
      <c r="P2" s="196" t="s">
        <v>116</v>
      </c>
      <c r="Q2" s="197"/>
    </row>
    <row r="3" spans="2:17" ht="20.100000000000001" customHeight="1" thickBot="1" x14ac:dyDescent="0.3">
      <c r="B3" s="1" t="s">
        <v>14</v>
      </c>
      <c r="C3" s="2" t="s">
        <v>15</v>
      </c>
      <c r="D3" s="3" t="s">
        <v>16</v>
      </c>
      <c r="E3" s="4" t="s">
        <v>17</v>
      </c>
      <c r="F3" s="5" t="s">
        <v>18</v>
      </c>
      <c r="G3" s="6" t="s">
        <v>19</v>
      </c>
      <c r="I3" s="1" t="s">
        <v>14</v>
      </c>
      <c r="J3" s="2" t="s">
        <v>15</v>
      </c>
      <c r="K3" s="3" t="s">
        <v>16</v>
      </c>
      <c r="L3" s="4" t="s">
        <v>17</v>
      </c>
      <c r="M3" s="5" t="s">
        <v>18</v>
      </c>
      <c r="N3" s="6" t="s">
        <v>19</v>
      </c>
      <c r="P3" s="205" t="s">
        <v>117</v>
      </c>
      <c r="Q3" s="206"/>
    </row>
    <row r="4" spans="2:17" ht="20.100000000000001" customHeight="1" thickBot="1" x14ac:dyDescent="0.3">
      <c r="B4" s="232" t="s">
        <v>84</v>
      </c>
      <c r="C4" s="7">
        <f>基础数据!$O$21</f>
        <v>8</v>
      </c>
      <c r="D4" s="7">
        <f>基础数据!$P$21</f>
        <v>3</v>
      </c>
      <c r="E4" s="8">
        <f>基础数据!$F$7*F4</f>
        <v>51.953125</v>
      </c>
      <c r="F4" s="110">
        <f>基础数据!$F$21</f>
        <v>0.875</v>
      </c>
      <c r="G4" s="111">
        <f>C4*D4*E4</f>
        <v>1246.875</v>
      </c>
      <c r="I4" s="232" t="s">
        <v>138</v>
      </c>
      <c r="J4" s="7">
        <f>基础数据!$O$21</f>
        <v>8</v>
      </c>
      <c r="K4" s="7">
        <f>基础数据!$P$21</f>
        <v>3</v>
      </c>
      <c r="L4" s="8">
        <f>基础数据!$L$7*M4</f>
        <v>54.03125</v>
      </c>
      <c r="M4" s="110">
        <f>基础数据!$F$21</f>
        <v>0.875</v>
      </c>
      <c r="N4" s="111">
        <f>J4*K4*L4</f>
        <v>1296.75</v>
      </c>
      <c r="P4" s="201" t="s">
        <v>118</v>
      </c>
      <c r="Q4" s="202"/>
    </row>
    <row r="5" spans="2:17" ht="20.100000000000001" customHeight="1" x14ac:dyDescent="0.25">
      <c r="B5" s="233"/>
      <c r="C5" s="88"/>
      <c r="D5" s="89"/>
      <c r="E5" s="90"/>
      <c r="F5" s="91"/>
      <c r="G5" s="245">
        <f>C5*D5*E5+C6*D6*E6+C7*D7*E7+C8*D8*E8+C9*D9*E9+C10*D10*E10</f>
        <v>0</v>
      </c>
      <c r="I5" s="233"/>
      <c r="J5" s="88"/>
      <c r="K5" s="89"/>
      <c r="L5" s="90"/>
      <c r="M5" s="91"/>
      <c r="N5" s="245">
        <f>J5*K5*L5+J6*K6*L6+J7*K7*L7+J8*K8*L8+J9*K9*L9+J10*K10*L10</f>
        <v>0</v>
      </c>
      <c r="P5" s="171" t="s">
        <v>119</v>
      </c>
      <c r="Q5" s="156" t="s">
        <v>121</v>
      </c>
    </row>
    <row r="6" spans="2:17" ht="20.100000000000001" customHeight="1" x14ac:dyDescent="0.25">
      <c r="B6" s="233"/>
      <c r="C6" s="92"/>
      <c r="D6" s="93"/>
      <c r="E6" s="94"/>
      <c r="F6" s="95"/>
      <c r="G6" s="245"/>
      <c r="I6" s="233"/>
      <c r="J6" s="92"/>
      <c r="K6" s="93"/>
      <c r="L6" s="94"/>
      <c r="M6" s="95"/>
      <c r="N6" s="245"/>
      <c r="P6" s="172"/>
      <c r="Q6" s="157" t="s">
        <v>122</v>
      </c>
    </row>
    <row r="7" spans="2:17" ht="20.100000000000001" customHeight="1" x14ac:dyDescent="0.25">
      <c r="B7" s="233"/>
      <c r="C7" s="92"/>
      <c r="D7" s="93"/>
      <c r="E7" s="94"/>
      <c r="F7" s="95"/>
      <c r="G7" s="245"/>
      <c r="I7" s="233"/>
      <c r="J7" s="92"/>
      <c r="K7" s="93"/>
      <c r="L7" s="94"/>
      <c r="M7" s="95"/>
      <c r="N7" s="245"/>
      <c r="P7" s="172"/>
      <c r="Q7" s="158" t="s">
        <v>123</v>
      </c>
    </row>
    <row r="8" spans="2:17" ht="20.100000000000001" customHeight="1" thickBot="1" x14ac:dyDescent="0.3">
      <c r="B8" s="233"/>
      <c r="C8" s="92"/>
      <c r="D8" s="93"/>
      <c r="E8" s="94"/>
      <c r="F8" s="95"/>
      <c r="G8" s="245"/>
      <c r="I8" s="233"/>
      <c r="J8" s="92"/>
      <c r="K8" s="93"/>
      <c r="L8" s="94"/>
      <c r="M8" s="95"/>
      <c r="N8" s="245"/>
      <c r="P8" s="172"/>
      <c r="Q8" s="159" t="s">
        <v>124</v>
      </c>
    </row>
    <row r="9" spans="2:17" ht="20.100000000000001" customHeight="1" thickBot="1" x14ac:dyDescent="0.3">
      <c r="B9" s="233"/>
      <c r="C9" s="92"/>
      <c r="D9" s="93"/>
      <c r="E9" s="94"/>
      <c r="F9" s="95"/>
      <c r="G9" s="245"/>
      <c r="I9" s="233"/>
      <c r="J9" s="92"/>
      <c r="K9" s="93"/>
      <c r="L9" s="94"/>
      <c r="M9" s="95"/>
      <c r="N9" s="245"/>
      <c r="P9" s="173"/>
      <c r="Q9" s="160" t="s">
        <v>125</v>
      </c>
    </row>
    <row r="10" spans="2:17" ht="20.100000000000001" customHeight="1" thickBot="1" x14ac:dyDescent="0.3">
      <c r="B10" s="234"/>
      <c r="C10" s="136"/>
      <c r="D10" s="137"/>
      <c r="E10" s="138"/>
      <c r="F10" s="139"/>
      <c r="G10" s="246"/>
      <c r="I10" s="234"/>
      <c r="J10" s="136"/>
      <c r="K10" s="137"/>
      <c r="L10" s="138"/>
      <c r="M10" s="139"/>
      <c r="N10" s="246"/>
      <c r="P10" s="174" t="s">
        <v>120</v>
      </c>
      <c r="Q10" s="156" t="s">
        <v>130</v>
      </c>
    </row>
    <row r="11" spans="2:17" ht="20.100000000000001" customHeight="1" x14ac:dyDescent="0.25">
      <c r="B11" s="244"/>
      <c r="C11" s="9"/>
      <c r="D11" s="9"/>
      <c r="E11" s="10"/>
      <c r="F11" s="47"/>
      <c r="G11" s="111">
        <f>C11*D11*E11</f>
        <v>0</v>
      </c>
      <c r="I11" s="244"/>
      <c r="J11" s="9"/>
      <c r="K11" s="9"/>
      <c r="L11" s="10"/>
      <c r="M11" s="47"/>
      <c r="N11" s="111">
        <f>J11*K11*L11</f>
        <v>0</v>
      </c>
      <c r="P11" s="175"/>
      <c r="Q11" s="157" t="s">
        <v>127</v>
      </c>
    </row>
    <row r="12" spans="2:17" ht="20.100000000000001" customHeight="1" x14ac:dyDescent="0.25">
      <c r="B12" s="236"/>
      <c r="C12" s="121"/>
      <c r="D12" s="121"/>
      <c r="E12" s="124"/>
      <c r="F12" s="125"/>
      <c r="G12" s="230">
        <f>C12*D12*E12+C13*D13*E13+C14*D14*E14+C15*D15*E15+C16*D16*E16+C17*D17*E17</f>
        <v>0</v>
      </c>
      <c r="I12" s="236"/>
      <c r="J12" s="121"/>
      <c r="K12" s="121"/>
      <c r="L12" s="124"/>
      <c r="M12" s="125"/>
      <c r="N12" s="230">
        <f>J12*K12*L12+J13*K13*L13+J14*K14*L14+J15*K15*L15+J16*K16*L16+J17*K17*L17</f>
        <v>0</v>
      </c>
      <c r="P12" s="175"/>
      <c r="Q12" s="158" t="s">
        <v>128</v>
      </c>
    </row>
    <row r="13" spans="2:17" ht="20.100000000000001" customHeight="1" thickBot="1" x14ac:dyDescent="0.3">
      <c r="B13" s="236"/>
      <c r="C13" s="121"/>
      <c r="D13" s="121"/>
      <c r="E13" s="124"/>
      <c r="F13" s="125"/>
      <c r="G13" s="230"/>
      <c r="I13" s="236"/>
      <c r="J13" s="121"/>
      <c r="K13" s="121"/>
      <c r="L13" s="124"/>
      <c r="M13" s="125"/>
      <c r="N13" s="230"/>
      <c r="P13" s="175"/>
      <c r="Q13" s="159" t="s">
        <v>129</v>
      </c>
    </row>
    <row r="14" spans="2:17" ht="20.100000000000001" customHeight="1" thickBot="1" x14ac:dyDescent="0.3">
      <c r="B14" s="236"/>
      <c r="C14" s="121"/>
      <c r="D14" s="121"/>
      <c r="E14" s="124"/>
      <c r="F14" s="125"/>
      <c r="G14" s="230"/>
      <c r="I14" s="236"/>
      <c r="J14" s="121"/>
      <c r="K14" s="121"/>
      <c r="L14" s="124"/>
      <c r="M14" s="125"/>
      <c r="N14" s="230"/>
      <c r="P14" s="198"/>
      <c r="Q14" s="160" t="s">
        <v>125</v>
      </c>
    </row>
    <row r="15" spans="2:17" ht="20.100000000000001" customHeight="1" x14ac:dyDescent="0.25">
      <c r="B15" s="236"/>
      <c r="C15" s="121"/>
      <c r="D15" s="121"/>
      <c r="E15" s="124"/>
      <c r="F15" s="125"/>
      <c r="G15" s="230"/>
      <c r="I15" s="236"/>
      <c r="J15" s="121"/>
      <c r="K15" s="121"/>
      <c r="L15" s="124"/>
      <c r="M15" s="125"/>
      <c r="N15" s="230"/>
      <c r="P15" s="171" t="s">
        <v>126</v>
      </c>
      <c r="Q15" s="156" t="s">
        <v>121</v>
      </c>
    </row>
    <row r="16" spans="2:17" ht="20.100000000000001" customHeight="1" x14ac:dyDescent="0.25">
      <c r="B16" s="236"/>
      <c r="C16" s="121"/>
      <c r="D16" s="121"/>
      <c r="E16" s="124"/>
      <c r="F16" s="125"/>
      <c r="G16" s="230"/>
      <c r="I16" s="236"/>
      <c r="J16" s="121"/>
      <c r="K16" s="121"/>
      <c r="L16" s="124"/>
      <c r="M16" s="125"/>
      <c r="N16" s="230"/>
      <c r="P16" s="172"/>
      <c r="Q16" s="157" t="s">
        <v>122</v>
      </c>
    </row>
    <row r="17" spans="2:17" ht="20.100000000000001" customHeight="1" thickBot="1" x14ac:dyDescent="0.3">
      <c r="B17" s="237"/>
      <c r="C17" s="140"/>
      <c r="D17" s="140"/>
      <c r="E17" s="141"/>
      <c r="F17" s="142"/>
      <c r="G17" s="231"/>
      <c r="I17" s="237"/>
      <c r="J17" s="140"/>
      <c r="K17" s="140"/>
      <c r="L17" s="141"/>
      <c r="M17" s="142"/>
      <c r="N17" s="231"/>
      <c r="P17" s="172"/>
      <c r="Q17" s="158" t="s">
        <v>123</v>
      </c>
    </row>
    <row r="18" spans="2:17" ht="20.100000000000001" customHeight="1" thickBot="1" x14ac:dyDescent="0.3">
      <c r="B18" s="247" t="s">
        <v>21</v>
      </c>
      <c r="C18" s="248"/>
      <c r="D18" s="248"/>
      <c r="E18" s="248"/>
      <c r="F18" s="248"/>
      <c r="G18" s="20">
        <f>SUM(G4,G11)</f>
        <v>1246.875</v>
      </c>
      <c r="I18" s="247" t="s">
        <v>21</v>
      </c>
      <c r="J18" s="248"/>
      <c r="K18" s="248"/>
      <c r="L18" s="248"/>
      <c r="M18" s="248"/>
      <c r="N18" s="20">
        <f>SUM(N4,N11)</f>
        <v>1296.75</v>
      </c>
      <c r="P18" s="172"/>
      <c r="Q18" s="159" t="s">
        <v>124</v>
      </c>
    </row>
    <row r="19" spans="2:17" ht="20.100000000000001" customHeight="1" thickBot="1" x14ac:dyDescent="0.3">
      <c r="B19" s="249" t="s">
        <v>22</v>
      </c>
      <c r="C19" s="250"/>
      <c r="D19" s="250"/>
      <c r="E19" s="250"/>
      <c r="F19" s="250"/>
      <c r="G19" s="21">
        <f>SUM(G5,G12)</f>
        <v>0</v>
      </c>
      <c r="I19" s="249" t="s">
        <v>22</v>
      </c>
      <c r="J19" s="250"/>
      <c r="K19" s="250"/>
      <c r="L19" s="250"/>
      <c r="M19" s="250"/>
      <c r="N19" s="21">
        <f>SUM(N5,N12)</f>
        <v>0</v>
      </c>
      <c r="P19" s="173"/>
      <c r="Q19" s="160" t="s">
        <v>125</v>
      </c>
    </row>
    <row r="20" spans="2:17" ht="20.100000000000001" customHeight="1" thickBot="1" x14ac:dyDescent="0.3">
      <c r="P20" s="174" t="s">
        <v>143</v>
      </c>
      <c r="Q20" s="156" t="s">
        <v>130</v>
      </c>
    </row>
    <row r="21" spans="2:17" ht="20.100000000000001" customHeight="1" thickBot="1" x14ac:dyDescent="0.3">
      <c r="B21" s="227" t="s">
        <v>13</v>
      </c>
      <c r="C21" s="228"/>
      <c r="D21" s="228"/>
      <c r="E21" s="228"/>
      <c r="F21" s="228"/>
      <c r="G21" s="229"/>
      <c r="I21" s="227" t="s">
        <v>13</v>
      </c>
      <c r="J21" s="228"/>
      <c r="K21" s="228"/>
      <c r="L21" s="228"/>
      <c r="M21" s="228"/>
      <c r="N21" s="229"/>
      <c r="P21" s="175"/>
      <c r="Q21" s="157" t="s">
        <v>127</v>
      </c>
    </row>
    <row r="22" spans="2:17" ht="20.100000000000001" customHeight="1" thickBot="1" x14ac:dyDescent="0.3">
      <c r="B22" s="1" t="s">
        <v>14</v>
      </c>
      <c r="C22" s="2" t="s">
        <v>15</v>
      </c>
      <c r="D22" s="3" t="s">
        <v>16</v>
      </c>
      <c r="E22" s="4" t="s">
        <v>17</v>
      </c>
      <c r="F22" s="5" t="s">
        <v>18</v>
      </c>
      <c r="G22" s="6" t="s">
        <v>19</v>
      </c>
      <c r="I22" s="1" t="s">
        <v>14</v>
      </c>
      <c r="J22" s="2" t="s">
        <v>15</v>
      </c>
      <c r="K22" s="3" t="s">
        <v>16</v>
      </c>
      <c r="L22" s="4" t="s">
        <v>17</v>
      </c>
      <c r="M22" s="5" t="s">
        <v>18</v>
      </c>
      <c r="N22" s="6" t="s">
        <v>19</v>
      </c>
      <c r="P22" s="175"/>
      <c r="Q22" s="158" t="s">
        <v>128</v>
      </c>
    </row>
    <row r="23" spans="2:17" ht="20.100000000000001" customHeight="1" thickBot="1" x14ac:dyDescent="0.3">
      <c r="B23" s="238" t="s">
        <v>86</v>
      </c>
      <c r="C23" s="9">
        <v>3</v>
      </c>
      <c r="D23" s="9">
        <v>15</v>
      </c>
      <c r="E23" s="10"/>
      <c r="F23" s="47"/>
      <c r="G23" s="111">
        <f>C23*D23*E23</f>
        <v>0</v>
      </c>
      <c r="I23" s="238" t="s">
        <v>86</v>
      </c>
      <c r="J23" s="9">
        <v>3</v>
      </c>
      <c r="K23" s="9">
        <v>15</v>
      </c>
      <c r="L23" s="10"/>
      <c r="M23" s="47"/>
      <c r="N23" s="111">
        <f>J23*K23*L23</f>
        <v>0</v>
      </c>
      <c r="P23" s="175"/>
      <c r="Q23" s="159" t="s">
        <v>129</v>
      </c>
    </row>
    <row r="24" spans="2:17" ht="20.100000000000001" customHeight="1" thickBot="1" x14ac:dyDescent="0.3">
      <c r="B24" s="239"/>
      <c r="C24" s="11"/>
      <c r="D24" s="11"/>
      <c r="E24" s="12"/>
      <c r="F24" s="48"/>
      <c r="G24" s="245">
        <f>C24*D24*E24+C25*D25*E25+C26*D26*E26+C27*D27*E27+C28*D28*E28+C29*D29*E29</f>
        <v>0</v>
      </c>
      <c r="I24" s="239"/>
      <c r="J24" s="11"/>
      <c r="K24" s="11"/>
      <c r="L24" s="12"/>
      <c r="M24" s="48"/>
      <c r="N24" s="245">
        <f>J24*K24*L24+J25*K25*L25+J26*K26*L26+J27*K27*L27+J28*K28*L28+J29*K29*L29</f>
        <v>0</v>
      </c>
      <c r="P24" s="176"/>
      <c r="Q24" s="161" t="s">
        <v>125</v>
      </c>
    </row>
    <row r="25" spans="2:17" ht="20.100000000000001" customHeight="1" thickTop="1" x14ac:dyDescent="0.25">
      <c r="B25" s="239"/>
      <c r="C25" s="13"/>
      <c r="D25" s="13"/>
      <c r="E25" s="14"/>
      <c r="F25" s="49"/>
      <c r="G25" s="245"/>
      <c r="I25" s="239"/>
      <c r="J25" s="13"/>
      <c r="K25" s="13"/>
      <c r="L25" s="14"/>
      <c r="M25" s="49"/>
      <c r="N25" s="245"/>
    </row>
    <row r="26" spans="2:17" ht="20.100000000000001" customHeight="1" x14ac:dyDescent="0.25">
      <c r="B26" s="239"/>
      <c r="C26" s="13"/>
      <c r="D26" s="13"/>
      <c r="E26" s="14"/>
      <c r="F26" s="49"/>
      <c r="G26" s="245"/>
      <c r="I26" s="239"/>
      <c r="J26" s="13"/>
      <c r="K26" s="13"/>
      <c r="L26" s="14"/>
      <c r="M26" s="49"/>
      <c r="N26" s="245"/>
    </row>
    <row r="27" spans="2:17" ht="20.100000000000001" customHeight="1" x14ac:dyDescent="0.25">
      <c r="B27" s="239"/>
      <c r="C27" s="13"/>
      <c r="D27" s="13"/>
      <c r="E27" s="14"/>
      <c r="F27" s="49"/>
      <c r="G27" s="245"/>
      <c r="I27" s="239"/>
      <c r="J27" s="13"/>
      <c r="K27" s="13"/>
      <c r="L27" s="14"/>
      <c r="M27" s="49"/>
      <c r="N27" s="245"/>
    </row>
    <row r="28" spans="2:17" ht="20.100000000000001" customHeight="1" x14ac:dyDescent="0.25">
      <c r="B28" s="239"/>
      <c r="C28" s="13"/>
      <c r="D28" s="13"/>
      <c r="E28" s="14"/>
      <c r="F28" s="49"/>
      <c r="G28" s="245"/>
      <c r="I28" s="239"/>
      <c r="J28" s="13"/>
      <c r="K28" s="13"/>
      <c r="L28" s="14"/>
      <c r="M28" s="49"/>
      <c r="N28" s="245"/>
    </row>
    <row r="29" spans="2:17" ht="20.100000000000001" customHeight="1" thickBot="1" x14ac:dyDescent="0.3">
      <c r="B29" s="240"/>
      <c r="C29" s="143"/>
      <c r="D29" s="143"/>
      <c r="E29" s="144"/>
      <c r="F29" s="145"/>
      <c r="G29" s="246"/>
      <c r="I29" s="240"/>
      <c r="J29" s="143"/>
      <c r="K29" s="143"/>
      <c r="L29" s="144"/>
      <c r="M29" s="145"/>
      <c r="N29" s="246"/>
    </row>
    <row r="30" spans="2:17" ht="20.100000000000001" customHeight="1" x14ac:dyDescent="0.25">
      <c r="B30" s="235" t="s">
        <v>87</v>
      </c>
      <c r="C30" s="9">
        <v>3</v>
      </c>
      <c r="D30" s="9">
        <v>15</v>
      </c>
      <c r="E30" s="15"/>
      <c r="F30" s="50"/>
      <c r="G30" s="111">
        <f>C30*D30*E30</f>
        <v>0</v>
      </c>
      <c r="I30" s="235" t="s">
        <v>87</v>
      </c>
      <c r="J30" s="9">
        <v>3</v>
      </c>
      <c r="K30" s="9">
        <v>15</v>
      </c>
      <c r="L30" s="15"/>
      <c r="M30" s="50"/>
      <c r="N30" s="111">
        <f>J30*K30*L30</f>
        <v>0</v>
      </c>
    </row>
    <row r="31" spans="2:17" ht="20.100000000000001" customHeight="1" x14ac:dyDescent="0.25">
      <c r="B31" s="236"/>
      <c r="C31" s="119"/>
      <c r="D31" s="119"/>
      <c r="E31" s="120"/>
      <c r="F31" s="117"/>
      <c r="G31" s="230">
        <f>C31*D31*E31+C32*D32*E32+C33*D33*E33+C34*D34*E34+C35*D35*E35+C36*D36*E36</f>
        <v>0</v>
      </c>
      <c r="I31" s="236"/>
      <c r="J31" s="119"/>
      <c r="K31" s="119"/>
      <c r="L31" s="120"/>
      <c r="M31" s="117"/>
      <c r="N31" s="230">
        <f>J31*K31*L31+J32*K32*L32+J33*K33*L33+J34*K34*L34+J35*K35*L35+J36*K36*L36</f>
        <v>0</v>
      </c>
    </row>
    <row r="32" spans="2:17" ht="20.100000000000001" customHeight="1" x14ac:dyDescent="0.25">
      <c r="B32" s="236"/>
      <c r="C32" s="121"/>
      <c r="D32" s="121"/>
      <c r="E32" s="120"/>
      <c r="F32" s="118"/>
      <c r="G32" s="230"/>
      <c r="I32" s="236"/>
      <c r="J32" s="121"/>
      <c r="K32" s="121"/>
      <c r="L32" s="120"/>
      <c r="M32" s="118"/>
      <c r="N32" s="230"/>
    </row>
    <row r="33" spans="2:14" ht="20.100000000000001" customHeight="1" x14ac:dyDescent="0.25">
      <c r="B33" s="236"/>
      <c r="C33" s="121"/>
      <c r="D33" s="121"/>
      <c r="E33" s="120"/>
      <c r="F33" s="118"/>
      <c r="G33" s="230"/>
      <c r="I33" s="236"/>
      <c r="J33" s="121"/>
      <c r="K33" s="121"/>
      <c r="L33" s="120"/>
      <c r="M33" s="118"/>
      <c r="N33" s="230"/>
    </row>
    <row r="34" spans="2:14" ht="20.100000000000001" customHeight="1" x14ac:dyDescent="0.25">
      <c r="B34" s="236"/>
      <c r="C34" s="121"/>
      <c r="D34" s="121"/>
      <c r="E34" s="120"/>
      <c r="F34" s="118"/>
      <c r="G34" s="230"/>
      <c r="I34" s="236"/>
      <c r="J34" s="121"/>
      <c r="K34" s="121"/>
      <c r="L34" s="120"/>
      <c r="M34" s="118"/>
      <c r="N34" s="230"/>
    </row>
    <row r="35" spans="2:14" ht="20.100000000000001" customHeight="1" x14ac:dyDescent="0.25">
      <c r="B35" s="236"/>
      <c r="C35" s="121"/>
      <c r="D35" s="121"/>
      <c r="E35" s="146"/>
      <c r="F35" s="118"/>
      <c r="G35" s="230"/>
      <c r="I35" s="236"/>
      <c r="J35" s="121"/>
      <c r="K35" s="121"/>
      <c r="L35" s="146"/>
      <c r="M35" s="118"/>
      <c r="N35" s="230"/>
    </row>
    <row r="36" spans="2:14" ht="20.100000000000001" customHeight="1" thickBot="1" x14ac:dyDescent="0.3">
      <c r="B36" s="237"/>
      <c r="C36" s="140"/>
      <c r="D36" s="140"/>
      <c r="E36" s="147"/>
      <c r="F36" s="148"/>
      <c r="G36" s="231"/>
      <c r="I36" s="237"/>
      <c r="J36" s="140"/>
      <c r="K36" s="140"/>
      <c r="L36" s="147"/>
      <c r="M36" s="148"/>
      <c r="N36" s="231"/>
    </row>
    <row r="37" spans="2:14" ht="20.100000000000001" customHeight="1" x14ac:dyDescent="0.25">
      <c r="B37" s="241" t="s">
        <v>88</v>
      </c>
      <c r="C37" s="9">
        <v>3</v>
      </c>
      <c r="D37" s="9">
        <v>15</v>
      </c>
      <c r="E37" s="10"/>
      <c r="F37" s="47"/>
      <c r="G37" s="111">
        <f>C37*D37*E37</f>
        <v>0</v>
      </c>
      <c r="I37" s="241" t="s">
        <v>88</v>
      </c>
      <c r="J37" s="9">
        <v>3</v>
      </c>
      <c r="K37" s="9">
        <v>15</v>
      </c>
      <c r="L37" s="10"/>
      <c r="M37" s="47"/>
      <c r="N37" s="111">
        <f>J37*K37*L37</f>
        <v>0</v>
      </c>
    </row>
    <row r="38" spans="2:14" ht="20.100000000000001" customHeight="1" x14ac:dyDescent="0.25">
      <c r="B38" s="242"/>
      <c r="C38" s="16"/>
      <c r="D38" s="16"/>
      <c r="E38" s="17"/>
      <c r="F38" s="51"/>
      <c r="G38" s="245">
        <f>C38*D38*E38+C39*D39*E39+C40*D40*E40+C41*D41*E41+C42*D42*E42+C43*D43*E43</f>
        <v>0</v>
      </c>
      <c r="I38" s="242"/>
      <c r="J38" s="16"/>
      <c r="K38" s="16"/>
      <c r="L38" s="17"/>
      <c r="M38" s="51"/>
      <c r="N38" s="245">
        <f>J38*K38*L38+J39*K39*L39+J40*K40*L40+J41*K41*L41+J42*K42*L42+J43*K43*L43</f>
        <v>0</v>
      </c>
    </row>
    <row r="39" spans="2:14" ht="20.100000000000001" customHeight="1" x14ac:dyDescent="0.25">
      <c r="B39" s="242"/>
      <c r="C39" s="18"/>
      <c r="D39" s="18"/>
      <c r="E39" s="19"/>
      <c r="F39" s="52"/>
      <c r="G39" s="245"/>
      <c r="I39" s="242"/>
      <c r="J39" s="18"/>
      <c r="K39" s="18"/>
      <c r="L39" s="19"/>
      <c r="M39" s="52"/>
      <c r="N39" s="245"/>
    </row>
    <row r="40" spans="2:14" ht="20.100000000000001" customHeight="1" x14ac:dyDescent="0.25">
      <c r="B40" s="242"/>
      <c r="C40" s="18"/>
      <c r="D40" s="18"/>
      <c r="E40" s="19"/>
      <c r="F40" s="52"/>
      <c r="G40" s="245"/>
      <c r="I40" s="242"/>
      <c r="J40" s="18"/>
      <c r="K40" s="18"/>
      <c r="L40" s="19"/>
      <c r="M40" s="52"/>
      <c r="N40" s="245"/>
    </row>
    <row r="41" spans="2:14" ht="20.100000000000001" customHeight="1" x14ac:dyDescent="0.25">
      <c r="B41" s="242"/>
      <c r="C41" s="18"/>
      <c r="D41" s="18"/>
      <c r="E41" s="19"/>
      <c r="F41" s="52"/>
      <c r="G41" s="245"/>
      <c r="I41" s="242"/>
      <c r="J41" s="18"/>
      <c r="K41" s="18"/>
      <c r="L41" s="19"/>
      <c r="M41" s="52"/>
      <c r="N41" s="245"/>
    </row>
    <row r="42" spans="2:14" ht="20.100000000000001" customHeight="1" x14ac:dyDescent="0.25">
      <c r="B42" s="242"/>
      <c r="C42" s="18"/>
      <c r="D42" s="18"/>
      <c r="E42" s="19"/>
      <c r="F42" s="52"/>
      <c r="G42" s="245"/>
      <c r="I42" s="242"/>
      <c r="J42" s="18"/>
      <c r="K42" s="18"/>
      <c r="L42" s="19"/>
      <c r="M42" s="52"/>
      <c r="N42" s="245"/>
    </row>
    <row r="43" spans="2:14" ht="20.100000000000001" customHeight="1" thickBot="1" x14ac:dyDescent="0.3">
      <c r="B43" s="243"/>
      <c r="C43" s="149"/>
      <c r="D43" s="149"/>
      <c r="E43" s="150"/>
      <c r="F43" s="151"/>
      <c r="G43" s="246"/>
      <c r="I43" s="243"/>
      <c r="J43" s="149"/>
      <c r="K43" s="149"/>
      <c r="L43" s="150"/>
      <c r="M43" s="151"/>
      <c r="N43" s="246"/>
    </row>
    <row r="44" spans="2:14" ht="20.100000000000001" customHeight="1" x14ac:dyDescent="0.25">
      <c r="B44" s="244"/>
      <c r="C44" s="9"/>
      <c r="D44" s="9"/>
      <c r="E44" s="10"/>
      <c r="F44" s="47"/>
      <c r="G44" s="111">
        <f>C44*D44*E44</f>
        <v>0</v>
      </c>
      <c r="I44" s="244"/>
      <c r="J44" s="9"/>
      <c r="K44" s="9"/>
      <c r="L44" s="10"/>
      <c r="M44" s="47"/>
      <c r="N44" s="111">
        <f>J44*K44*L44</f>
        <v>0</v>
      </c>
    </row>
    <row r="45" spans="2:14" ht="20.100000000000001" customHeight="1" x14ac:dyDescent="0.25">
      <c r="B45" s="236"/>
      <c r="C45" s="119"/>
      <c r="D45" s="119"/>
      <c r="E45" s="122"/>
      <c r="F45" s="123"/>
      <c r="G45" s="230">
        <f>C45*D45*E45+C46*D46*E46+C47*D47*E47+C48*D48*E48+C49*D49*E49+C50*D50*E50</f>
        <v>0</v>
      </c>
      <c r="I45" s="236"/>
      <c r="J45" s="119"/>
      <c r="K45" s="119"/>
      <c r="L45" s="122"/>
      <c r="M45" s="123"/>
      <c r="N45" s="230">
        <f>J45*K45*L45+J46*K46*L46+J47*K47*L47+J48*K48*L48+J49*K49*L49+J50*K50*L50</f>
        <v>0</v>
      </c>
    </row>
    <row r="46" spans="2:14" ht="20.100000000000001" customHeight="1" x14ac:dyDescent="0.25">
      <c r="B46" s="236"/>
      <c r="C46" s="121"/>
      <c r="D46" s="121"/>
      <c r="E46" s="124"/>
      <c r="F46" s="125"/>
      <c r="G46" s="230"/>
      <c r="I46" s="236"/>
      <c r="J46" s="121"/>
      <c r="K46" s="121"/>
      <c r="L46" s="124"/>
      <c r="M46" s="125"/>
      <c r="N46" s="230"/>
    </row>
    <row r="47" spans="2:14" ht="20.100000000000001" customHeight="1" x14ac:dyDescent="0.25">
      <c r="B47" s="236"/>
      <c r="C47" s="121"/>
      <c r="D47" s="121"/>
      <c r="E47" s="124"/>
      <c r="F47" s="125"/>
      <c r="G47" s="230"/>
      <c r="I47" s="236"/>
      <c r="J47" s="121"/>
      <c r="K47" s="121"/>
      <c r="L47" s="124"/>
      <c r="M47" s="125"/>
      <c r="N47" s="230"/>
    </row>
    <row r="48" spans="2:14" ht="20.100000000000001" customHeight="1" x14ac:dyDescent="0.25">
      <c r="B48" s="236"/>
      <c r="C48" s="121"/>
      <c r="D48" s="121"/>
      <c r="E48" s="124"/>
      <c r="F48" s="125"/>
      <c r="G48" s="230"/>
      <c r="I48" s="236"/>
      <c r="J48" s="121"/>
      <c r="K48" s="121"/>
      <c r="L48" s="124"/>
      <c r="M48" s="125"/>
      <c r="N48" s="230"/>
    </row>
    <row r="49" spans="2:14" ht="20.100000000000001" customHeight="1" x14ac:dyDescent="0.25">
      <c r="B49" s="236"/>
      <c r="C49" s="121"/>
      <c r="D49" s="121"/>
      <c r="E49" s="124"/>
      <c r="F49" s="125"/>
      <c r="G49" s="230"/>
      <c r="I49" s="236"/>
      <c r="J49" s="121"/>
      <c r="K49" s="121"/>
      <c r="L49" s="124"/>
      <c r="M49" s="125"/>
      <c r="N49" s="230"/>
    </row>
    <row r="50" spans="2:14" ht="20.100000000000001" customHeight="1" thickBot="1" x14ac:dyDescent="0.3">
      <c r="B50" s="237"/>
      <c r="C50" s="140"/>
      <c r="D50" s="140"/>
      <c r="E50" s="141"/>
      <c r="F50" s="142"/>
      <c r="G50" s="231"/>
      <c r="I50" s="237"/>
      <c r="J50" s="140"/>
      <c r="K50" s="140"/>
      <c r="L50" s="141"/>
      <c r="M50" s="142"/>
      <c r="N50" s="231"/>
    </row>
    <row r="51" spans="2:14" ht="20.100000000000001" customHeight="1" x14ac:dyDescent="0.25">
      <c r="B51" s="247" t="s">
        <v>21</v>
      </c>
      <c r="C51" s="248"/>
      <c r="D51" s="248"/>
      <c r="E51" s="248"/>
      <c r="F51" s="248"/>
      <c r="G51" s="20">
        <f>SUM(G23,G30,G37,G44)</f>
        <v>0</v>
      </c>
      <c r="I51" s="247" t="s">
        <v>21</v>
      </c>
      <c r="J51" s="248"/>
      <c r="K51" s="248"/>
      <c r="L51" s="248"/>
      <c r="M51" s="248"/>
      <c r="N51" s="20">
        <f>SUM(N23,N30,N37,N44)</f>
        <v>0</v>
      </c>
    </row>
    <row r="52" spans="2:14" ht="20.100000000000001" customHeight="1" thickBot="1" x14ac:dyDescent="0.3">
      <c r="B52" s="249" t="s">
        <v>22</v>
      </c>
      <c r="C52" s="250"/>
      <c r="D52" s="250"/>
      <c r="E52" s="250"/>
      <c r="F52" s="250"/>
      <c r="G52" s="21">
        <f>SUM(G24,G31,G38,G45)</f>
        <v>0</v>
      </c>
      <c r="I52" s="249" t="s">
        <v>22</v>
      </c>
      <c r="J52" s="250"/>
      <c r="K52" s="250"/>
      <c r="L52" s="250"/>
      <c r="M52" s="250"/>
      <c r="N52" s="21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227" t="s">
        <v>13</v>
      </c>
      <c r="C54" s="228"/>
      <c r="D54" s="228"/>
      <c r="E54" s="228"/>
      <c r="F54" s="228"/>
      <c r="G54" s="229"/>
      <c r="I54" s="227" t="s">
        <v>13</v>
      </c>
      <c r="J54" s="228"/>
      <c r="K54" s="228"/>
      <c r="L54" s="228"/>
      <c r="M54" s="228"/>
      <c r="N54" s="229"/>
    </row>
    <row r="55" spans="2:14" ht="20.100000000000001" customHeight="1" thickBot="1" x14ac:dyDescent="0.3">
      <c r="B55" s="1" t="s">
        <v>14</v>
      </c>
      <c r="C55" s="2" t="s">
        <v>15</v>
      </c>
      <c r="D55" s="3" t="s">
        <v>16</v>
      </c>
      <c r="E55" s="4" t="s">
        <v>17</v>
      </c>
      <c r="F55" s="112" t="s">
        <v>18</v>
      </c>
      <c r="G55" s="113" t="s">
        <v>19</v>
      </c>
      <c r="I55" s="1" t="s">
        <v>14</v>
      </c>
      <c r="J55" s="2" t="s">
        <v>15</v>
      </c>
      <c r="K55" s="3" t="s">
        <v>16</v>
      </c>
      <c r="L55" s="4" t="s">
        <v>17</v>
      </c>
      <c r="M55" s="112" t="s">
        <v>18</v>
      </c>
      <c r="N55" s="113" t="s">
        <v>19</v>
      </c>
    </row>
    <row r="56" spans="2:14" ht="20.100000000000001" customHeight="1" x14ac:dyDescent="0.25">
      <c r="B56" s="232" t="s">
        <v>146</v>
      </c>
      <c r="C56" s="7">
        <f>基础数据!$K$30</f>
        <v>4</v>
      </c>
      <c r="D56" s="7">
        <f>基础数据!$L$30</f>
        <v>7</v>
      </c>
      <c r="E56" s="8">
        <f>基础数据!$F$9*F56</f>
        <v>83.125</v>
      </c>
      <c r="F56" s="110">
        <f>基础数据!$E$21</f>
        <v>0.875</v>
      </c>
      <c r="G56" s="111">
        <f>C56*D56*E56</f>
        <v>2327.5</v>
      </c>
      <c r="I56" s="232" t="s">
        <v>147</v>
      </c>
      <c r="J56" s="7">
        <f>基础数据!$K$30</f>
        <v>4</v>
      </c>
      <c r="K56" s="7">
        <f>基础数据!$L$30</f>
        <v>7</v>
      </c>
      <c r="L56" s="8">
        <f>基础数据!$L$9*M56</f>
        <v>85.203125</v>
      </c>
      <c r="M56" s="110">
        <f>基础数据!$E$21</f>
        <v>0.875</v>
      </c>
      <c r="N56" s="111">
        <f>J56*K56*L56</f>
        <v>2385.6875</v>
      </c>
    </row>
    <row r="57" spans="2:14" ht="20.100000000000001" customHeight="1" x14ac:dyDescent="0.25">
      <c r="B57" s="233"/>
      <c r="C57" s="88"/>
      <c r="D57" s="89"/>
      <c r="E57" s="90"/>
      <c r="F57" s="91"/>
      <c r="G57" s="245">
        <f>C57*D57*E57+C58*D58*E58+C59*D59*E59+C60*D60*E60+C61*D61*E61+C62*D62*E62</f>
        <v>0</v>
      </c>
      <c r="I57" s="233"/>
      <c r="J57" s="88"/>
      <c r="K57" s="89"/>
      <c r="L57" s="90"/>
      <c r="M57" s="91"/>
      <c r="N57" s="245">
        <f>J57*K57*L57+J58*K58*L58+J59*K59*L59+J60*K60*L60+J61*K61*L61+J62*K62*L62</f>
        <v>0</v>
      </c>
    </row>
    <row r="58" spans="2:14" ht="20.100000000000001" customHeight="1" x14ac:dyDescent="0.25">
      <c r="B58" s="233"/>
      <c r="C58" s="92"/>
      <c r="D58" s="93"/>
      <c r="E58" s="94"/>
      <c r="F58" s="95"/>
      <c r="G58" s="245"/>
      <c r="I58" s="233"/>
      <c r="J58" s="92"/>
      <c r="K58" s="93"/>
      <c r="L58" s="94"/>
      <c r="M58" s="95"/>
      <c r="N58" s="245"/>
    </row>
    <row r="59" spans="2:14" ht="20.100000000000001" customHeight="1" x14ac:dyDescent="0.25">
      <c r="B59" s="233"/>
      <c r="C59" s="92"/>
      <c r="D59" s="93"/>
      <c r="E59" s="94"/>
      <c r="F59" s="95"/>
      <c r="G59" s="245"/>
      <c r="I59" s="233"/>
      <c r="J59" s="92"/>
      <c r="K59" s="93"/>
      <c r="L59" s="94"/>
      <c r="M59" s="95"/>
      <c r="N59" s="245"/>
    </row>
    <row r="60" spans="2:14" ht="20.100000000000001" customHeight="1" x14ac:dyDescent="0.25">
      <c r="B60" s="233"/>
      <c r="C60" s="92"/>
      <c r="D60" s="93"/>
      <c r="E60" s="94"/>
      <c r="F60" s="95"/>
      <c r="G60" s="245"/>
      <c r="I60" s="233"/>
      <c r="J60" s="92"/>
      <c r="K60" s="93"/>
      <c r="L60" s="94"/>
      <c r="M60" s="95"/>
      <c r="N60" s="245"/>
    </row>
    <row r="61" spans="2:14" ht="20.100000000000001" customHeight="1" x14ac:dyDescent="0.25">
      <c r="B61" s="233"/>
      <c r="C61" s="92"/>
      <c r="D61" s="93"/>
      <c r="E61" s="94"/>
      <c r="F61" s="95"/>
      <c r="G61" s="245"/>
      <c r="I61" s="233"/>
      <c r="J61" s="92"/>
      <c r="K61" s="93"/>
      <c r="L61" s="94"/>
      <c r="M61" s="95"/>
      <c r="N61" s="245"/>
    </row>
    <row r="62" spans="2:14" ht="20.100000000000001" customHeight="1" thickBot="1" x14ac:dyDescent="0.3">
      <c r="B62" s="234"/>
      <c r="C62" s="136"/>
      <c r="D62" s="137"/>
      <c r="E62" s="138"/>
      <c r="F62" s="139"/>
      <c r="G62" s="246"/>
      <c r="I62" s="234"/>
      <c r="J62" s="136"/>
      <c r="K62" s="137"/>
      <c r="L62" s="138"/>
      <c r="M62" s="139"/>
      <c r="N62" s="246"/>
    </row>
    <row r="63" spans="2:14" ht="20.100000000000001" customHeight="1" x14ac:dyDescent="0.25">
      <c r="B63" s="235" t="s">
        <v>191</v>
      </c>
      <c r="C63" s="9">
        <v>3</v>
      </c>
      <c r="D63" s="9">
        <v>12</v>
      </c>
      <c r="E63" s="10"/>
      <c r="F63" s="47"/>
      <c r="G63" s="111">
        <f>C63*D63*E63</f>
        <v>0</v>
      </c>
      <c r="I63" s="235" t="s">
        <v>191</v>
      </c>
      <c r="J63" s="9">
        <v>3</v>
      </c>
      <c r="K63" s="9">
        <v>12</v>
      </c>
      <c r="L63" s="10"/>
      <c r="M63" s="47"/>
      <c r="N63" s="111">
        <f>J63*K63*L63</f>
        <v>0</v>
      </c>
    </row>
    <row r="64" spans="2:14" ht="20.100000000000001" customHeight="1" x14ac:dyDescent="0.25">
      <c r="B64" s="262"/>
      <c r="C64" s="119"/>
      <c r="D64" s="119"/>
      <c r="E64" s="122"/>
      <c r="F64" s="123"/>
      <c r="G64" s="230">
        <f>C64*D64*E64+C65*D65*E65+C66*D66*E66+C67*D67*E67+C68*D68*E68+C69*D69*E69</f>
        <v>0</v>
      </c>
      <c r="I64" s="262"/>
      <c r="J64" s="119"/>
      <c r="K64" s="119"/>
      <c r="L64" s="122"/>
      <c r="M64" s="123"/>
      <c r="N64" s="230">
        <f>J64*K64*L64+J65*K65*L65+J66*K66*L66+J67*K67*L67+J68*K68*L68+J69*K69*L69</f>
        <v>0</v>
      </c>
    </row>
    <row r="65" spans="2:14" ht="20.100000000000001" customHeight="1" x14ac:dyDescent="0.25">
      <c r="B65" s="262"/>
      <c r="C65" s="121"/>
      <c r="D65" s="121"/>
      <c r="E65" s="124"/>
      <c r="F65" s="125"/>
      <c r="G65" s="230"/>
      <c r="I65" s="262"/>
      <c r="J65" s="121"/>
      <c r="K65" s="121"/>
      <c r="L65" s="124"/>
      <c r="M65" s="125"/>
      <c r="N65" s="230"/>
    </row>
    <row r="66" spans="2:14" ht="20.100000000000001" customHeight="1" x14ac:dyDescent="0.25">
      <c r="B66" s="262"/>
      <c r="C66" s="121"/>
      <c r="D66" s="121"/>
      <c r="E66" s="124"/>
      <c r="F66" s="125"/>
      <c r="G66" s="230"/>
      <c r="I66" s="262"/>
      <c r="J66" s="121"/>
      <c r="K66" s="121"/>
      <c r="L66" s="124"/>
      <c r="M66" s="125"/>
      <c r="N66" s="230"/>
    </row>
    <row r="67" spans="2:14" ht="20.100000000000001" customHeight="1" x14ac:dyDescent="0.25">
      <c r="B67" s="262"/>
      <c r="C67" s="121"/>
      <c r="D67" s="121"/>
      <c r="E67" s="124"/>
      <c r="F67" s="125"/>
      <c r="G67" s="230"/>
      <c r="I67" s="262"/>
      <c r="J67" s="121"/>
      <c r="K67" s="121"/>
      <c r="L67" s="124"/>
      <c r="M67" s="125"/>
      <c r="N67" s="230"/>
    </row>
    <row r="68" spans="2:14" ht="20.100000000000001" customHeight="1" x14ac:dyDescent="0.25">
      <c r="B68" s="262"/>
      <c r="C68" s="121"/>
      <c r="D68" s="121"/>
      <c r="E68" s="124"/>
      <c r="F68" s="125"/>
      <c r="G68" s="230"/>
      <c r="I68" s="262"/>
      <c r="J68" s="121"/>
      <c r="K68" s="121"/>
      <c r="L68" s="124"/>
      <c r="M68" s="125"/>
      <c r="N68" s="230"/>
    </row>
    <row r="69" spans="2:14" ht="20.100000000000001" customHeight="1" thickBot="1" x14ac:dyDescent="0.3">
      <c r="B69" s="263"/>
      <c r="C69" s="140"/>
      <c r="D69" s="140"/>
      <c r="E69" s="141"/>
      <c r="F69" s="142"/>
      <c r="G69" s="231"/>
      <c r="I69" s="263"/>
      <c r="J69" s="140"/>
      <c r="K69" s="140"/>
      <c r="L69" s="141"/>
      <c r="M69" s="142"/>
      <c r="N69" s="231"/>
    </row>
    <row r="70" spans="2:14" ht="20.100000000000001" customHeight="1" x14ac:dyDescent="0.25">
      <c r="B70" s="238" t="s">
        <v>171</v>
      </c>
      <c r="C70" s="9">
        <v>3</v>
      </c>
      <c r="D70" s="9">
        <v>12</v>
      </c>
      <c r="E70" s="10"/>
      <c r="F70" s="47"/>
      <c r="G70" s="111">
        <f>C70*D70*E70</f>
        <v>0</v>
      </c>
      <c r="I70" s="238" t="s">
        <v>171</v>
      </c>
      <c r="J70" s="9">
        <v>3</v>
      </c>
      <c r="K70" s="9">
        <v>12</v>
      </c>
      <c r="L70" s="10"/>
      <c r="M70" s="47"/>
      <c r="N70" s="111">
        <f>J70*K70*L70</f>
        <v>0</v>
      </c>
    </row>
    <row r="71" spans="2:14" ht="20.100000000000001" customHeight="1" x14ac:dyDescent="0.25">
      <c r="B71" s="267"/>
      <c r="C71" s="11"/>
      <c r="D71" s="11"/>
      <c r="E71" s="12"/>
      <c r="F71" s="48"/>
      <c r="G71" s="245">
        <f>C71*D71*E71+C72*D72*E72+C73*D73*E73+C74*D74*E74+C75*D75*E75+C76*D76*E76</f>
        <v>0</v>
      </c>
      <c r="I71" s="267"/>
      <c r="J71" s="11"/>
      <c r="K71" s="11"/>
      <c r="L71" s="12"/>
      <c r="M71" s="48"/>
      <c r="N71" s="245">
        <f>J71*K71*L71+J72*K72*L72+J73*K73*L73+J74*K74*L74+J75*K75*L75+J76*K76*L76</f>
        <v>0</v>
      </c>
    </row>
    <row r="72" spans="2:14" ht="20.100000000000001" customHeight="1" x14ac:dyDescent="0.25">
      <c r="B72" s="267"/>
      <c r="C72" s="13"/>
      <c r="D72" s="13"/>
      <c r="E72" s="14"/>
      <c r="F72" s="49"/>
      <c r="G72" s="245"/>
      <c r="I72" s="267"/>
      <c r="J72" s="13"/>
      <c r="K72" s="13"/>
      <c r="L72" s="14"/>
      <c r="M72" s="49"/>
      <c r="N72" s="245"/>
    </row>
    <row r="73" spans="2:14" ht="20.100000000000001" customHeight="1" x14ac:dyDescent="0.25">
      <c r="B73" s="267"/>
      <c r="C73" s="13"/>
      <c r="D73" s="13"/>
      <c r="E73" s="14"/>
      <c r="F73" s="49"/>
      <c r="G73" s="245"/>
      <c r="I73" s="267"/>
      <c r="J73" s="13"/>
      <c r="K73" s="13"/>
      <c r="L73" s="14"/>
      <c r="M73" s="49"/>
      <c r="N73" s="245"/>
    </row>
    <row r="74" spans="2:14" ht="20.100000000000001" customHeight="1" x14ac:dyDescent="0.25">
      <c r="B74" s="267"/>
      <c r="C74" s="13"/>
      <c r="D74" s="13"/>
      <c r="E74" s="14"/>
      <c r="F74" s="49"/>
      <c r="G74" s="245"/>
      <c r="I74" s="267"/>
      <c r="J74" s="13"/>
      <c r="K74" s="13"/>
      <c r="L74" s="14"/>
      <c r="M74" s="49"/>
      <c r="N74" s="245"/>
    </row>
    <row r="75" spans="2:14" ht="20.100000000000001" customHeight="1" x14ac:dyDescent="0.25">
      <c r="B75" s="267"/>
      <c r="C75" s="13"/>
      <c r="D75" s="13"/>
      <c r="E75" s="14"/>
      <c r="F75" s="49"/>
      <c r="G75" s="245"/>
      <c r="I75" s="267"/>
      <c r="J75" s="13"/>
      <c r="K75" s="13"/>
      <c r="L75" s="14"/>
      <c r="M75" s="49"/>
      <c r="N75" s="245"/>
    </row>
    <row r="76" spans="2:14" ht="20.100000000000001" customHeight="1" thickBot="1" x14ac:dyDescent="0.3">
      <c r="B76" s="268"/>
      <c r="C76" s="143"/>
      <c r="D76" s="143"/>
      <c r="E76" s="144"/>
      <c r="F76" s="145"/>
      <c r="G76" s="246"/>
      <c r="I76" s="268"/>
      <c r="J76" s="143"/>
      <c r="K76" s="143"/>
      <c r="L76" s="144"/>
      <c r="M76" s="145"/>
      <c r="N76" s="246"/>
    </row>
    <row r="77" spans="2:14" ht="20.100000000000001" customHeight="1" x14ac:dyDescent="0.25">
      <c r="B77" s="235"/>
      <c r="C77" s="9"/>
      <c r="D77" s="9"/>
      <c r="E77" s="10"/>
      <c r="F77" s="47"/>
      <c r="G77" s="111">
        <f>C77*D77*E77</f>
        <v>0</v>
      </c>
      <c r="I77" s="235"/>
      <c r="J77" s="9"/>
      <c r="K77" s="9"/>
      <c r="L77" s="10"/>
      <c r="M77" s="47"/>
      <c r="N77" s="111">
        <f>J77*K77*L77</f>
        <v>0</v>
      </c>
    </row>
    <row r="78" spans="2:14" ht="20.100000000000001" customHeight="1" x14ac:dyDescent="0.25">
      <c r="B78" s="236"/>
      <c r="C78" s="119"/>
      <c r="D78" s="119"/>
      <c r="E78" s="122"/>
      <c r="F78" s="123"/>
      <c r="G78" s="230">
        <f>C78*D78*E78+C79*D79*E79+C80*D80*E80+C81*D81*E81+C82*D82*E82+C83*D83*E83</f>
        <v>0</v>
      </c>
      <c r="I78" s="236"/>
      <c r="J78" s="119"/>
      <c r="K78" s="119"/>
      <c r="L78" s="122"/>
      <c r="M78" s="123"/>
      <c r="N78" s="230">
        <f>J78*K78*L78+J79*K79*L79+J80*K80*L80+J81*K81*L81+J82*K82*L82+J83*K83*L83</f>
        <v>0</v>
      </c>
    </row>
    <row r="79" spans="2:14" ht="20.100000000000001" customHeight="1" x14ac:dyDescent="0.25">
      <c r="B79" s="236"/>
      <c r="C79" s="121"/>
      <c r="D79" s="121"/>
      <c r="E79" s="124"/>
      <c r="F79" s="125"/>
      <c r="G79" s="230"/>
      <c r="I79" s="236"/>
      <c r="J79" s="121"/>
      <c r="K79" s="121"/>
      <c r="L79" s="124"/>
      <c r="M79" s="125"/>
      <c r="N79" s="230"/>
    </row>
    <row r="80" spans="2:14" ht="20.100000000000001" customHeight="1" x14ac:dyDescent="0.25">
      <c r="B80" s="236"/>
      <c r="C80" s="121"/>
      <c r="D80" s="121"/>
      <c r="E80" s="124"/>
      <c r="F80" s="125"/>
      <c r="G80" s="230"/>
      <c r="I80" s="236"/>
      <c r="J80" s="121"/>
      <c r="K80" s="121"/>
      <c r="L80" s="124"/>
      <c r="M80" s="125"/>
      <c r="N80" s="230"/>
    </row>
    <row r="81" spans="2:14" ht="20.100000000000001" customHeight="1" x14ac:dyDescent="0.25">
      <c r="B81" s="236"/>
      <c r="C81" s="121"/>
      <c r="D81" s="121"/>
      <c r="E81" s="124"/>
      <c r="F81" s="125"/>
      <c r="G81" s="230"/>
      <c r="I81" s="236"/>
      <c r="J81" s="121"/>
      <c r="K81" s="121"/>
      <c r="L81" s="124"/>
      <c r="M81" s="125"/>
      <c r="N81" s="230"/>
    </row>
    <row r="82" spans="2:14" ht="20.100000000000001" customHeight="1" x14ac:dyDescent="0.25">
      <c r="B82" s="236"/>
      <c r="C82" s="121"/>
      <c r="D82" s="121"/>
      <c r="E82" s="124"/>
      <c r="F82" s="125"/>
      <c r="G82" s="230"/>
      <c r="I82" s="236"/>
      <c r="J82" s="121"/>
      <c r="K82" s="121"/>
      <c r="L82" s="124"/>
      <c r="M82" s="125"/>
      <c r="N82" s="230"/>
    </row>
    <row r="83" spans="2:14" ht="20.100000000000001" customHeight="1" thickBot="1" x14ac:dyDescent="0.3">
      <c r="B83" s="237"/>
      <c r="C83" s="140"/>
      <c r="D83" s="140"/>
      <c r="E83" s="141"/>
      <c r="F83" s="142"/>
      <c r="G83" s="231"/>
      <c r="I83" s="237"/>
      <c r="J83" s="140"/>
      <c r="K83" s="140"/>
      <c r="L83" s="141"/>
      <c r="M83" s="142"/>
      <c r="N83" s="231"/>
    </row>
    <row r="84" spans="2:14" ht="20.100000000000001" customHeight="1" x14ac:dyDescent="0.25">
      <c r="B84" s="247" t="s">
        <v>21</v>
      </c>
      <c r="C84" s="248"/>
      <c r="D84" s="248"/>
      <c r="E84" s="248"/>
      <c r="F84" s="248"/>
      <c r="G84" s="20">
        <f>SUM(G56,G63,G70,G77)</f>
        <v>2327.5</v>
      </c>
      <c r="I84" s="247" t="s">
        <v>21</v>
      </c>
      <c r="J84" s="248"/>
      <c r="K84" s="248"/>
      <c r="L84" s="248"/>
      <c r="M84" s="248"/>
      <c r="N84" s="20">
        <f>SUM(N56,N63,N70,N77)</f>
        <v>2385.6875</v>
      </c>
    </row>
    <row r="85" spans="2:14" ht="20.100000000000001" customHeight="1" thickBot="1" x14ac:dyDescent="0.3">
      <c r="B85" s="249" t="s">
        <v>22</v>
      </c>
      <c r="C85" s="250"/>
      <c r="D85" s="250"/>
      <c r="E85" s="250"/>
      <c r="F85" s="250"/>
      <c r="G85" s="21">
        <f>SUM(G57,G64,G71,G78)</f>
        <v>0</v>
      </c>
      <c r="I85" s="249" t="s">
        <v>22</v>
      </c>
      <c r="J85" s="250"/>
      <c r="K85" s="250"/>
      <c r="L85" s="250"/>
      <c r="M85" s="250"/>
      <c r="N85" s="21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227" t="s">
        <v>13</v>
      </c>
      <c r="C87" s="228"/>
      <c r="D87" s="228"/>
      <c r="E87" s="228"/>
      <c r="F87" s="228"/>
      <c r="G87" s="229"/>
      <c r="I87" s="227" t="s">
        <v>13</v>
      </c>
      <c r="J87" s="228"/>
      <c r="K87" s="228"/>
      <c r="L87" s="228"/>
      <c r="M87" s="228"/>
      <c r="N87" s="229"/>
    </row>
    <row r="88" spans="2:14" ht="20.100000000000001" customHeight="1" thickBot="1" x14ac:dyDescent="0.3">
      <c r="B88" s="1" t="s">
        <v>14</v>
      </c>
      <c r="C88" s="2" t="s">
        <v>15</v>
      </c>
      <c r="D88" s="3" t="s">
        <v>16</v>
      </c>
      <c r="E88" s="4" t="s">
        <v>17</v>
      </c>
      <c r="F88" s="5" t="s">
        <v>18</v>
      </c>
      <c r="G88" s="6" t="s">
        <v>19</v>
      </c>
      <c r="I88" s="1" t="s">
        <v>14</v>
      </c>
      <c r="J88" s="2" t="s">
        <v>15</v>
      </c>
      <c r="K88" s="3" t="s">
        <v>16</v>
      </c>
      <c r="L88" s="4" t="s">
        <v>17</v>
      </c>
      <c r="M88" s="5" t="s">
        <v>18</v>
      </c>
      <c r="N88" s="6" t="s">
        <v>19</v>
      </c>
    </row>
    <row r="89" spans="2:14" ht="20.100000000000001" customHeight="1" x14ac:dyDescent="0.25">
      <c r="B89" s="238" t="s">
        <v>207</v>
      </c>
      <c r="C89" s="9">
        <v>3</v>
      </c>
      <c r="D89" s="9">
        <v>12</v>
      </c>
      <c r="E89" s="15"/>
      <c r="F89" s="50"/>
      <c r="G89" s="111">
        <f>C89*D89*E89</f>
        <v>0</v>
      </c>
      <c r="I89" s="238" t="s">
        <v>207</v>
      </c>
      <c r="J89" s="9">
        <v>3</v>
      </c>
      <c r="K89" s="9">
        <v>12</v>
      </c>
      <c r="L89" s="15"/>
      <c r="M89" s="50"/>
      <c r="N89" s="111">
        <f>J89*K89*L89</f>
        <v>0</v>
      </c>
    </row>
    <row r="90" spans="2:14" ht="20.100000000000001" customHeight="1" x14ac:dyDescent="0.25">
      <c r="B90" s="239"/>
      <c r="C90" s="11"/>
      <c r="D90" s="11"/>
      <c r="E90" s="96"/>
      <c r="F90" s="91"/>
      <c r="G90" s="245">
        <f>C90*D90*E90+C91*D91*E91+C92*D92*E92+C93*D93*E93+C94*D94*E94+C95*D95*E95</f>
        <v>0</v>
      </c>
      <c r="I90" s="239"/>
      <c r="J90" s="11"/>
      <c r="K90" s="11"/>
      <c r="L90" s="96"/>
      <c r="M90" s="91"/>
      <c r="N90" s="245">
        <f>J90*K90*L90+J91*K91*L91+J92*K92*L92+J93*K93*L93+J94*K94*L94+J95*K95*L95</f>
        <v>0</v>
      </c>
    </row>
    <row r="91" spans="2:14" ht="20.100000000000001" customHeight="1" x14ac:dyDescent="0.25">
      <c r="B91" s="239"/>
      <c r="C91" s="13"/>
      <c r="D91" s="13"/>
      <c r="E91" s="96"/>
      <c r="F91" s="95"/>
      <c r="G91" s="245"/>
      <c r="I91" s="239"/>
      <c r="J91" s="13"/>
      <c r="K91" s="13"/>
      <c r="L91" s="96"/>
      <c r="M91" s="95"/>
      <c r="N91" s="245"/>
    </row>
    <row r="92" spans="2:14" ht="20.100000000000001" customHeight="1" x14ac:dyDescent="0.25">
      <c r="B92" s="239"/>
      <c r="C92" s="13"/>
      <c r="D92" s="13"/>
      <c r="E92" s="96"/>
      <c r="F92" s="95"/>
      <c r="G92" s="245"/>
      <c r="I92" s="239"/>
      <c r="J92" s="13"/>
      <c r="K92" s="13"/>
      <c r="L92" s="96"/>
      <c r="M92" s="95"/>
      <c r="N92" s="245"/>
    </row>
    <row r="93" spans="2:14" ht="20.100000000000001" customHeight="1" x14ac:dyDescent="0.25">
      <c r="B93" s="239"/>
      <c r="C93" s="13"/>
      <c r="D93" s="13"/>
      <c r="E93" s="96"/>
      <c r="F93" s="95"/>
      <c r="G93" s="245"/>
      <c r="I93" s="239"/>
      <c r="J93" s="13"/>
      <c r="K93" s="13"/>
      <c r="L93" s="96"/>
      <c r="M93" s="95"/>
      <c r="N93" s="245"/>
    </row>
    <row r="94" spans="2:14" ht="20.100000000000001" customHeight="1" x14ac:dyDescent="0.25">
      <c r="B94" s="239"/>
      <c r="C94" s="13"/>
      <c r="D94" s="13"/>
      <c r="E94" s="152"/>
      <c r="F94" s="95"/>
      <c r="G94" s="245"/>
      <c r="I94" s="239"/>
      <c r="J94" s="13"/>
      <c r="K94" s="13"/>
      <c r="L94" s="152"/>
      <c r="M94" s="95"/>
      <c r="N94" s="245"/>
    </row>
    <row r="95" spans="2:14" ht="20.100000000000001" customHeight="1" thickBot="1" x14ac:dyDescent="0.3">
      <c r="B95" s="240"/>
      <c r="C95" s="143"/>
      <c r="D95" s="143"/>
      <c r="E95" s="153"/>
      <c r="F95" s="139"/>
      <c r="G95" s="246"/>
      <c r="I95" s="240"/>
      <c r="J95" s="143"/>
      <c r="K95" s="143"/>
      <c r="L95" s="153"/>
      <c r="M95" s="139"/>
      <c r="N95" s="246"/>
    </row>
    <row r="96" spans="2:14" ht="20.100000000000001" customHeight="1" x14ac:dyDescent="0.25">
      <c r="B96" s="235" t="s">
        <v>93</v>
      </c>
      <c r="C96" s="9">
        <v>3</v>
      </c>
      <c r="D96" s="9">
        <v>12</v>
      </c>
      <c r="E96" s="10"/>
      <c r="F96" s="47"/>
      <c r="G96" s="111">
        <f>C96*D96*E96</f>
        <v>0</v>
      </c>
      <c r="I96" s="235" t="s">
        <v>93</v>
      </c>
      <c r="J96" s="9">
        <v>3</v>
      </c>
      <c r="K96" s="9">
        <v>12</v>
      </c>
      <c r="L96" s="10"/>
      <c r="M96" s="47"/>
      <c r="N96" s="111">
        <f>J96*K96*L96</f>
        <v>0</v>
      </c>
    </row>
    <row r="97" spans="2:14" ht="20.100000000000001" customHeight="1" x14ac:dyDescent="0.25">
      <c r="B97" s="236"/>
      <c r="C97" s="119"/>
      <c r="D97" s="119"/>
      <c r="E97" s="122"/>
      <c r="F97" s="123"/>
      <c r="G97" s="230">
        <f>C97*D97*E97+C98*D98*E98+C99*D99*E99+C100*D100*E100+C101*D101*E101+C102*D102*E102</f>
        <v>0</v>
      </c>
      <c r="I97" s="236"/>
      <c r="J97" s="119"/>
      <c r="K97" s="119"/>
      <c r="L97" s="122"/>
      <c r="M97" s="123"/>
      <c r="N97" s="230">
        <f>J97*K97*L97+J98*K98*L98+J99*K99*L99+J100*K100*L100+J101*K101*L101+J102*K102*L102</f>
        <v>0</v>
      </c>
    </row>
    <row r="98" spans="2:14" ht="20.100000000000001" customHeight="1" x14ac:dyDescent="0.25">
      <c r="B98" s="236"/>
      <c r="C98" s="121"/>
      <c r="D98" s="121"/>
      <c r="E98" s="124"/>
      <c r="F98" s="125"/>
      <c r="G98" s="230"/>
      <c r="I98" s="236"/>
      <c r="J98" s="121"/>
      <c r="K98" s="121"/>
      <c r="L98" s="124"/>
      <c r="M98" s="125"/>
      <c r="N98" s="230"/>
    </row>
    <row r="99" spans="2:14" ht="20.100000000000001" customHeight="1" x14ac:dyDescent="0.25">
      <c r="B99" s="236"/>
      <c r="C99" s="121"/>
      <c r="D99" s="121"/>
      <c r="E99" s="124"/>
      <c r="F99" s="125"/>
      <c r="G99" s="230"/>
      <c r="I99" s="236"/>
      <c r="J99" s="121"/>
      <c r="K99" s="121"/>
      <c r="L99" s="124"/>
      <c r="M99" s="125"/>
      <c r="N99" s="230"/>
    </row>
    <row r="100" spans="2:14" ht="20.100000000000001" customHeight="1" x14ac:dyDescent="0.25">
      <c r="B100" s="236"/>
      <c r="C100" s="121"/>
      <c r="D100" s="121"/>
      <c r="E100" s="124"/>
      <c r="F100" s="125"/>
      <c r="G100" s="230"/>
      <c r="I100" s="236"/>
      <c r="J100" s="121"/>
      <c r="K100" s="121"/>
      <c r="L100" s="124"/>
      <c r="M100" s="125"/>
      <c r="N100" s="230"/>
    </row>
    <row r="101" spans="2:14" ht="20.100000000000001" customHeight="1" x14ac:dyDescent="0.25">
      <c r="B101" s="236"/>
      <c r="C101" s="121"/>
      <c r="D101" s="121"/>
      <c r="E101" s="124"/>
      <c r="F101" s="125"/>
      <c r="G101" s="230"/>
      <c r="I101" s="236"/>
      <c r="J101" s="121"/>
      <c r="K101" s="121"/>
      <c r="L101" s="124"/>
      <c r="M101" s="125"/>
      <c r="N101" s="230"/>
    </row>
    <row r="102" spans="2:14" ht="20.100000000000001" customHeight="1" thickBot="1" x14ac:dyDescent="0.3">
      <c r="B102" s="237"/>
      <c r="C102" s="140"/>
      <c r="D102" s="140"/>
      <c r="E102" s="141"/>
      <c r="F102" s="142"/>
      <c r="G102" s="231"/>
      <c r="I102" s="237"/>
      <c r="J102" s="140"/>
      <c r="K102" s="140"/>
      <c r="L102" s="141"/>
      <c r="M102" s="142"/>
      <c r="N102" s="231"/>
    </row>
    <row r="103" spans="2:14" ht="20.100000000000001" customHeight="1" x14ac:dyDescent="0.25">
      <c r="B103" s="256"/>
      <c r="C103" s="9"/>
      <c r="D103" s="9"/>
      <c r="E103" s="10"/>
      <c r="F103" s="47"/>
      <c r="G103" s="111">
        <f>C103*D103*E103</f>
        <v>0</v>
      </c>
      <c r="I103" s="256"/>
      <c r="J103" s="9"/>
      <c r="K103" s="9"/>
      <c r="L103" s="10"/>
      <c r="M103" s="47"/>
      <c r="N103" s="111">
        <f>J103*K103*L103</f>
        <v>0</v>
      </c>
    </row>
    <row r="104" spans="2:14" ht="20.100000000000001" customHeight="1" x14ac:dyDescent="0.25">
      <c r="B104" s="239"/>
      <c r="C104" s="11"/>
      <c r="D104" s="11"/>
      <c r="E104" s="12"/>
      <c r="F104" s="48"/>
      <c r="G104" s="245">
        <f>C104*D104*E104+C105*D105*E105+C106*D106*E106+C107*D107*E107+C108*D108*E108+C109*D109*E109</f>
        <v>0</v>
      </c>
      <c r="I104" s="239"/>
      <c r="J104" s="11"/>
      <c r="K104" s="11"/>
      <c r="L104" s="12"/>
      <c r="M104" s="48"/>
      <c r="N104" s="245">
        <f>J104*K104*L104+J105*K105*L105+J106*K106*L106+J107*K107*L107+J108*K108*L108+J109*K109*L109</f>
        <v>0</v>
      </c>
    </row>
    <row r="105" spans="2:14" ht="20.100000000000001" customHeight="1" x14ac:dyDescent="0.25">
      <c r="B105" s="239"/>
      <c r="C105" s="13"/>
      <c r="D105" s="13"/>
      <c r="E105" s="14"/>
      <c r="F105" s="49"/>
      <c r="G105" s="245"/>
      <c r="I105" s="239"/>
      <c r="J105" s="13"/>
      <c r="K105" s="13"/>
      <c r="L105" s="14"/>
      <c r="M105" s="49"/>
      <c r="N105" s="245"/>
    </row>
    <row r="106" spans="2:14" ht="20.100000000000001" customHeight="1" x14ac:dyDescent="0.25">
      <c r="B106" s="239"/>
      <c r="C106" s="13"/>
      <c r="D106" s="13"/>
      <c r="E106" s="14"/>
      <c r="F106" s="49"/>
      <c r="G106" s="245"/>
      <c r="I106" s="239"/>
      <c r="J106" s="13"/>
      <c r="K106" s="13"/>
      <c r="L106" s="14"/>
      <c r="M106" s="49"/>
      <c r="N106" s="245"/>
    </row>
    <row r="107" spans="2:14" ht="20.100000000000001" customHeight="1" x14ac:dyDescent="0.25">
      <c r="B107" s="239"/>
      <c r="C107" s="13"/>
      <c r="D107" s="13"/>
      <c r="E107" s="14"/>
      <c r="F107" s="49"/>
      <c r="G107" s="245"/>
      <c r="I107" s="239"/>
      <c r="J107" s="13"/>
      <c r="K107" s="13"/>
      <c r="L107" s="14"/>
      <c r="M107" s="49"/>
      <c r="N107" s="245"/>
    </row>
    <row r="108" spans="2:14" ht="20.100000000000001" customHeight="1" x14ac:dyDescent="0.25">
      <c r="B108" s="239"/>
      <c r="C108" s="13"/>
      <c r="D108" s="13"/>
      <c r="E108" s="14"/>
      <c r="F108" s="49"/>
      <c r="G108" s="245"/>
      <c r="I108" s="239"/>
      <c r="J108" s="13"/>
      <c r="K108" s="13"/>
      <c r="L108" s="14"/>
      <c r="M108" s="49"/>
      <c r="N108" s="245"/>
    </row>
    <row r="109" spans="2:14" ht="20.100000000000001" customHeight="1" thickBot="1" x14ac:dyDescent="0.3">
      <c r="B109" s="240"/>
      <c r="C109" s="143"/>
      <c r="D109" s="143"/>
      <c r="E109" s="144"/>
      <c r="F109" s="145"/>
      <c r="G109" s="246"/>
      <c r="I109" s="240"/>
      <c r="J109" s="143"/>
      <c r="K109" s="143"/>
      <c r="L109" s="144"/>
      <c r="M109" s="145"/>
      <c r="N109" s="246"/>
    </row>
    <row r="110" spans="2:14" ht="20.100000000000001" customHeight="1" x14ac:dyDescent="0.25">
      <c r="B110" s="247" t="s">
        <v>21</v>
      </c>
      <c r="C110" s="248"/>
      <c r="D110" s="248"/>
      <c r="E110" s="248"/>
      <c r="F110" s="248"/>
      <c r="G110" s="20">
        <f>SUM(G89,G96,G103)</f>
        <v>0</v>
      </c>
      <c r="I110" s="247" t="s">
        <v>21</v>
      </c>
      <c r="J110" s="248"/>
      <c r="K110" s="248"/>
      <c r="L110" s="248"/>
      <c r="M110" s="248"/>
      <c r="N110" s="20">
        <f>SUM(N89,N96,N103)</f>
        <v>0</v>
      </c>
    </row>
    <row r="111" spans="2:14" ht="20.100000000000001" customHeight="1" thickBot="1" x14ac:dyDescent="0.3">
      <c r="B111" s="249" t="s">
        <v>22</v>
      </c>
      <c r="C111" s="250"/>
      <c r="D111" s="250"/>
      <c r="E111" s="250"/>
      <c r="F111" s="250"/>
      <c r="G111" s="21">
        <f>SUM(G90,G97,G104)</f>
        <v>0</v>
      </c>
      <c r="I111" s="249" t="s">
        <v>22</v>
      </c>
      <c r="J111" s="250"/>
      <c r="K111" s="250"/>
      <c r="L111" s="250"/>
      <c r="M111" s="250"/>
      <c r="N111" s="21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252" t="s">
        <v>21</v>
      </c>
      <c r="C113" s="253"/>
      <c r="D113" s="253"/>
      <c r="E113" s="253"/>
      <c r="F113" s="253"/>
      <c r="G113" s="20">
        <f>SUM(G18,G51,G84,G110)</f>
        <v>3574.375</v>
      </c>
      <c r="I113" s="247" t="s">
        <v>21</v>
      </c>
      <c r="J113" s="248"/>
      <c r="K113" s="248"/>
      <c r="L113" s="248"/>
      <c r="M113" s="248"/>
      <c r="N113" s="20">
        <f>SUM(N18,N51,N84,N110)</f>
        <v>3682.4375</v>
      </c>
    </row>
    <row r="114" spans="2:14" ht="20.100000000000001" customHeight="1" thickBot="1" x14ac:dyDescent="0.3">
      <c r="B114" s="254" t="s">
        <v>22</v>
      </c>
      <c r="C114" s="255"/>
      <c r="D114" s="255"/>
      <c r="E114" s="255"/>
      <c r="F114" s="255"/>
      <c r="G114" s="109">
        <f>SUM(G19,G52,G85,G111)</f>
        <v>0</v>
      </c>
      <c r="I114" s="249" t="s">
        <v>22</v>
      </c>
      <c r="J114" s="250"/>
      <c r="K114" s="250"/>
      <c r="L114" s="250"/>
      <c r="M114" s="250"/>
      <c r="N114" s="109">
        <f>SUM(N19,N52,N85,N111)</f>
        <v>0</v>
      </c>
    </row>
  </sheetData>
  <mergeCells count="87">
    <mergeCell ref="B114:F114"/>
    <mergeCell ref="I114:M114"/>
    <mergeCell ref="B110:F110"/>
    <mergeCell ref="I110:M110"/>
    <mergeCell ref="B111:F111"/>
    <mergeCell ref="I111:M111"/>
    <mergeCell ref="B113:F113"/>
    <mergeCell ref="I113:M113"/>
    <mergeCell ref="B96:B102"/>
    <mergeCell ref="G97:G102"/>
    <mergeCell ref="B103:B109"/>
    <mergeCell ref="I103:I109"/>
    <mergeCell ref="G104:G109"/>
    <mergeCell ref="N104:N109"/>
    <mergeCell ref="B89:B95"/>
    <mergeCell ref="I89:I95"/>
    <mergeCell ref="G90:G95"/>
    <mergeCell ref="N90:N95"/>
    <mergeCell ref="B85:F85"/>
    <mergeCell ref="B87:G87"/>
    <mergeCell ref="I87:N87"/>
    <mergeCell ref="B77:B83"/>
    <mergeCell ref="G78:G83"/>
    <mergeCell ref="I96:I102"/>
    <mergeCell ref="B70:B76"/>
    <mergeCell ref="I70:I76"/>
    <mergeCell ref="G71:G76"/>
    <mergeCell ref="N71:N76"/>
    <mergeCell ref="B84:F84"/>
    <mergeCell ref="I84:M84"/>
    <mergeCell ref="I85:M85"/>
    <mergeCell ref="N97:N102"/>
    <mergeCell ref="I77:I83"/>
    <mergeCell ref="N78:N83"/>
    <mergeCell ref="B56:B62"/>
    <mergeCell ref="I56:I62"/>
    <mergeCell ref="G57:G62"/>
    <mergeCell ref="N57:N62"/>
    <mergeCell ref="B63:B69"/>
    <mergeCell ref="I63:I69"/>
    <mergeCell ref="G64:G69"/>
    <mergeCell ref="N64:N69"/>
    <mergeCell ref="B2:G2"/>
    <mergeCell ref="I2:N2"/>
    <mergeCell ref="B4:B10"/>
    <mergeCell ref="I4:I10"/>
    <mergeCell ref="G5:G10"/>
    <mergeCell ref="N5:N10"/>
    <mergeCell ref="B11:B17"/>
    <mergeCell ref="I11:I17"/>
    <mergeCell ref="G12:G17"/>
    <mergeCell ref="N12:N17"/>
    <mergeCell ref="B18:F18"/>
    <mergeCell ref="I18:M18"/>
    <mergeCell ref="B19:F19"/>
    <mergeCell ref="I19:M19"/>
    <mergeCell ref="B21:G21"/>
    <mergeCell ref="I21:N21"/>
    <mergeCell ref="B23:B29"/>
    <mergeCell ref="I23:I29"/>
    <mergeCell ref="G24:G29"/>
    <mergeCell ref="N24:N29"/>
    <mergeCell ref="B30:B36"/>
    <mergeCell ref="I30:I36"/>
    <mergeCell ref="G31:G36"/>
    <mergeCell ref="N31:N36"/>
    <mergeCell ref="B37:B43"/>
    <mergeCell ref="I37:I43"/>
    <mergeCell ref="G38:G43"/>
    <mergeCell ref="N38:N43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P15:P19"/>
    <mergeCell ref="P20:P24"/>
    <mergeCell ref="P2:Q2"/>
    <mergeCell ref="P3:Q3"/>
    <mergeCell ref="P4:Q4"/>
    <mergeCell ref="P5:P9"/>
    <mergeCell ref="P10:P14"/>
  </mergeCells>
  <phoneticPr fontId="15" type="noConversion"/>
  <hyperlinks>
    <hyperlink ref="P3:Q3" location="说明页!A1" display="说明页" xr:uid="{8629804C-BC15-45E8-A04E-3AFC85485824}"/>
    <hyperlink ref="P4:Q4" location="基础数据!A1" display="基础数据" xr:uid="{523186AA-3E31-4753-9635-92D846E5AE4D}"/>
    <hyperlink ref="Q5" location="'腿肩(减重60%)'!A1" display="减重60%" xr:uid="{DACE5D90-8D96-4EE2-B1F0-B2B9042948BD}"/>
    <hyperlink ref="Q6" location="'腿肩(75%)'!A1" display="75%" xr:uid="{C5A90855-F729-49B7-870D-2ABB781930C9}"/>
    <hyperlink ref="Q7" location="'腿肩(80%)'!A1" display="80%" xr:uid="{151E122F-F9E0-498B-9B18-04DDF346D462}"/>
    <hyperlink ref="Q8" location="'腿肩(85%)'!A1" display="85%" xr:uid="{75074E1F-0530-4EF3-AEEE-E90D1C841497}"/>
    <hyperlink ref="Q9" location="'腿肩(95%)'!A1" display="95%" xr:uid="{2FB0350D-2958-4C7A-A9A1-93526F8A3266}"/>
    <hyperlink ref="Q10" location="'胸背(减重70%)'!A1" display="减重70%" xr:uid="{8C166A6A-C776-4EE7-BFA2-71F3C0B68E8E}"/>
    <hyperlink ref="Q11" location="'胸背(77.5%)'!A1" display="77.5%" xr:uid="{611D2DA3-ECF7-467B-9CA9-66156E0CE42D}"/>
    <hyperlink ref="Q12" location="'胸背(82.5%)'!A1" display="82.5%" xr:uid="{018C3131-E866-4437-B535-199A5C7B750F}"/>
    <hyperlink ref="Q13" location="'胸背(87.5%)'!A1" display="87.5%" xr:uid="{BF4E433A-B5B4-4B63-90F9-0F57DDA62EE6}"/>
    <hyperlink ref="Q14" location="'胸背(95%)'!A1" display="95%" xr:uid="{FF1DDE09-838A-4701-B31B-1CD12950205B}"/>
    <hyperlink ref="Q15" location="'拉胸(减重60%)'!A1" display="减重60%" xr:uid="{915F98B2-2C9E-4D70-BC70-11147BDC2974}"/>
    <hyperlink ref="Q16" location="'拉胸(75%)'!A1" display="75%" xr:uid="{8D8E32A7-8D2D-4131-902A-F5145919659F}"/>
    <hyperlink ref="Q17" location="'拉胸(80%)'!A1" display="80%" xr:uid="{180E0C40-63B9-4658-815C-DDF1E905A071}"/>
    <hyperlink ref="Q18" location="'拉胸(85%)'!A1" display="85%" xr:uid="{9D337DF9-766A-414A-B4C9-DEEBD98CD954}"/>
    <hyperlink ref="Q19" location="'拉胸(95%)'!A1" display="95%" xr:uid="{E0141778-6AF6-4094-997C-724667975899}"/>
    <hyperlink ref="Q20" location="'肩背(减重70%)'!A1" display="减重70%" xr:uid="{1BC42CAC-398F-497B-AF62-3D65AF2D2611}"/>
    <hyperlink ref="Q21" location="'肩背(77.5%)'!A1" display="77.5%" xr:uid="{8C97D3C1-8F89-421D-B12E-C490A515D3F0}"/>
    <hyperlink ref="Q22" location="'肩背(82.5%)'!A1" display="82.5%" xr:uid="{25D0D632-D4F6-4994-B271-A29AB0FE5926}"/>
    <hyperlink ref="Q23" location="'肩背(87.5%)'!A1" display="87.5%" xr:uid="{401F9E68-7EB8-44EB-AC23-E2D8F077598B}"/>
    <hyperlink ref="Q24" location="'肩背(95%)'!A1" display="95%" xr:uid="{1F1CB3AD-80B1-4FF3-8F2F-187271188C86}"/>
  </hyperlinks>
  <pageMargins left="0.69930555555555596" right="0.69930555555555596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6" tint="-0.499984740745262"/>
  </sheetPr>
  <dimension ref="B1:Q114"/>
  <sheetViews>
    <sheetView zoomScale="85" zoomScaleNormal="85" workbookViewId="0">
      <selection activeCell="P3" sqref="P3:Q3"/>
    </sheetView>
  </sheetViews>
  <sheetFormatPr defaultColWidth="10.77734375" defaultRowHeight="20.100000000000001" customHeight="1" x14ac:dyDescent="0.25"/>
  <cols>
    <col min="1" max="1" width="10.77734375" style="135"/>
    <col min="2" max="2" width="16.77734375" style="135" customWidth="1"/>
    <col min="3" max="8" width="10.77734375" style="135"/>
    <col min="9" max="9" width="16.77734375" style="135" customWidth="1"/>
    <col min="10" max="16384" width="10.77734375" style="135"/>
  </cols>
  <sheetData>
    <row r="1" spans="2:17" ht="20.100000000000001" customHeight="1" thickBot="1" x14ac:dyDescent="0.3"/>
    <row r="2" spans="2:17" ht="20.100000000000001" customHeight="1" thickTop="1" thickBot="1" x14ac:dyDescent="0.3">
      <c r="B2" s="227" t="s">
        <v>13</v>
      </c>
      <c r="C2" s="228"/>
      <c r="D2" s="228"/>
      <c r="E2" s="228"/>
      <c r="F2" s="228"/>
      <c r="G2" s="229"/>
      <c r="I2" s="227" t="s">
        <v>13</v>
      </c>
      <c r="J2" s="228"/>
      <c r="K2" s="228"/>
      <c r="L2" s="228"/>
      <c r="M2" s="228"/>
      <c r="N2" s="229"/>
      <c r="P2" s="196" t="s">
        <v>116</v>
      </c>
      <c r="Q2" s="197"/>
    </row>
    <row r="3" spans="2:17" ht="20.100000000000001" customHeight="1" thickBot="1" x14ac:dyDescent="0.3">
      <c r="B3" s="1" t="s">
        <v>14</v>
      </c>
      <c r="C3" s="2" t="s">
        <v>15</v>
      </c>
      <c r="D3" s="3" t="s">
        <v>16</v>
      </c>
      <c r="E3" s="4" t="s">
        <v>17</v>
      </c>
      <c r="F3" s="5" t="s">
        <v>18</v>
      </c>
      <c r="G3" s="6" t="s">
        <v>19</v>
      </c>
      <c r="I3" s="1" t="s">
        <v>14</v>
      </c>
      <c r="J3" s="2" t="s">
        <v>15</v>
      </c>
      <c r="K3" s="3" t="s">
        <v>16</v>
      </c>
      <c r="L3" s="4" t="s">
        <v>17</v>
      </c>
      <c r="M3" s="5" t="s">
        <v>18</v>
      </c>
      <c r="N3" s="6" t="s">
        <v>19</v>
      </c>
      <c r="P3" s="205" t="s">
        <v>117</v>
      </c>
      <c r="Q3" s="206"/>
    </row>
    <row r="4" spans="2:17" ht="20.100000000000001" customHeight="1" thickBot="1" x14ac:dyDescent="0.3">
      <c r="B4" s="232" t="s">
        <v>85</v>
      </c>
      <c r="C4" s="7">
        <f>基础数据!$O$22</f>
        <v>4</v>
      </c>
      <c r="D4" s="7">
        <f>基础数据!$P$22</f>
        <v>3</v>
      </c>
      <c r="E4" s="8">
        <f>基础数据!$F$7*F4</f>
        <v>56.40625</v>
      </c>
      <c r="F4" s="110">
        <f>基础数据!$F$22</f>
        <v>0.95</v>
      </c>
      <c r="G4" s="111">
        <f>C4*D4*E4</f>
        <v>676.875</v>
      </c>
      <c r="I4" s="232" t="s">
        <v>138</v>
      </c>
      <c r="J4" s="7">
        <f>基础数据!$O$22</f>
        <v>4</v>
      </c>
      <c r="K4" s="7">
        <f>基础数据!$P$22</f>
        <v>3</v>
      </c>
      <c r="L4" s="8">
        <f>基础数据!$L$7*M4</f>
        <v>58.662499999999994</v>
      </c>
      <c r="M4" s="110">
        <f>基础数据!$F$22</f>
        <v>0.95</v>
      </c>
      <c r="N4" s="111">
        <f>J4*K4*L4</f>
        <v>703.94999999999993</v>
      </c>
      <c r="P4" s="201" t="s">
        <v>118</v>
      </c>
      <c r="Q4" s="202"/>
    </row>
    <row r="5" spans="2:17" ht="20.100000000000001" customHeight="1" x14ac:dyDescent="0.25">
      <c r="B5" s="233"/>
      <c r="C5" s="88"/>
      <c r="D5" s="89"/>
      <c r="E5" s="90"/>
      <c r="F5" s="91"/>
      <c r="G5" s="245">
        <f>C5*D5*E5+C6*D6*E6+C7*D7*E7+C8*D8*E8+C9*D9*E9+C10*D10*E10</f>
        <v>0</v>
      </c>
      <c r="I5" s="233"/>
      <c r="J5" s="88"/>
      <c r="K5" s="89"/>
      <c r="L5" s="90"/>
      <c r="M5" s="91"/>
      <c r="N5" s="245">
        <f>J5*K5*L5+J6*K6*L6+J7*K7*L7+J8*K8*L8+J9*K9*L9+J10*K10*L10</f>
        <v>0</v>
      </c>
      <c r="P5" s="171" t="s">
        <v>119</v>
      </c>
      <c r="Q5" s="156" t="s">
        <v>121</v>
      </c>
    </row>
    <row r="6" spans="2:17" ht="20.100000000000001" customHeight="1" x14ac:dyDescent="0.25">
      <c r="B6" s="233"/>
      <c r="C6" s="92"/>
      <c r="D6" s="93"/>
      <c r="E6" s="94"/>
      <c r="F6" s="95"/>
      <c r="G6" s="245"/>
      <c r="I6" s="233"/>
      <c r="J6" s="92"/>
      <c r="K6" s="93"/>
      <c r="L6" s="94"/>
      <c r="M6" s="95"/>
      <c r="N6" s="245"/>
      <c r="P6" s="172"/>
      <c r="Q6" s="157" t="s">
        <v>122</v>
      </c>
    </row>
    <row r="7" spans="2:17" ht="20.100000000000001" customHeight="1" x14ac:dyDescent="0.25">
      <c r="B7" s="233"/>
      <c r="C7" s="92"/>
      <c r="D7" s="93"/>
      <c r="E7" s="94"/>
      <c r="F7" s="95"/>
      <c r="G7" s="245"/>
      <c r="I7" s="233"/>
      <c r="J7" s="92"/>
      <c r="K7" s="93"/>
      <c r="L7" s="94"/>
      <c r="M7" s="95"/>
      <c r="N7" s="245"/>
      <c r="P7" s="172"/>
      <c r="Q7" s="158" t="s">
        <v>123</v>
      </c>
    </row>
    <row r="8" spans="2:17" ht="20.100000000000001" customHeight="1" thickBot="1" x14ac:dyDescent="0.3">
      <c r="B8" s="233"/>
      <c r="C8" s="92"/>
      <c r="D8" s="93"/>
      <c r="E8" s="94"/>
      <c r="F8" s="95"/>
      <c r="G8" s="245"/>
      <c r="I8" s="233"/>
      <c r="J8" s="92"/>
      <c r="K8" s="93"/>
      <c r="L8" s="94"/>
      <c r="M8" s="95"/>
      <c r="N8" s="245"/>
      <c r="P8" s="172"/>
      <c r="Q8" s="159" t="s">
        <v>124</v>
      </c>
    </row>
    <row r="9" spans="2:17" ht="20.100000000000001" customHeight="1" thickBot="1" x14ac:dyDescent="0.3">
      <c r="B9" s="233"/>
      <c r="C9" s="92"/>
      <c r="D9" s="93"/>
      <c r="E9" s="94"/>
      <c r="F9" s="95"/>
      <c r="G9" s="245"/>
      <c r="I9" s="233"/>
      <c r="J9" s="92"/>
      <c r="K9" s="93"/>
      <c r="L9" s="94"/>
      <c r="M9" s="95"/>
      <c r="N9" s="245"/>
      <c r="P9" s="173"/>
      <c r="Q9" s="160" t="s">
        <v>125</v>
      </c>
    </row>
    <row r="10" spans="2:17" ht="20.100000000000001" customHeight="1" thickBot="1" x14ac:dyDescent="0.3">
      <c r="B10" s="234"/>
      <c r="C10" s="136"/>
      <c r="D10" s="137"/>
      <c r="E10" s="138"/>
      <c r="F10" s="139"/>
      <c r="G10" s="246"/>
      <c r="I10" s="234"/>
      <c r="J10" s="136"/>
      <c r="K10" s="137"/>
      <c r="L10" s="138"/>
      <c r="M10" s="139"/>
      <c r="N10" s="246"/>
      <c r="P10" s="174" t="s">
        <v>120</v>
      </c>
      <c r="Q10" s="156" t="s">
        <v>130</v>
      </c>
    </row>
    <row r="11" spans="2:17" ht="20.100000000000001" customHeight="1" x14ac:dyDescent="0.25">
      <c r="B11" s="244"/>
      <c r="C11" s="9"/>
      <c r="D11" s="9"/>
      <c r="E11" s="10"/>
      <c r="F11" s="47"/>
      <c r="G11" s="111">
        <f>C11*D11*E11</f>
        <v>0</v>
      </c>
      <c r="I11" s="244"/>
      <c r="J11" s="9"/>
      <c r="K11" s="9"/>
      <c r="L11" s="10"/>
      <c r="M11" s="47"/>
      <c r="N11" s="111">
        <f>J11*K11*L11</f>
        <v>0</v>
      </c>
      <c r="P11" s="175"/>
      <c r="Q11" s="157" t="s">
        <v>127</v>
      </c>
    </row>
    <row r="12" spans="2:17" ht="20.100000000000001" customHeight="1" x14ac:dyDescent="0.25">
      <c r="B12" s="236"/>
      <c r="C12" s="121"/>
      <c r="D12" s="121"/>
      <c r="E12" s="124"/>
      <c r="F12" s="125"/>
      <c r="G12" s="230">
        <f>C12*D12*E12+C13*D13*E13+C14*D14*E14+C15*D15*E15+C16*D16*E16+C17*D17*E17</f>
        <v>0</v>
      </c>
      <c r="I12" s="236"/>
      <c r="J12" s="121"/>
      <c r="K12" s="121"/>
      <c r="L12" s="124"/>
      <c r="M12" s="125"/>
      <c r="N12" s="230">
        <f>J12*K12*L12+J13*K13*L13+J14*K14*L14+J15*K15*L15+J16*K16*L16+J17*K17*L17</f>
        <v>0</v>
      </c>
      <c r="P12" s="175"/>
      <c r="Q12" s="158" t="s">
        <v>128</v>
      </c>
    </row>
    <row r="13" spans="2:17" ht="20.100000000000001" customHeight="1" thickBot="1" x14ac:dyDescent="0.3">
      <c r="B13" s="236"/>
      <c r="C13" s="121"/>
      <c r="D13" s="121"/>
      <c r="E13" s="124"/>
      <c r="F13" s="125"/>
      <c r="G13" s="230"/>
      <c r="I13" s="236"/>
      <c r="J13" s="121"/>
      <c r="K13" s="121"/>
      <c r="L13" s="124"/>
      <c r="M13" s="125"/>
      <c r="N13" s="230"/>
      <c r="P13" s="175"/>
      <c r="Q13" s="159" t="s">
        <v>129</v>
      </c>
    </row>
    <row r="14" spans="2:17" ht="20.100000000000001" customHeight="1" thickBot="1" x14ac:dyDescent="0.3">
      <c r="B14" s="236"/>
      <c r="C14" s="121"/>
      <c r="D14" s="121"/>
      <c r="E14" s="124"/>
      <c r="F14" s="125"/>
      <c r="G14" s="230"/>
      <c r="I14" s="236"/>
      <c r="J14" s="121"/>
      <c r="K14" s="121"/>
      <c r="L14" s="124"/>
      <c r="M14" s="125"/>
      <c r="N14" s="230"/>
      <c r="P14" s="198"/>
      <c r="Q14" s="160" t="s">
        <v>125</v>
      </c>
    </row>
    <row r="15" spans="2:17" ht="20.100000000000001" customHeight="1" x14ac:dyDescent="0.25">
      <c r="B15" s="236"/>
      <c r="C15" s="121"/>
      <c r="D15" s="121"/>
      <c r="E15" s="124"/>
      <c r="F15" s="125"/>
      <c r="G15" s="230"/>
      <c r="I15" s="236"/>
      <c r="J15" s="121"/>
      <c r="K15" s="121"/>
      <c r="L15" s="124"/>
      <c r="M15" s="125"/>
      <c r="N15" s="230"/>
      <c r="P15" s="171" t="s">
        <v>126</v>
      </c>
      <c r="Q15" s="156" t="s">
        <v>121</v>
      </c>
    </row>
    <row r="16" spans="2:17" ht="20.100000000000001" customHeight="1" x14ac:dyDescent="0.25">
      <c r="B16" s="236"/>
      <c r="C16" s="121"/>
      <c r="D16" s="121"/>
      <c r="E16" s="124"/>
      <c r="F16" s="125"/>
      <c r="G16" s="230"/>
      <c r="I16" s="236"/>
      <c r="J16" s="121"/>
      <c r="K16" s="121"/>
      <c r="L16" s="124"/>
      <c r="M16" s="125"/>
      <c r="N16" s="230"/>
      <c r="P16" s="172"/>
      <c r="Q16" s="157" t="s">
        <v>122</v>
      </c>
    </row>
    <row r="17" spans="2:17" ht="20.100000000000001" customHeight="1" thickBot="1" x14ac:dyDescent="0.3">
      <c r="B17" s="237"/>
      <c r="C17" s="140"/>
      <c r="D17" s="140"/>
      <c r="E17" s="141"/>
      <c r="F17" s="142"/>
      <c r="G17" s="231"/>
      <c r="I17" s="237"/>
      <c r="J17" s="140"/>
      <c r="K17" s="140"/>
      <c r="L17" s="141"/>
      <c r="M17" s="142"/>
      <c r="N17" s="231"/>
      <c r="P17" s="172"/>
      <c r="Q17" s="158" t="s">
        <v>123</v>
      </c>
    </row>
    <row r="18" spans="2:17" ht="20.100000000000001" customHeight="1" thickBot="1" x14ac:dyDescent="0.3">
      <c r="B18" s="247" t="s">
        <v>21</v>
      </c>
      <c r="C18" s="248"/>
      <c r="D18" s="248"/>
      <c r="E18" s="248"/>
      <c r="F18" s="248"/>
      <c r="G18" s="20">
        <f>SUM(G4,G11)</f>
        <v>676.875</v>
      </c>
      <c r="I18" s="247" t="s">
        <v>21</v>
      </c>
      <c r="J18" s="248"/>
      <c r="K18" s="248"/>
      <c r="L18" s="248"/>
      <c r="M18" s="248"/>
      <c r="N18" s="20">
        <f>SUM(N4,N11)</f>
        <v>703.94999999999993</v>
      </c>
      <c r="P18" s="172"/>
      <c r="Q18" s="159" t="s">
        <v>124</v>
      </c>
    </row>
    <row r="19" spans="2:17" ht="20.100000000000001" customHeight="1" thickBot="1" x14ac:dyDescent="0.3">
      <c r="B19" s="249" t="s">
        <v>22</v>
      </c>
      <c r="C19" s="250"/>
      <c r="D19" s="250"/>
      <c r="E19" s="250"/>
      <c r="F19" s="250"/>
      <c r="G19" s="21">
        <f>SUM(G5,G12)</f>
        <v>0</v>
      </c>
      <c r="I19" s="249" t="s">
        <v>22</v>
      </c>
      <c r="J19" s="250"/>
      <c r="K19" s="250"/>
      <c r="L19" s="250"/>
      <c r="M19" s="250"/>
      <c r="N19" s="21">
        <f>SUM(N5,N12)</f>
        <v>0</v>
      </c>
      <c r="P19" s="173"/>
      <c r="Q19" s="160" t="s">
        <v>125</v>
      </c>
    </row>
    <row r="20" spans="2:17" ht="20.100000000000001" customHeight="1" thickBot="1" x14ac:dyDescent="0.3">
      <c r="P20" s="174" t="s">
        <v>143</v>
      </c>
      <c r="Q20" s="156" t="s">
        <v>130</v>
      </c>
    </row>
    <row r="21" spans="2:17" ht="20.100000000000001" customHeight="1" thickBot="1" x14ac:dyDescent="0.3">
      <c r="B21" s="227" t="s">
        <v>13</v>
      </c>
      <c r="C21" s="228"/>
      <c r="D21" s="228"/>
      <c r="E21" s="228"/>
      <c r="F21" s="228"/>
      <c r="G21" s="229"/>
      <c r="I21" s="227" t="s">
        <v>13</v>
      </c>
      <c r="J21" s="228"/>
      <c r="K21" s="228"/>
      <c r="L21" s="228"/>
      <c r="M21" s="228"/>
      <c r="N21" s="229"/>
      <c r="P21" s="175"/>
      <c r="Q21" s="157" t="s">
        <v>127</v>
      </c>
    </row>
    <row r="22" spans="2:17" ht="19.5" customHeight="1" thickBot="1" x14ac:dyDescent="0.3">
      <c r="B22" s="1" t="s">
        <v>14</v>
      </c>
      <c r="C22" s="2" t="s">
        <v>15</v>
      </c>
      <c r="D22" s="3" t="s">
        <v>16</v>
      </c>
      <c r="E22" s="4" t="s">
        <v>17</v>
      </c>
      <c r="F22" s="5" t="s">
        <v>18</v>
      </c>
      <c r="G22" s="6" t="s">
        <v>19</v>
      </c>
      <c r="I22" s="1" t="s">
        <v>14</v>
      </c>
      <c r="J22" s="2" t="s">
        <v>15</v>
      </c>
      <c r="K22" s="3" t="s">
        <v>16</v>
      </c>
      <c r="L22" s="4" t="s">
        <v>17</v>
      </c>
      <c r="M22" s="5" t="s">
        <v>18</v>
      </c>
      <c r="N22" s="6" t="s">
        <v>19</v>
      </c>
      <c r="P22" s="175"/>
      <c r="Q22" s="158" t="s">
        <v>128</v>
      </c>
    </row>
    <row r="23" spans="2:17" ht="20.100000000000001" customHeight="1" thickBot="1" x14ac:dyDescent="0.3">
      <c r="B23" s="238" t="s">
        <v>86</v>
      </c>
      <c r="C23" s="9">
        <v>3</v>
      </c>
      <c r="D23" s="9">
        <v>15</v>
      </c>
      <c r="E23" s="10"/>
      <c r="F23" s="47"/>
      <c r="G23" s="111">
        <f>C23*D23*E23</f>
        <v>0</v>
      </c>
      <c r="I23" s="238" t="s">
        <v>86</v>
      </c>
      <c r="J23" s="9">
        <v>3</v>
      </c>
      <c r="K23" s="9">
        <v>15</v>
      </c>
      <c r="L23" s="10"/>
      <c r="M23" s="47"/>
      <c r="N23" s="111">
        <f>J23*K23*L23</f>
        <v>0</v>
      </c>
      <c r="P23" s="175"/>
      <c r="Q23" s="159" t="s">
        <v>129</v>
      </c>
    </row>
    <row r="24" spans="2:17" ht="20.100000000000001" customHeight="1" thickBot="1" x14ac:dyDescent="0.3">
      <c r="B24" s="239"/>
      <c r="C24" s="11"/>
      <c r="D24" s="11"/>
      <c r="E24" s="12"/>
      <c r="F24" s="48"/>
      <c r="G24" s="245">
        <f>C24*D24*E24+C25*D25*E25+C26*D26*E26+C27*D27*E27+C28*D28*E28+C29*D29*E29</f>
        <v>0</v>
      </c>
      <c r="I24" s="239"/>
      <c r="J24" s="11"/>
      <c r="K24" s="11"/>
      <c r="L24" s="12"/>
      <c r="M24" s="48"/>
      <c r="N24" s="245">
        <f>J24*K24*L24+J25*K25*L25+J26*K26*L26+J27*K27*L27+J28*K28*L28+J29*K29*L29</f>
        <v>0</v>
      </c>
      <c r="P24" s="176"/>
      <c r="Q24" s="161" t="s">
        <v>125</v>
      </c>
    </row>
    <row r="25" spans="2:17" ht="20.100000000000001" customHeight="1" thickTop="1" x14ac:dyDescent="0.25">
      <c r="B25" s="239"/>
      <c r="C25" s="13"/>
      <c r="D25" s="13"/>
      <c r="E25" s="14"/>
      <c r="F25" s="49"/>
      <c r="G25" s="245"/>
      <c r="I25" s="239"/>
      <c r="J25" s="13"/>
      <c r="K25" s="13"/>
      <c r="L25" s="14"/>
      <c r="M25" s="49"/>
      <c r="N25" s="245"/>
    </row>
    <row r="26" spans="2:17" ht="20.100000000000001" customHeight="1" x14ac:dyDescent="0.25">
      <c r="B26" s="239"/>
      <c r="C26" s="13"/>
      <c r="D26" s="13"/>
      <c r="E26" s="14"/>
      <c r="F26" s="49"/>
      <c r="G26" s="245"/>
      <c r="I26" s="239"/>
      <c r="J26" s="13"/>
      <c r="K26" s="13"/>
      <c r="L26" s="14"/>
      <c r="M26" s="49"/>
      <c r="N26" s="245"/>
    </row>
    <row r="27" spans="2:17" ht="20.100000000000001" customHeight="1" x14ac:dyDescent="0.25">
      <c r="B27" s="239"/>
      <c r="C27" s="13"/>
      <c r="D27" s="13"/>
      <c r="E27" s="14"/>
      <c r="F27" s="49"/>
      <c r="G27" s="245"/>
      <c r="I27" s="239"/>
      <c r="J27" s="13"/>
      <c r="K27" s="13"/>
      <c r="L27" s="14"/>
      <c r="M27" s="49"/>
      <c r="N27" s="245"/>
    </row>
    <row r="28" spans="2:17" ht="20.100000000000001" customHeight="1" x14ac:dyDescent="0.25">
      <c r="B28" s="239"/>
      <c r="C28" s="13"/>
      <c r="D28" s="13"/>
      <c r="E28" s="14"/>
      <c r="F28" s="49"/>
      <c r="G28" s="245"/>
      <c r="I28" s="239"/>
      <c r="J28" s="13"/>
      <c r="K28" s="13"/>
      <c r="L28" s="14"/>
      <c r="M28" s="49"/>
      <c r="N28" s="245"/>
    </row>
    <row r="29" spans="2:17" ht="20.100000000000001" customHeight="1" thickBot="1" x14ac:dyDescent="0.3">
      <c r="B29" s="240"/>
      <c r="C29" s="143"/>
      <c r="D29" s="143"/>
      <c r="E29" s="144"/>
      <c r="F29" s="145"/>
      <c r="G29" s="246"/>
      <c r="I29" s="240"/>
      <c r="J29" s="143"/>
      <c r="K29" s="143"/>
      <c r="L29" s="144"/>
      <c r="M29" s="145"/>
      <c r="N29" s="246"/>
    </row>
    <row r="30" spans="2:17" ht="20.100000000000001" customHeight="1" x14ac:dyDescent="0.25">
      <c r="B30" s="235" t="s">
        <v>87</v>
      </c>
      <c r="C30" s="9">
        <v>3</v>
      </c>
      <c r="D30" s="9">
        <v>15</v>
      </c>
      <c r="E30" s="15"/>
      <c r="F30" s="50"/>
      <c r="G30" s="111">
        <f>C30*D30*E30</f>
        <v>0</v>
      </c>
      <c r="I30" s="235" t="s">
        <v>87</v>
      </c>
      <c r="J30" s="9">
        <v>3</v>
      </c>
      <c r="K30" s="9">
        <v>15</v>
      </c>
      <c r="L30" s="15"/>
      <c r="M30" s="50"/>
      <c r="N30" s="111">
        <f>J30*K30*L30</f>
        <v>0</v>
      </c>
    </row>
    <row r="31" spans="2:17" ht="20.100000000000001" customHeight="1" x14ac:dyDescent="0.25">
      <c r="B31" s="236"/>
      <c r="C31" s="119"/>
      <c r="D31" s="119"/>
      <c r="E31" s="120"/>
      <c r="F31" s="117"/>
      <c r="G31" s="230">
        <f>C31*D31*E31+C32*D32*E32+C33*D33*E33+C34*D34*E34+C35*D35*E35+C36*D36*E36</f>
        <v>0</v>
      </c>
      <c r="I31" s="236"/>
      <c r="J31" s="119"/>
      <c r="K31" s="119"/>
      <c r="L31" s="120"/>
      <c r="M31" s="117"/>
      <c r="N31" s="230">
        <f>J31*K31*L31+J32*K32*L32+J33*K33*L33+J34*K34*L34+J35*K35*L35+J36*K36*L36</f>
        <v>0</v>
      </c>
    </row>
    <row r="32" spans="2:17" ht="20.100000000000001" customHeight="1" x14ac:dyDescent="0.25">
      <c r="B32" s="236"/>
      <c r="C32" s="121"/>
      <c r="D32" s="121"/>
      <c r="E32" s="120"/>
      <c r="F32" s="118"/>
      <c r="G32" s="230"/>
      <c r="I32" s="236"/>
      <c r="J32" s="121"/>
      <c r="K32" s="121"/>
      <c r="L32" s="120"/>
      <c r="M32" s="118"/>
      <c r="N32" s="230"/>
    </row>
    <row r="33" spans="2:14" ht="20.100000000000001" customHeight="1" x14ac:dyDescent="0.25">
      <c r="B33" s="236"/>
      <c r="C33" s="121"/>
      <c r="D33" s="121"/>
      <c r="E33" s="120"/>
      <c r="F33" s="118"/>
      <c r="G33" s="230"/>
      <c r="I33" s="236"/>
      <c r="J33" s="121"/>
      <c r="K33" s="121"/>
      <c r="L33" s="120"/>
      <c r="M33" s="118"/>
      <c r="N33" s="230"/>
    </row>
    <row r="34" spans="2:14" ht="20.100000000000001" customHeight="1" x14ac:dyDescent="0.25">
      <c r="B34" s="236"/>
      <c r="C34" s="121"/>
      <c r="D34" s="121"/>
      <c r="E34" s="120"/>
      <c r="F34" s="118"/>
      <c r="G34" s="230"/>
      <c r="I34" s="236"/>
      <c r="J34" s="121"/>
      <c r="K34" s="121"/>
      <c r="L34" s="120"/>
      <c r="M34" s="118"/>
      <c r="N34" s="230"/>
    </row>
    <row r="35" spans="2:14" ht="20.100000000000001" customHeight="1" x14ac:dyDescent="0.25">
      <c r="B35" s="236"/>
      <c r="C35" s="121"/>
      <c r="D35" s="121"/>
      <c r="E35" s="146"/>
      <c r="F35" s="118"/>
      <c r="G35" s="230"/>
      <c r="I35" s="236"/>
      <c r="J35" s="121"/>
      <c r="K35" s="121"/>
      <c r="L35" s="146"/>
      <c r="M35" s="118"/>
      <c r="N35" s="230"/>
    </row>
    <row r="36" spans="2:14" ht="20.100000000000001" customHeight="1" thickBot="1" x14ac:dyDescent="0.3">
      <c r="B36" s="237"/>
      <c r="C36" s="140"/>
      <c r="D36" s="140"/>
      <c r="E36" s="147"/>
      <c r="F36" s="148"/>
      <c r="G36" s="231"/>
      <c r="I36" s="237"/>
      <c r="J36" s="140"/>
      <c r="K36" s="140"/>
      <c r="L36" s="147"/>
      <c r="M36" s="148"/>
      <c r="N36" s="231"/>
    </row>
    <row r="37" spans="2:14" ht="20.100000000000001" customHeight="1" x14ac:dyDescent="0.25">
      <c r="B37" s="241" t="s">
        <v>88</v>
      </c>
      <c r="C37" s="9">
        <v>3</v>
      </c>
      <c r="D37" s="9">
        <v>15</v>
      </c>
      <c r="E37" s="10"/>
      <c r="F37" s="47"/>
      <c r="G37" s="111">
        <f>C37*D37*E37</f>
        <v>0</v>
      </c>
      <c r="I37" s="241" t="s">
        <v>88</v>
      </c>
      <c r="J37" s="9">
        <v>3</v>
      </c>
      <c r="K37" s="9">
        <v>15</v>
      </c>
      <c r="L37" s="10"/>
      <c r="M37" s="47"/>
      <c r="N37" s="111">
        <f>J37*K37*L37</f>
        <v>0</v>
      </c>
    </row>
    <row r="38" spans="2:14" ht="20.100000000000001" customHeight="1" x14ac:dyDescent="0.25">
      <c r="B38" s="242"/>
      <c r="C38" s="16"/>
      <c r="D38" s="16"/>
      <c r="E38" s="17"/>
      <c r="F38" s="51"/>
      <c r="G38" s="245">
        <f>C38*D38*E38+C39*D39*E39+C40*D40*E40+C41*D41*E41+C42*D42*E42+C43*D43*E43</f>
        <v>0</v>
      </c>
      <c r="I38" s="242"/>
      <c r="J38" s="16"/>
      <c r="K38" s="16"/>
      <c r="L38" s="17"/>
      <c r="M38" s="51"/>
      <c r="N38" s="245">
        <f>J38*K38*L38+J39*K39*L39+J40*K40*L40+J41*K41*L41+J42*K42*L42+J43*K43*L43</f>
        <v>0</v>
      </c>
    </row>
    <row r="39" spans="2:14" ht="20.100000000000001" customHeight="1" x14ac:dyDescent="0.25">
      <c r="B39" s="242"/>
      <c r="C39" s="18"/>
      <c r="D39" s="18"/>
      <c r="E39" s="19"/>
      <c r="F39" s="52"/>
      <c r="G39" s="245"/>
      <c r="I39" s="242"/>
      <c r="J39" s="18"/>
      <c r="K39" s="18"/>
      <c r="L39" s="19"/>
      <c r="M39" s="52"/>
      <c r="N39" s="245"/>
    </row>
    <row r="40" spans="2:14" ht="20.100000000000001" customHeight="1" x14ac:dyDescent="0.25">
      <c r="B40" s="242"/>
      <c r="C40" s="18"/>
      <c r="D40" s="18"/>
      <c r="E40" s="19"/>
      <c r="F40" s="52"/>
      <c r="G40" s="245"/>
      <c r="I40" s="242"/>
      <c r="J40" s="18"/>
      <c r="K40" s="18"/>
      <c r="L40" s="19"/>
      <c r="M40" s="52"/>
      <c r="N40" s="245"/>
    </row>
    <row r="41" spans="2:14" ht="20.100000000000001" customHeight="1" x14ac:dyDescent="0.25">
      <c r="B41" s="242"/>
      <c r="C41" s="18"/>
      <c r="D41" s="18"/>
      <c r="E41" s="19"/>
      <c r="F41" s="52"/>
      <c r="G41" s="245"/>
      <c r="I41" s="242"/>
      <c r="J41" s="18"/>
      <c r="K41" s="18"/>
      <c r="L41" s="19"/>
      <c r="M41" s="52"/>
      <c r="N41" s="245"/>
    </row>
    <row r="42" spans="2:14" ht="20.100000000000001" customHeight="1" x14ac:dyDescent="0.25">
      <c r="B42" s="242"/>
      <c r="C42" s="18"/>
      <c r="D42" s="18"/>
      <c r="E42" s="19"/>
      <c r="F42" s="52"/>
      <c r="G42" s="245"/>
      <c r="I42" s="242"/>
      <c r="J42" s="18"/>
      <c r="K42" s="18"/>
      <c r="L42" s="19"/>
      <c r="M42" s="52"/>
      <c r="N42" s="245"/>
    </row>
    <row r="43" spans="2:14" ht="20.100000000000001" customHeight="1" thickBot="1" x14ac:dyDescent="0.3">
      <c r="B43" s="243"/>
      <c r="C43" s="149"/>
      <c r="D43" s="149"/>
      <c r="E43" s="150"/>
      <c r="F43" s="151"/>
      <c r="G43" s="246"/>
      <c r="I43" s="243"/>
      <c r="J43" s="149"/>
      <c r="K43" s="149"/>
      <c r="L43" s="150"/>
      <c r="M43" s="151"/>
      <c r="N43" s="246"/>
    </row>
    <row r="44" spans="2:14" ht="20.100000000000001" customHeight="1" x14ac:dyDescent="0.25">
      <c r="B44" s="244"/>
      <c r="C44" s="9"/>
      <c r="D44" s="9"/>
      <c r="E44" s="10"/>
      <c r="F44" s="47"/>
      <c r="G44" s="111">
        <f>C44*D44*E44</f>
        <v>0</v>
      </c>
      <c r="I44" s="244"/>
      <c r="J44" s="9"/>
      <c r="K44" s="9"/>
      <c r="L44" s="10"/>
      <c r="M44" s="47"/>
      <c r="N44" s="111">
        <f>J44*K44*L44</f>
        <v>0</v>
      </c>
    </row>
    <row r="45" spans="2:14" ht="20.100000000000001" customHeight="1" x14ac:dyDescent="0.25">
      <c r="B45" s="236"/>
      <c r="C45" s="119"/>
      <c r="D45" s="119"/>
      <c r="E45" s="122"/>
      <c r="F45" s="123"/>
      <c r="G45" s="230">
        <f>C45*D45*E45+C46*D46*E46+C47*D47*E47+C48*D48*E48+C49*D49*E49+C50*D50*E50</f>
        <v>0</v>
      </c>
      <c r="I45" s="236"/>
      <c r="J45" s="119"/>
      <c r="K45" s="119"/>
      <c r="L45" s="122"/>
      <c r="M45" s="123"/>
      <c r="N45" s="230">
        <f>J45*K45*L45+J46*K46*L46+J47*K47*L47+J48*K48*L48+J49*K49*L49+J50*K50*L50</f>
        <v>0</v>
      </c>
    </row>
    <row r="46" spans="2:14" ht="20.100000000000001" customHeight="1" x14ac:dyDescent="0.25">
      <c r="B46" s="236"/>
      <c r="C46" s="121"/>
      <c r="D46" s="121"/>
      <c r="E46" s="124"/>
      <c r="F46" s="125"/>
      <c r="G46" s="230"/>
      <c r="I46" s="236"/>
      <c r="J46" s="121"/>
      <c r="K46" s="121"/>
      <c r="L46" s="124"/>
      <c r="M46" s="125"/>
      <c r="N46" s="230"/>
    </row>
    <row r="47" spans="2:14" ht="20.100000000000001" customHeight="1" x14ac:dyDescent="0.25">
      <c r="B47" s="236"/>
      <c r="C47" s="121"/>
      <c r="D47" s="121"/>
      <c r="E47" s="124"/>
      <c r="F47" s="125"/>
      <c r="G47" s="230"/>
      <c r="I47" s="236"/>
      <c r="J47" s="121"/>
      <c r="K47" s="121"/>
      <c r="L47" s="124"/>
      <c r="M47" s="125"/>
      <c r="N47" s="230"/>
    </row>
    <row r="48" spans="2:14" ht="20.100000000000001" customHeight="1" x14ac:dyDescent="0.25">
      <c r="B48" s="236"/>
      <c r="C48" s="121"/>
      <c r="D48" s="121"/>
      <c r="E48" s="124"/>
      <c r="F48" s="125"/>
      <c r="G48" s="230"/>
      <c r="I48" s="236"/>
      <c r="J48" s="121"/>
      <c r="K48" s="121"/>
      <c r="L48" s="124"/>
      <c r="M48" s="125"/>
      <c r="N48" s="230"/>
    </row>
    <row r="49" spans="2:14" ht="20.100000000000001" customHeight="1" x14ac:dyDescent="0.25">
      <c r="B49" s="236"/>
      <c r="C49" s="121"/>
      <c r="D49" s="121"/>
      <c r="E49" s="124"/>
      <c r="F49" s="125"/>
      <c r="G49" s="230"/>
      <c r="I49" s="236"/>
      <c r="J49" s="121"/>
      <c r="K49" s="121"/>
      <c r="L49" s="124"/>
      <c r="M49" s="125"/>
      <c r="N49" s="230"/>
    </row>
    <row r="50" spans="2:14" ht="20.100000000000001" customHeight="1" thickBot="1" x14ac:dyDescent="0.3">
      <c r="B50" s="237"/>
      <c r="C50" s="140"/>
      <c r="D50" s="140"/>
      <c r="E50" s="141"/>
      <c r="F50" s="142"/>
      <c r="G50" s="231"/>
      <c r="I50" s="237"/>
      <c r="J50" s="140"/>
      <c r="K50" s="140"/>
      <c r="L50" s="141"/>
      <c r="M50" s="142"/>
      <c r="N50" s="231"/>
    </row>
    <row r="51" spans="2:14" ht="20.100000000000001" customHeight="1" x14ac:dyDescent="0.25">
      <c r="B51" s="247" t="s">
        <v>21</v>
      </c>
      <c r="C51" s="248"/>
      <c r="D51" s="248"/>
      <c r="E51" s="248"/>
      <c r="F51" s="248"/>
      <c r="G51" s="20">
        <f>SUM(G23,G30,G37,G44)</f>
        <v>0</v>
      </c>
      <c r="I51" s="247" t="s">
        <v>21</v>
      </c>
      <c r="J51" s="248"/>
      <c r="K51" s="248"/>
      <c r="L51" s="248"/>
      <c r="M51" s="248"/>
      <c r="N51" s="20">
        <f>SUM(N23,N30,N37,N44)</f>
        <v>0</v>
      </c>
    </row>
    <row r="52" spans="2:14" ht="20.100000000000001" customHeight="1" thickBot="1" x14ac:dyDescent="0.3">
      <c r="B52" s="249" t="s">
        <v>22</v>
      </c>
      <c r="C52" s="250"/>
      <c r="D52" s="250"/>
      <c r="E52" s="250"/>
      <c r="F52" s="250"/>
      <c r="G52" s="21">
        <f>SUM(G24,G31,G38,G45)</f>
        <v>0</v>
      </c>
      <c r="I52" s="249" t="s">
        <v>22</v>
      </c>
      <c r="J52" s="250"/>
      <c r="K52" s="250"/>
      <c r="L52" s="250"/>
      <c r="M52" s="250"/>
      <c r="N52" s="21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227" t="s">
        <v>13</v>
      </c>
      <c r="C54" s="228"/>
      <c r="D54" s="228"/>
      <c r="E54" s="228"/>
      <c r="F54" s="228"/>
      <c r="G54" s="229"/>
      <c r="I54" s="227" t="s">
        <v>13</v>
      </c>
      <c r="J54" s="228"/>
      <c r="K54" s="228"/>
      <c r="L54" s="228"/>
      <c r="M54" s="228"/>
      <c r="N54" s="229"/>
    </row>
    <row r="55" spans="2:14" ht="20.100000000000001" customHeight="1" thickBot="1" x14ac:dyDescent="0.3">
      <c r="B55" s="1" t="s">
        <v>14</v>
      </c>
      <c r="C55" s="2" t="s">
        <v>15</v>
      </c>
      <c r="D55" s="3" t="s">
        <v>16</v>
      </c>
      <c r="E55" s="4" t="s">
        <v>17</v>
      </c>
      <c r="F55" s="112" t="s">
        <v>18</v>
      </c>
      <c r="G55" s="113" t="s">
        <v>19</v>
      </c>
      <c r="I55" s="1" t="s">
        <v>14</v>
      </c>
      <c r="J55" s="2" t="s">
        <v>15</v>
      </c>
      <c r="K55" s="3" t="s">
        <v>16</v>
      </c>
      <c r="L55" s="4" t="s">
        <v>17</v>
      </c>
      <c r="M55" s="112" t="s">
        <v>18</v>
      </c>
      <c r="N55" s="113" t="s">
        <v>19</v>
      </c>
    </row>
    <row r="56" spans="2:14" ht="20.100000000000001" customHeight="1" x14ac:dyDescent="0.25">
      <c r="B56" s="232" t="s">
        <v>146</v>
      </c>
      <c r="C56" s="7">
        <f>基础数据!$K$31</f>
        <v>4</v>
      </c>
      <c r="D56" s="7">
        <f>基础数据!$L$31</f>
        <v>5</v>
      </c>
      <c r="E56" s="8">
        <f>基础数据!$F$9*F56</f>
        <v>90.25</v>
      </c>
      <c r="F56" s="110">
        <f>基础数据!$E$22</f>
        <v>0.95</v>
      </c>
      <c r="G56" s="111">
        <f>C56*D56*E56</f>
        <v>1805</v>
      </c>
      <c r="I56" s="232" t="s">
        <v>146</v>
      </c>
      <c r="J56" s="7">
        <f>基础数据!$K$31</f>
        <v>4</v>
      </c>
      <c r="K56" s="7">
        <f>基础数据!$L$31</f>
        <v>5</v>
      </c>
      <c r="L56" s="8">
        <f>基础数据!$L$9*M56</f>
        <v>92.506249999999994</v>
      </c>
      <c r="M56" s="110">
        <f>基础数据!$E$22</f>
        <v>0.95</v>
      </c>
      <c r="N56" s="111">
        <f>J56*K56*L56</f>
        <v>1850.125</v>
      </c>
    </row>
    <row r="57" spans="2:14" ht="20.100000000000001" customHeight="1" x14ac:dyDescent="0.25">
      <c r="B57" s="233"/>
      <c r="C57" s="88"/>
      <c r="D57" s="89"/>
      <c r="E57" s="90"/>
      <c r="F57" s="91"/>
      <c r="G57" s="245">
        <f>C57*D57*E57+C58*D58*E58+C59*D59*E59+C60*D60*E60+C61*D61*E61+C62*D62*E62</f>
        <v>0</v>
      </c>
      <c r="I57" s="233"/>
      <c r="J57" s="88"/>
      <c r="K57" s="89"/>
      <c r="L57" s="90"/>
      <c r="M57" s="91"/>
      <c r="N57" s="245">
        <f>J57*K57*L57+J58*K58*L58+J59*K59*L59+J60*K60*L60+J61*K61*L61+J62*K62*L62</f>
        <v>0</v>
      </c>
    </row>
    <row r="58" spans="2:14" ht="20.100000000000001" customHeight="1" x14ac:dyDescent="0.25">
      <c r="B58" s="233"/>
      <c r="C58" s="92"/>
      <c r="D58" s="93"/>
      <c r="E58" s="94"/>
      <c r="F58" s="95"/>
      <c r="G58" s="245"/>
      <c r="I58" s="233"/>
      <c r="J58" s="92"/>
      <c r="K58" s="93"/>
      <c r="L58" s="94"/>
      <c r="M58" s="95"/>
      <c r="N58" s="245"/>
    </row>
    <row r="59" spans="2:14" ht="20.100000000000001" customHeight="1" x14ac:dyDescent="0.25">
      <c r="B59" s="233"/>
      <c r="C59" s="92"/>
      <c r="D59" s="93"/>
      <c r="E59" s="94"/>
      <c r="F59" s="95"/>
      <c r="G59" s="245"/>
      <c r="I59" s="233"/>
      <c r="J59" s="92"/>
      <c r="K59" s="93"/>
      <c r="L59" s="94"/>
      <c r="M59" s="95"/>
      <c r="N59" s="245"/>
    </row>
    <row r="60" spans="2:14" ht="20.100000000000001" customHeight="1" x14ac:dyDescent="0.25">
      <c r="B60" s="233"/>
      <c r="C60" s="92"/>
      <c r="D60" s="93"/>
      <c r="E60" s="94"/>
      <c r="F60" s="95"/>
      <c r="G60" s="245"/>
      <c r="I60" s="233"/>
      <c r="J60" s="92"/>
      <c r="K60" s="93"/>
      <c r="L60" s="94"/>
      <c r="M60" s="95"/>
      <c r="N60" s="245"/>
    </row>
    <row r="61" spans="2:14" ht="20.100000000000001" customHeight="1" x14ac:dyDescent="0.25">
      <c r="B61" s="233"/>
      <c r="C61" s="92"/>
      <c r="D61" s="93"/>
      <c r="E61" s="94"/>
      <c r="F61" s="95"/>
      <c r="G61" s="245"/>
      <c r="I61" s="233"/>
      <c r="J61" s="92"/>
      <c r="K61" s="93"/>
      <c r="L61" s="94"/>
      <c r="M61" s="95"/>
      <c r="N61" s="245"/>
    </row>
    <row r="62" spans="2:14" ht="20.100000000000001" customHeight="1" thickBot="1" x14ac:dyDescent="0.3">
      <c r="B62" s="234"/>
      <c r="C62" s="136"/>
      <c r="D62" s="137"/>
      <c r="E62" s="138"/>
      <c r="F62" s="139"/>
      <c r="G62" s="246"/>
      <c r="I62" s="234"/>
      <c r="J62" s="136"/>
      <c r="K62" s="137"/>
      <c r="L62" s="138"/>
      <c r="M62" s="139"/>
      <c r="N62" s="246"/>
    </row>
    <row r="63" spans="2:14" ht="20.100000000000001" customHeight="1" x14ac:dyDescent="0.25">
      <c r="B63" s="235" t="s">
        <v>186</v>
      </c>
      <c r="C63" s="9">
        <v>3</v>
      </c>
      <c r="D63" s="9">
        <v>12</v>
      </c>
      <c r="E63" s="10"/>
      <c r="F63" s="47"/>
      <c r="G63" s="111">
        <f>C63*D63*E63</f>
        <v>0</v>
      </c>
      <c r="I63" s="235" t="s">
        <v>186</v>
      </c>
      <c r="J63" s="9">
        <v>3</v>
      </c>
      <c r="K63" s="9">
        <v>12</v>
      </c>
      <c r="L63" s="10"/>
      <c r="M63" s="47"/>
      <c r="N63" s="111">
        <f>J63*K63*L63</f>
        <v>0</v>
      </c>
    </row>
    <row r="64" spans="2:14" ht="20.100000000000001" customHeight="1" x14ac:dyDescent="0.25">
      <c r="B64" s="262"/>
      <c r="C64" s="119"/>
      <c r="D64" s="119"/>
      <c r="E64" s="122"/>
      <c r="F64" s="123"/>
      <c r="G64" s="230">
        <f>C64*D64*E64+C65*D65*E65+C66*D66*E66+C67*D67*E67+C68*D68*E68+C69*D69*E69</f>
        <v>0</v>
      </c>
      <c r="I64" s="262"/>
      <c r="J64" s="119"/>
      <c r="K64" s="119"/>
      <c r="L64" s="122"/>
      <c r="M64" s="123"/>
      <c r="N64" s="230">
        <f>J64*K64*L64+J65*K65*L65+J66*K66*L66+J67*K67*L67+J68*K68*L68+J69*K69*L69</f>
        <v>0</v>
      </c>
    </row>
    <row r="65" spans="2:14" ht="20.100000000000001" customHeight="1" x14ac:dyDescent="0.25">
      <c r="B65" s="262"/>
      <c r="C65" s="121"/>
      <c r="D65" s="121"/>
      <c r="E65" s="124"/>
      <c r="F65" s="125"/>
      <c r="G65" s="230"/>
      <c r="I65" s="262"/>
      <c r="J65" s="121"/>
      <c r="K65" s="121"/>
      <c r="L65" s="124"/>
      <c r="M65" s="125"/>
      <c r="N65" s="230"/>
    </row>
    <row r="66" spans="2:14" ht="20.100000000000001" customHeight="1" x14ac:dyDescent="0.25">
      <c r="B66" s="262"/>
      <c r="C66" s="121"/>
      <c r="D66" s="121"/>
      <c r="E66" s="124"/>
      <c r="F66" s="125"/>
      <c r="G66" s="230"/>
      <c r="I66" s="262"/>
      <c r="J66" s="121"/>
      <c r="K66" s="121"/>
      <c r="L66" s="124"/>
      <c r="M66" s="125"/>
      <c r="N66" s="230"/>
    </row>
    <row r="67" spans="2:14" ht="20.100000000000001" customHeight="1" x14ac:dyDescent="0.25">
      <c r="B67" s="262"/>
      <c r="C67" s="121"/>
      <c r="D67" s="121"/>
      <c r="E67" s="124"/>
      <c r="F67" s="125"/>
      <c r="G67" s="230"/>
      <c r="I67" s="262"/>
      <c r="J67" s="121"/>
      <c r="K67" s="121"/>
      <c r="L67" s="124"/>
      <c r="M67" s="125"/>
      <c r="N67" s="230"/>
    </row>
    <row r="68" spans="2:14" ht="20.100000000000001" customHeight="1" x14ac:dyDescent="0.25">
      <c r="B68" s="262"/>
      <c r="C68" s="121"/>
      <c r="D68" s="121"/>
      <c r="E68" s="124"/>
      <c r="F68" s="125"/>
      <c r="G68" s="230"/>
      <c r="I68" s="262"/>
      <c r="J68" s="121"/>
      <c r="K68" s="121"/>
      <c r="L68" s="124"/>
      <c r="M68" s="125"/>
      <c r="N68" s="230"/>
    </row>
    <row r="69" spans="2:14" ht="20.100000000000001" customHeight="1" thickBot="1" x14ac:dyDescent="0.3">
      <c r="B69" s="263"/>
      <c r="C69" s="140"/>
      <c r="D69" s="140"/>
      <c r="E69" s="141"/>
      <c r="F69" s="142"/>
      <c r="G69" s="231"/>
      <c r="I69" s="263"/>
      <c r="J69" s="140"/>
      <c r="K69" s="140"/>
      <c r="L69" s="141"/>
      <c r="M69" s="142"/>
      <c r="N69" s="231"/>
    </row>
    <row r="70" spans="2:14" ht="20.100000000000001" customHeight="1" x14ac:dyDescent="0.25">
      <c r="B70" s="238" t="s">
        <v>187</v>
      </c>
      <c r="C70" s="9">
        <v>3</v>
      </c>
      <c r="D70" s="9">
        <v>12</v>
      </c>
      <c r="E70" s="10"/>
      <c r="F70" s="47"/>
      <c r="G70" s="111">
        <f>C70*D70*E70</f>
        <v>0</v>
      </c>
      <c r="I70" s="238" t="s">
        <v>187</v>
      </c>
      <c r="J70" s="9">
        <v>3</v>
      </c>
      <c r="K70" s="9">
        <v>12</v>
      </c>
      <c r="L70" s="10"/>
      <c r="M70" s="47"/>
      <c r="N70" s="111">
        <f>J70*K70*L70</f>
        <v>0</v>
      </c>
    </row>
    <row r="71" spans="2:14" ht="20.100000000000001" customHeight="1" x14ac:dyDescent="0.25">
      <c r="B71" s="267"/>
      <c r="C71" s="11"/>
      <c r="D71" s="11"/>
      <c r="E71" s="12"/>
      <c r="F71" s="48"/>
      <c r="G71" s="245">
        <f>C71*D71*E71+C72*D72*E72+C73*D73*E73+C74*D74*E74+C75*D75*E75+C76*D76*E76</f>
        <v>0</v>
      </c>
      <c r="I71" s="267"/>
      <c r="J71" s="11"/>
      <c r="K71" s="11"/>
      <c r="L71" s="12"/>
      <c r="M71" s="48"/>
      <c r="N71" s="245">
        <f>J71*K71*L71+J72*K72*L72+J73*K73*L73+J74*K74*L74+J75*K75*L75+J76*K76*L76</f>
        <v>0</v>
      </c>
    </row>
    <row r="72" spans="2:14" ht="20.100000000000001" customHeight="1" x14ac:dyDescent="0.25">
      <c r="B72" s="267"/>
      <c r="C72" s="13"/>
      <c r="D72" s="13"/>
      <c r="E72" s="14"/>
      <c r="F72" s="49"/>
      <c r="G72" s="245"/>
      <c r="I72" s="267"/>
      <c r="J72" s="13"/>
      <c r="K72" s="13"/>
      <c r="L72" s="14"/>
      <c r="M72" s="49"/>
      <c r="N72" s="245"/>
    </row>
    <row r="73" spans="2:14" ht="20.100000000000001" customHeight="1" x14ac:dyDescent="0.25">
      <c r="B73" s="267"/>
      <c r="C73" s="13"/>
      <c r="D73" s="13"/>
      <c r="E73" s="14"/>
      <c r="F73" s="49"/>
      <c r="G73" s="245"/>
      <c r="I73" s="267"/>
      <c r="J73" s="13"/>
      <c r="K73" s="13"/>
      <c r="L73" s="14"/>
      <c r="M73" s="49"/>
      <c r="N73" s="245"/>
    </row>
    <row r="74" spans="2:14" ht="20.100000000000001" customHeight="1" x14ac:dyDescent="0.25">
      <c r="B74" s="267"/>
      <c r="C74" s="13"/>
      <c r="D74" s="13"/>
      <c r="E74" s="14"/>
      <c r="F74" s="49"/>
      <c r="G74" s="245"/>
      <c r="I74" s="267"/>
      <c r="J74" s="13"/>
      <c r="K74" s="13"/>
      <c r="L74" s="14"/>
      <c r="M74" s="49"/>
      <c r="N74" s="245"/>
    </row>
    <row r="75" spans="2:14" ht="20.100000000000001" customHeight="1" x14ac:dyDescent="0.25">
      <c r="B75" s="267"/>
      <c r="C75" s="13"/>
      <c r="D75" s="13"/>
      <c r="E75" s="14"/>
      <c r="F75" s="49"/>
      <c r="G75" s="245"/>
      <c r="I75" s="267"/>
      <c r="J75" s="13"/>
      <c r="K75" s="13"/>
      <c r="L75" s="14"/>
      <c r="M75" s="49"/>
      <c r="N75" s="245"/>
    </row>
    <row r="76" spans="2:14" ht="20.100000000000001" customHeight="1" thickBot="1" x14ac:dyDescent="0.3">
      <c r="B76" s="268"/>
      <c r="C76" s="143"/>
      <c r="D76" s="143"/>
      <c r="E76" s="144"/>
      <c r="F76" s="145"/>
      <c r="G76" s="246"/>
      <c r="I76" s="268"/>
      <c r="J76" s="143"/>
      <c r="K76" s="143"/>
      <c r="L76" s="144"/>
      <c r="M76" s="145"/>
      <c r="N76" s="246"/>
    </row>
    <row r="77" spans="2:14" ht="20.100000000000001" customHeight="1" x14ac:dyDescent="0.25">
      <c r="B77" s="235"/>
      <c r="C77" s="9"/>
      <c r="D77" s="9"/>
      <c r="E77" s="10"/>
      <c r="F77" s="47"/>
      <c r="G77" s="111">
        <f>C77*D77*E77</f>
        <v>0</v>
      </c>
      <c r="I77" s="235"/>
      <c r="J77" s="9"/>
      <c r="K77" s="9"/>
      <c r="L77" s="10"/>
      <c r="M77" s="47"/>
      <c r="N77" s="111">
        <f>J77*K77*L77</f>
        <v>0</v>
      </c>
    </row>
    <row r="78" spans="2:14" ht="20.100000000000001" customHeight="1" x14ac:dyDescent="0.25">
      <c r="B78" s="236"/>
      <c r="C78" s="119"/>
      <c r="D78" s="119"/>
      <c r="E78" s="122"/>
      <c r="F78" s="123"/>
      <c r="G78" s="230">
        <f>C78*D78*E78+C79*D79*E79+C80*D80*E80+C81*D81*E81+C82*D82*E82+C83*D83*E83</f>
        <v>0</v>
      </c>
      <c r="I78" s="236"/>
      <c r="J78" s="119"/>
      <c r="K78" s="119"/>
      <c r="L78" s="122"/>
      <c r="M78" s="123"/>
      <c r="N78" s="230">
        <f>J78*K78*L78+J79*K79*L79+J80*K80*L80+J81*K81*L81+J82*K82*L82+J83*K83*L83</f>
        <v>0</v>
      </c>
    </row>
    <row r="79" spans="2:14" ht="20.100000000000001" customHeight="1" x14ac:dyDescent="0.25">
      <c r="B79" s="236"/>
      <c r="C79" s="121"/>
      <c r="D79" s="121"/>
      <c r="E79" s="124"/>
      <c r="F79" s="125"/>
      <c r="G79" s="230"/>
      <c r="I79" s="236"/>
      <c r="J79" s="121"/>
      <c r="K79" s="121"/>
      <c r="L79" s="124"/>
      <c r="M79" s="125"/>
      <c r="N79" s="230"/>
    </row>
    <row r="80" spans="2:14" ht="20.100000000000001" customHeight="1" x14ac:dyDescent="0.25">
      <c r="B80" s="236"/>
      <c r="C80" s="121"/>
      <c r="D80" s="121"/>
      <c r="E80" s="124"/>
      <c r="F80" s="125"/>
      <c r="G80" s="230"/>
      <c r="I80" s="236"/>
      <c r="J80" s="121"/>
      <c r="K80" s="121"/>
      <c r="L80" s="124"/>
      <c r="M80" s="125"/>
      <c r="N80" s="230"/>
    </row>
    <row r="81" spans="2:14" ht="20.100000000000001" customHeight="1" x14ac:dyDescent="0.25">
      <c r="B81" s="236"/>
      <c r="C81" s="121"/>
      <c r="D81" s="121"/>
      <c r="E81" s="124"/>
      <c r="F81" s="125"/>
      <c r="G81" s="230"/>
      <c r="I81" s="236"/>
      <c r="J81" s="121"/>
      <c r="K81" s="121"/>
      <c r="L81" s="124"/>
      <c r="M81" s="125"/>
      <c r="N81" s="230"/>
    </row>
    <row r="82" spans="2:14" ht="20.100000000000001" customHeight="1" x14ac:dyDescent="0.25">
      <c r="B82" s="236"/>
      <c r="C82" s="121"/>
      <c r="D82" s="121"/>
      <c r="E82" s="124"/>
      <c r="F82" s="125"/>
      <c r="G82" s="230"/>
      <c r="I82" s="236"/>
      <c r="J82" s="121"/>
      <c r="K82" s="121"/>
      <c r="L82" s="124"/>
      <c r="M82" s="125"/>
      <c r="N82" s="230"/>
    </row>
    <row r="83" spans="2:14" ht="20.100000000000001" customHeight="1" thickBot="1" x14ac:dyDescent="0.3">
      <c r="B83" s="237"/>
      <c r="C83" s="140"/>
      <c r="D83" s="140"/>
      <c r="E83" s="141"/>
      <c r="F83" s="142"/>
      <c r="G83" s="231"/>
      <c r="I83" s="237"/>
      <c r="J83" s="140"/>
      <c r="K83" s="140"/>
      <c r="L83" s="141"/>
      <c r="M83" s="142"/>
      <c r="N83" s="231"/>
    </row>
    <row r="84" spans="2:14" ht="20.100000000000001" customHeight="1" x14ac:dyDescent="0.25">
      <c r="B84" s="247" t="s">
        <v>21</v>
      </c>
      <c r="C84" s="248"/>
      <c r="D84" s="248"/>
      <c r="E84" s="248"/>
      <c r="F84" s="248"/>
      <c r="G84" s="20">
        <f>SUM(G56,G63,G70,G77)</f>
        <v>1805</v>
      </c>
      <c r="I84" s="247" t="s">
        <v>21</v>
      </c>
      <c r="J84" s="248"/>
      <c r="K84" s="248"/>
      <c r="L84" s="248"/>
      <c r="M84" s="248"/>
      <c r="N84" s="20">
        <f>SUM(N56,N63,N70,N77)</f>
        <v>1850.125</v>
      </c>
    </row>
    <row r="85" spans="2:14" ht="20.100000000000001" customHeight="1" thickBot="1" x14ac:dyDescent="0.3">
      <c r="B85" s="249" t="s">
        <v>22</v>
      </c>
      <c r="C85" s="250"/>
      <c r="D85" s="250"/>
      <c r="E85" s="250"/>
      <c r="F85" s="250"/>
      <c r="G85" s="21">
        <f>SUM(G57,G64,G71,G78)</f>
        <v>0</v>
      </c>
      <c r="I85" s="249" t="s">
        <v>22</v>
      </c>
      <c r="J85" s="250"/>
      <c r="K85" s="250"/>
      <c r="L85" s="250"/>
      <c r="M85" s="250"/>
      <c r="N85" s="21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227" t="s">
        <v>13</v>
      </c>
      <c r="C87" s="228"/>
      <c r="D87" s="228"/>
      <c r="E87" s="228"/>
      <c r="F87" s="228"/>
      <c r="G87" s="229"/>
      <c r="I87" s="227" t="s">
        <v>13</v>
      </c>
      <c r="J87" s="228"/>
      <c r="K87" s="228"/>
      <c r="L87" s="228"/>
      <c r="M87" s="228"/>
      <c r="N87" s="229"/>
    </row>
    <row r="88" spans="2:14" ht="20.100000000000001" customHeight="1" thickBot="1" x14ac:dyDescent="0.3">
      <c r="B88" s="1" t="s">
        <v>14</v>
      </c>
      <c r="C88" s="2" t="s">
        <v>15</v>
      </c>
      <c r="D88" s="3" t="s">
        <v>16</v>
      </c>
      <c r="E88" s="4" t="s">
        <v>17</v>
      </c>
      <c r="F88" s="5" t="s">
        <v>18</v>
      </c>
      <c r="G88" s="6" t="s">
        <v>19</v>
      </c>
      <c r="I88" s="1" t="s">
        <v>14</v>
      </c>
      <c r="J88" s="2" t="s">
        <v>15</v>
      </c>
      <c r="K88" s="3" t="s">
        <v>16</v>
      </c>
      <c r="L88" s="4" t="s">
        <v>17</v>
      </c>
      <c r="M88" s="5" t="s">
        <v>18</v>
      </c>
      <c r="N88" s="6" t="s">
        <v>19</v>
      </c>
    </row>
    <row r="89" spans="2:14" ht="20.100000000000001" customHeight="1" x14ac:dyDescent="0.25">
      <c r="B89" s="238" t="s">
        <v>208</v>
      </c>
      <c r="C89" s="9">
        <v>3</v>
      </c>
      <c r="D89" s="9">
        <v>1</v>
      </c>
      <c r="E89" s="15"/>
      <c r="F89" s="50"/>
      <c r="G89" s="111">
        <f>C89*D89*E89</f>
        <v>0</v>
      </c>
      <c r="I89" s="238" t="s">
        <v>208</v>
      </c>
      <c r="J89" s="9">
        <v>3</v>
      </c>
      <c r="K89" s="9">
        <v>1</v>
      </c>
      <c r="L89" s="15"/>
      <c r="M89" s="50"/>
      <c r="N89" s="111">
        <f>J89*K89*L89</f>
        <v>0</v>
      </c>
    </row>
    <row r="90" spans="2:14" ht="20.100000000000001" customHeight="1" x14ac:dyDescent="0.25">
      <c r="B90" s="239"/>
      <c r="C90" s="11"/>
      <c r="D90" s="11"/>
      <c r="E90" s="96"/>
      <c r="F90" s="91"/>
      <c r="G90" s="245">
        <f>C90*D90*E90+C91*D91*E91+C92*D92*E92+C93*D93*E93+C94*D94*E94+C95*D95*E95</f>
        <v>0</v>
      </c>
      <c r="I90" s="239"/>
      <c r="J90" s="11"/>
      <c r="K90" s="11"/>
      <c r="L90" s="96"/>
      <c r="M90" s="91"/>
      <c r="N90" s="245">
        <f>J90*K90*L90+J91*K91*L91+J92*K92*L92+J93*K93*L93+J94*K94*L94+J95*K95*L95</f>
        <v>0</v>
      </c>
    </row>
    <row r="91" spans="2:14" ht="20.100000000000001" customHeight="1" x14ac:dyDescent="0.25">
      <c r="B91" s="239"/>
      <c r="C91" s="13"/>
      <c r="D91" s="13"/>
      <c r="E91" s="96"/>
      <c r="F91" s="95"/>
      <c r="G91" s="245"/>
      <c r="I91" s="239"/>
      <c r="J91" s="13"/>
      <c r="K91" s="13"/>
      <c r="L91" s="96"/>
      <c r="M91" s="95"/>
      <c r="N91" s="245"/>
    </row>
    <row r="92" spans="2:14" ht="20.100000000000001" customHeight="1" x14ac:dyDescent="0.25">
      <c r="B92" s="239"/>
      <c r="C92" s="13"/>
      <c r="D92" s="13"/>
      <c r="E92" s="96"/>
      <c r="F92" s="95"/>
      <c r="G92" s="245"/>
      <c r="I92" s="239"/>
      <c r="J92" s="13"/>
      <c r="K92" s="13"/>
      <c r="L92" s="96"/>
      <c r="M92" s="95"/>
      <c r="N92" s="245"/>
    </row>
    <row r="93" spans="2:14" ht="20.100000000000001" customHeight="1" x14ac:dyDescent="0.25">
      <c r="B93" s="239"/>
      <c r="C93" s="13"/>
      <c r="D93" s="13"/>
      <c r="E93" s="96"/>
      <c r="F93" s="95"/>
      <c r="G93" s="245"/>
      <c r="I93" s="239"/>
      <c r="J93" s="13"/>
      <c r="K93" s="13"/>
      <c r="L93" s="96"/>
      <c r="M93" s="95"/>
      <c r="N93" s="245"/>
    </row>
    <row r="94" spans="2:14" ht="20.100000000000001" customHeight="1" x14ac:dyDescent="0.25">
      <c r="B94" s="239"/>
      <c r="C94" s="13"/>
      <c r="D94" s="13"/>
      <c r="E94" s="152"/>
      <c r="F94" s="95"/>
      <c r="G94" s="245"/>
      <c r="I94" s="239"/>
      <c r="J94" s="13"/>
      <c r="K94" s="13"/>
      <c r="L94" s="152"/>
      <c r="M94" s="95"/>
      <c r="N94" s="245"/>
    </row>
    <row r="95" spans="2:14" ht="20.100000000000001" customHeight="1" thickBot="1" x14ac:dyDescent="0.3">
      <c r="B95" s="240"/>
      <c r="C95" s="143"/>
      <c r="D95" s="143"/>
      <c r="E95" s="153"/>
      <c r="F95" s="139"/>
      <c r="G95" s="246"/>
      <c r="I95" s="240"/>
      <c r="J95" s="143"/>
      <c r="K95" s="143"/>
      <c r="L95" s="153"/>
      <c r="M95" s="139"/>
      <c r="N95" s="246"/>
    </row>
    <row r="96" spans="2:14" ht="20.100000000000001" customHeight="1" x14ac:dyDescent="0.25">
      <c r="B96" s="235" t="s">
        <v>206</v>
      </c>
      <c r="C96" s="9">
        <v>3</v>
      </c>
      <c r="D96" s="9">
        <v>15</v>
      </c>
      <c r="E96" s="10"/>
      <c r="F96" s="47"/>
      <c r="G96" s="111">
        <f>C96*D96*E96</f>
        <v>0</v>
      </c>
      <c r="I96" s="235" t="s">
        <v>206</v>
      </c>
      <c r="J96" s="9">
        <v>3</v>
      </c>
      <c r="K96" s="9">
        <v>15</v>
      </c>
      <c r="L96" s="10"/>
      <c r="M96" s="47"/>
      <c r="N96" s="111">
        <f>J96*K96*L96</f>
        <v>0</v>
      </c>
    </row>
    <row r="97" spans="2:14" ht="20.100000000000001" customHeight="1" x14ac:dyDescent="0.25">
      <c r="B97" s="236"/>
      <c r="C97" s="119"/>
      <c r="D97" s="119"/>
      <c r="E97" s="122"/>
      <c r="F97" s="123"/>
      <c r="G97" s="230">
        <f>C97*D97*E97+C98*D98*E98+C99*D99*E99+C100*D100*E100+C101*D101*E101+C102*D102*E102</f>
        <v>0</v>
      </c>
      <c r="I97" s="236"/>
      <c r="J97" s="119"/>
      <c r="K97" s="119"/>
      <c r="L97" s="122"/>
      <c r="M97" s="123"/>
      <c r="N97" s="230">
        <f>J97*K97*L97+J98*K98*L98+J99*K99*L99+J100*K100*L100+J101*K101*L101+J102*K102*L102</f>
        <v>0</v>
      </c>
    </row>
    <row r="98" spans="2:14" ht="20.100000000000001" customHeight="1" x14ac:dyDescent="0.25">
      <c r="B98" s="236"/>
      <c r="C98" s="121"/>
      <c r="D98" s="121"/>
      <c r="E98" s="124"/>
      <c r="F98" s="125"/>
      <c r="G98" s="230"/>
      <c r="I98" s="236"/>
      <c r="J98" s="121"/>
      <c r="K98" s="121"/>
      <c r="L98" s="124"/>
      <c r="M98" s="125"/>
      <c r="N98" s="230"/>
    </row>
    <row r="99" spans="2:14" ht="20.100000000000001" customHeight="1" x14ac:dyDescent="0.25">
      <c r="B99" s="236"/>
      <c r="C99" s="121"/>
      <c r="D99" s="121"/>
      <c r="E99" s="124"/>
      <c r="F99" s="125"/>
      <c r="G99" s="230"/>
      <c r="I99" s="236"/>
      <c r="J99" s="121"/>
      <c r="K99" s="121"/>
      <c r="L99" s="124"/>
      <c r="M99" s="125"/>
      <c r="N99" s="230"/>
    </row>
    <row r="100" spans="2:14" ht="20.100000000000001" customHeight="1" x14ac:dyDescent="0.25">
      <c r="B100" s="236"/>
      <c r="C100" s="121"/>
      <c r="D100" s="121"/>
      <c r="E100" s="124"/>
      <c r="F100" s="125"/>
      <c r="G100" s="230"/>
      <c r="I100" s="236"/>
      <c r="J100" s="121"/>
      <c r="K100" s="121"/>
      <c r="L100" s="124"/>
      <c r="M100" s="125"/>
      <c r="N100" s="230"/>
    </row>
    <row r="101" spans="2:14" ht="20.100000000000001" customHeight="1" x14ac:dyDescent="0.25">
      <c r="B101" s="236"/>
      <c r="C101" s="121"/>
      <c r="D101" s="121"/>
      <c r="E101" s="124"/>
      <c r="F101" s="125"/>
      <c r="G101" s="230"/>
      <c r="I101" s="236"/>
      <c r="J101" s="121"/>
      <c r="K101" s="121"/>
      <c r="L101" s="124"/>
      <c r="M101" s="125"/>
      <c r="N101" s="230"/>
    </row>
    <row r="102" spans="2:14" ht="20.100000000000001" customHeight="1" thickBot="1" x14ac:dyDescent="0.3">
      <c r="B102" s="237"/>
      <c r="C102" s="140"/>
      <c r="D102" s="140"/>
      <c r="E102" s="141"/>
      <c r="F102" s="142"/>
      <c r="G102" s="231"/>
      <c r="I102" s="237"/>
      <c r="J102" s="140"/>
      <c r="K102" s="140"/>
      <c r="L102" s="141"/>
      <c r="M102" s="142"/>
      <c r="N102" s="231"/>
    </row>
    <row r="103" spans="2:14" ht="20.100000000000001" customHeight="1" x14ac:dyDescent="0.25">
      <c r="B103" s="256"/>
      <c r="C103" s="9"/>
      <c r="D103" s="9"/>
      <c r="E103" s="10"/>
      <c r="F103" s="47"/>
      <c r="G103" s="111">
        <f>C103*D103*E103</f>
        <v>0</v>
      </c>
      <c r="I103" s="256"/>
      <c r="J103" s="9"/>
      <c r="K103" s="9"/>
      <c r="L103" s="10"/>
      <c r="M103" s="47"/>
      <c r="N103" s="111">
        <f>J103*K103*L103</f>
        <v>0</v>
      </c>
    </row>
    <row r="104" spans="2:14" ht="20.100000000000001" customHeight="1" x14ac:dyDescent="0.25">
      <c r="B104" s="239"/>
      <c r="C104" s="11"/>
      <c r="D104" s="11"/>
      <c r="E104" s="12"/>
      <c r="F104" s="48"/>
      <c r="G104" s="245">
        <f>C104*D104*E104+C105*D105*E105+C106*D106*E106+C107*D107*E107+C108*D108*E108+C109*D109*E109</f>
        <v>0</v>
      </c>
      <c r="I104" s="239"/>
      <c r="J104" s="11"/>
      <c r="K104" s="11"/>
      <c r="L104" s="12"/>
      <c r="M104" s="48"/>
      <c r="N104" s="245">
        <f>J104*K104*L104+J105*K105*L105+J106*K106*L106+J107*K107*L107+J108*K108*L108+J109*K109*L109</f>
        <v>0</v>
      </c>
    </row>
    <row r="105" spans="2:14" ht="20.100000000000001" customHeight="1" x14ac:dyDescent="0.25">
      <c r="B105" s="239"/>
      <c r="C105" s="13"/>
      <c r="D105" s="13"/>
      <c r="E105" s="14"/>
      <c r="F105" s="49"/>
      <c r="G105" s="245"/>
      <c r="I105" s="239"/>
      <c r="J105" s="13"/>
      <c r="K105" s="13"/>
      <c r="L105" s="14"/>
      <c r="M105" s="49"/>
      <c r="N105" s="245"/>
    </row>
    <row r="106" spans="2:14" ht="20.100000000000001" customHeight="1" x14ac:dyDescent="0.25">
      <c r="B106" s="239"/>
      <c r="C106" s="13"/>
      <c r="D106" s="13"/>
      <c r="E106" s="14"/>
      <c r="F106" s="49"/>
      <c r="G106" s="245"/>
      <c r="I106" s="239"/>
      <c r="J106" s="13"/>
      <c r="K106" s="13"/>
      <c r="L106" s="14"/>
      <c r="M106" s="49"/>
      <c r="N106" s="245"/>
    </row>
    <row r="107" spans="2:14" ht="20.100000000000001" customHeight="1" x14ac:dyDescent="0.25">
      <c r="B107" s="239"/>
      <c r="C107" s="13"/>
      <c r="D107" s="13"/>
      <c r="E107" s="14"/>
      <c r="F107" s="49"/>
      <c r="G107" s="245"/>
      <c r="I107" s="239"/>
      <c r="J107" s="13"/>
      <c r="K107" s="13"/>
      <c r="L107" s="14"/>
      <c r="M107" s="49"/>
      <c r="N107" s="245"/>
    </row>
    <row r="108" spans="2:14" ht="20.100000000000001" customHeight="1" x14ac:dyDescent="0.25">
      <c r="B108" s="239"/>
      <c r="C108" s="13"/>
      <c r="D108" s="13"/>
      <c r="E108" s="14"/>
      <c r="F108" s="49"/>
      <c r="G108" s="245"/>
      <c r="I108" s="239"/>
      <c r="J108" s="13"/>
      <c r="K108" s="13"/>
      <c r="L108" s="14"/>
      <c r="M108" s="49"/>
      <c r="N108" s="245"/>
    </row>
    <row r="109" spans="2:14" ht="20.100000000000001" customHeight="1" thickBot="1" x14ac:dyDescent="0.3">
      <c r="B109" s="240"/>
      <c r="C109" s="143"/>
      <c r="D109" s="143"/>
      <c r="E109" s="144"/>
      <c r="F109" s="145"/>
      <c r="G109" s="246"/>
      <c r="I109" s="240"/>
      <c r="J109" s="143"/>
      <c r="K109" s="143"/>
      <c r="L109" s="144"/>
      <c r="M109" s="145"/>
      <c r="N109" s="246"/>
    </row>
    <row r="110" spans="2:14" ht="20.100000000000001" customHeight="1" x14ac:dyDescent="0.25">
      <c r="B110" s="247" t="s">
        <v>21</v>
      </c>
      <c r="C110" s="248"/>
      <c r="D110" s="248"/>
      <c r="E110" s="248"/>
      <c r="F110" s="248"/>
      <c r="G110" s="20">
        <f>SUM(G89,G96,G103)</f>
        <v>0</v>
      </c>
      <c r="I110" s="247" t="s">
        <v>21</v>
      </c>
      <c r="J110" s="248"/>
      <c r="K110" s="248"/>
      <c r="L110" s="248"/>
      <c r="M110" s="248"/>
      <c r="N110" s="20">
        <f>SUM(N89,N96,N103)</f>
        <v>0</v>
      </c>
    </row>
    <row r="111" spans="2:14" ht="20.100000000000001" customHeight="1" thickBot="1" x14ac:dyDescent="0.3">
      <c r="B111" s="249" t="s">
        <v>22</v>
      </c>
      <c r="C111" s="250"/>
      <c r="D111" s="250"/>
      <c r="E111" s="250"/>
      <c r="F111" s="250"/>
      <c r="G111" s="21">
        <f>SUM(G90,G97,G104)</f>
        <v>0</v>
      </c>
      <c r="I111" s="249" t="s">
        <v>22</v>
      </c>
      <c r="J111" s="250"/>
      <c r="K111" s="250"/>
      <c r="L111" s="250"/>
      <c r="M111" s="250"/>
      <c r="N111" s="21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252" t="s">
        <v>21</v>
      </c>
      <c r="C113" s="253"/>
      <c r="D113" s="253"/>
      <c r="E113" s="253"/>
      <c r="F113" s="253"/>
      <c r="G113" s="20">
        <f>SUM(G18,G51,G84,G110)</f>
        <v>2481.875</v>
      </c>
      <c r="I113" s="247" t="s">
        <v>21</v>
      </c>
      <c r="J113" s="248"/>
      <c r="K113" s="248"/>
      <c r="L113" s="248"/>
      <c r="M113" s="248"/>
      <c r="N113" s="20">
        <f>SUM(N18,N51,N84,N110)</f>
        <v>2554.0749999999998</v>
      </c>
    </row>
    <row r="114" spans="2:14" ht="20.100000000000001" customHeight="1" thickBot="1" x14ac:dyDescent="0.3">
      <c r="B114" s="254" t="s">
        <v>22</v>
      </c>
      <c r="C114" s="255"/>
      <c r="D114" s="255"/>
      <c r="E114" s="255"/>
      <c r="F114" s="255"/>
      <c r="G114" s="109">
        <f>SUM(G19,G52,G85,G111)</f>
        <v>0</v>
      </c>
      <c r="I114" s="249" t="s">
        <v>22</v>
      </c>
      <c r="J114" s="250"/>
      <c r="K114" s="250"/>
      <c r="L114" s="250"/>
      <c r="M114" s="250"/>
      <c r="N114" s="109">
        <f>SUM(N19,N52,N85,N111)</f>
        <v>0</v>
      </c>
    </row>
  </sheetData>
  <mergeCells count="87">
    <mergeCell ref="B114:F114"/>
    <mergeCell ref="I114:M114"/>
    <mergeCell ref="B110:F110"/>
    <mergeCell ref="I110:M110"/>
    <mergeCell ref="B111:F111"/>
    <mergeCell ref="I111:M111"/>
    <mergeCell ref="B113:F113"/>
    <mergeCell ref="I113:M113"/>
    <mergeCell ref="B96:B102"/>
    <mergeCell ref="G97:G102"/>
    <mergeCell ref="B103:B109"/>
    <mergeCell ref="I103:I109"/>
    <mergeCell ref="G104:G109"/>
    <mergeCell ref="N104:N109"/>
    <mergeCell ref="B89:B95"/>
    <mergeCell ref="I89:I95"/>
    <mergeCell ref="G90:G95"/>
    <mergeCell ref="N90:N95"/>
    <mergeCell ref="B85:F85"/>
    <mergeCell ref="B87:G87"/>
    <mergeCell ref="I87:N87"/>
    <mergeCell ref="B77:B83"/>
    <mergeCell ref="G78:G83"/>
    <mergeCell ref="I96:I102"/>
    <mergeCell ref="B70:B76"/>
    <mergeCell ref="I70:I76"/>
    <mergeCell ref="G71:G76"/>
    <mergeCell ref="N71:N76"/>
    <mergeCell ref="B84:F84"/>
    <mergeCell ref="I84:M84"/>
    <mergeCell ref="I85:M85"/>
    <mergeCell ref="N97:N102"/>
    <mergeCell ref="I77:I83"/>
    <mergeCell ref="N78:N83"/>
    <mergeCell ref="B56:B62"/>
    <mergeCell ref="I56:I62"/>
    <mergeCell ref="G57:G62"/>
    <mergeCell ref="N57:N62"/>
    <mergeCell ref="B63:B69"/>
    <mergeCell ref="I63:I69"/>
    <mergeCell ref="G64:G69"/>
    <mergeCell ref="N64:N69"/>
    <mergeCell ref="B2:G2"/>
    <mergeCell ref="I2:N2"/>
    <mergeCell ref="B4:B10"/>
    <mergeCell ref="I4:I10"/>
    <mergeCell ref="G5:G10"/>
    <mergeCell ref="N5:N10"/>
    <mergeCell ref="B11:B17"/>
    <mergeCell ref="I11:I17"/>
    <mergeCell ref="G12:G17"/>
    <mergeCell ref="N12:N17"/>
    <mergeCell ref="B18:F18"/>
    <mergeCell ref="I18:M18"/>
    <mergeCell ref="B19:F19"/>
    <mergeCell ref="I19:M19"/>
    <mergeCell ref="B21:G21"/>
    <mergeCell ref="I21:N21"/>
    <mergeCell ref="B23:B29"/>
    <mergeCell ref="I23:I29"/>
    <mergeCell ref="G24:G29"/>
    <mergeCell ref="N24:N29"/>
    <mergeCell ref="B30:B36"/>
    <mergeCell ref="I30:I36"/>
    <mergeCell ref="G31:G36"/>
    <mergeCell ref="N31:N36"/>
    <mergeCell ref="B37:B43"/>
    <mergeCell ref="I37:I43"/>
    <mergeCell ref="G38:G43"/>
    <mergeCell ref="N38:N43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P15:P19"/>
    <mergeCell ref="P20:P24"/>
    <mergeCell ref="P2:Q2"/>
    <mergeCell ref="P3:Q3"/>
    <mergeCell ref="P4:Q4"/>
    <mergeCell ref="P5:P9"/>
    <mergeCell ref="P10:P14"/>
  </mergeCells>
  <phoneticPr fontId="15" type="noConversion"/>
  <hyperlinks>
    <hyperlink ref="P3:Q3" location="说明页!A1" display="说明页" xr:uid="{1260B23A-6C3B-4B36-8A17-220DAAB1A6C8}"/>
    <hyperlink ref="P4:Q4" location="基础数据!A1" display="基础数据" xr:uid="{34DB7345-A6FA-4CB4-8C3B-FD27AA5EEA4B}"/>
    <hyperlink ref="Q5" location="'腿肩(减重60%)'!A1" display="减重60%" xr:uid="{74F7C9BF-908B-4FF8-9010-3DCE075910EC}"/>
    <hyperlink ref="Q6" location="'腿肩(75%)'!A1" display="75%" xr:uid="{36C6DB41-969D-48FC-8158-882268A1B688}"/>
    <hyperlink ref="Q7" location="'腿肩(80%)'!A1" display="80%" xr:uid="{26F73FF9-FB2E-4177-9983-0D3C9DEFD8DA}"/>
    <hyperlink ref="Q8" location="'腿肩(85%)'!A1" display="85%" xr:uid="{FDE32E36-7361-4133-864C-7B164D1DE38E}"/>
    <hyperlink ref="Q9" location="'腿肩(95%)'!A1" display="95%" xr:uid="{4C2ABBF7-755A-4DF6-A915-C416EB6C5848}"/>
    <hyperlink ref="Q10" location="'胸背(减重70%)'!A1" display="减重70%" xr:uid="{91AF0D35-3BED-444B-A646-EF9F7BAA97F5}"/>
    <hyperlink ref="Q11" location="'胸背(77.5%)'!A1" display="77.5%" xr:uid="{F3D6230C-0FB5-4CD7-88F2-DA7A1BD44915}"/>
    <hyperlink ref="Q12" location="'胸背(82.5%)'!A1" display="82.5%" xr:uid="{4C9BC1BA-F4A6-4F7A-9010-62D637F32F56}"/>
    <hyperlink ref="Q13" location="'胸背(87.5%)'!A1" display="87.5%" xr:uid="{7AC4C232-D8EC-489B-9783-ADA8C58DDF12}"/>
    <hyperlink ref="Q14" location="'胸背(95%)'!A1" display="95%" xr:uid="{D9DA2EB7-E433-4792-940B-32EF963FE1C8}"/>
    <hyperlink ref="Q15" location="'拉胸(减重60%)'!A1" display="减重60%" xr:uid="{59D3F870-8B26-4BFD-98B3-5147E927F8BA}"/>
    <hyperlink ref="Q16" location="'拉胸(75%)'!A1" display="75%" xr:uid="{C63C894C-653E-4452-A333-79D0BF81B55A}"/>
    <hyperlink ref="Q17" location="'拉胸(80%)'!A1" display="80%" xr:uid="{A8331CAC-E8AF-4606-90F5-710DAC2C9D97}"/>
    <hyperlink ref="Q18" location="'拉胸(85%)'!A1" display="85%" xr:uid="{0B7EF055-8744-4FB8-891C-A7D39BB4BE04}"/>
    <hyperlink ref="Q19" location="'拉胸(95%)'!A1" display="95%" xr:uid="{2CFB424B-727F-47EF-AD4C-5CEDA76D76A8}"/>
    <hyperlink ref="Q20" location="'肩背(减重70%)'!A1" display="减重70%" xr:uid="{E7778276-103F-4F6E-BA2E-2962BB552393}"/>
    <hyperlink ref="Q21" location="'肩背(77.5%)'!A1" display="77.5%" xr:uid="{05E870C1-BDF3-47ED-97D6-65285650F98F}"/>
    <hyperlink ref="Q22" location="'肩背(82.5%)'!A1" display="82.5%" xr:uid="{B4574065-D663-4AEE-AB28-8B2471085E7A}"/>
    <hyperlink ref="Q23" location="'肩背(87.5%)'!A1" display="87.5%" xr:uid="{7A081B5A-729F-412F-8C54-E13D710DBE2F}"/>
    <hyperlink ref="Q24" location="'肩背(95%)'!A1" display="95%" xr:uid="{CD655BA6-C94B-4A7F-BB6E-E708497BF0F5}"/>
  </hyperlinks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3" tint="0.79998168889431442"/>
  </sheetPr>
  <dimension ref="B1:Q114"/>
  <sheetViews>
    <sheetView zoomScale="85" zoomScaleNormal="85" workbookViewId="0">
      <selection activeCell="Q6" sqref="Q6"/>
    </sheetView>
  </sheetViews>
  <sheetFormatPr defaultColWidth="10.77734375" defaultRowHeight="20.100000000000001" customHeight="1" x14ac:dyDescent="0.25"/>
  <cols>
    <col min="1" max="1" width="10.77734375" style="135"/>
    <col min="2" max="2" width="16.77734375" style="135" customWidth="1"/>
    <col min="3" max="8" width="10.77734375" style="135"/>
    <col min="9" max="9" width="16.77734375" style="135" customWidth="1"/>
    <col min="10" max="16384" width="10.77734375" style="135"/>
  </cols>
  <sheetData>
    <row r="1" spans="2:17" ht="20.100000000000001" customHeight="1" thickBot="1" x14ac:dyDescent="0.3"/>
    <row r="2" spans="2:17" ht="20.100000000000001" customHeight="1" thickTop="1" thickBot="1" x14ac:dyDescent="0.3">
      <c r="B2" s="227" t="s">
        <v>13</v>
      </c>
      <c r="C2" s="228"/>
      <c r="D2" s="228"/>
      <c r="E2" s="228"/>
      <c r="F2" s="228"/>
      <c r="G2" s="229"/>
      <c r="I2" s="227" t="s">
        <v>13</v>
      </c>
      <c r="J2" s="228"/>
      <c r="K2" s="228"/>
      <c r="L2" s="228"/>
      <c r="M2" s="228"/>
      <c r="N2" s="229"/>
      <c r="P2" s="196" t="s">
        <v>116</v>
      </c>
      <c r="Q2" s="197"/>
    </row>
    <row r="3" spans="2:17" ht="20.100000000000001" customHeight="1" thickBot="1" x14ac:dyDescent="0.3">
      <c r="B3" s="1" t="s">
        <v>14</v>
      </c>
      <c r="C3" s="2" t="s">
        <v>15</v>
      </c>
      <c r="D3" s="3" t="s">
        <v>16</v>
      </c>
      <c r="E3" s="4" t="s">
        <v>17</v>
      </c>
      <c r="F3" s="5" t="s">
        <v>18</v>
      </c>
      <c r="G3" s="6" t="s">
        <v>19</v>
      </c>
      <c r="I3" s="1" t="s">
        <v>14</v>
      </c>
      <c r="J3" s="2" t="s">
        <v>15</v>
      </c>
      <c r="K3" s="3" t="s">
        <v>16</v>
      </c>
      <c r="L3" s="4" t="s">
        <v>17</v>
      </c>
      <c r="M3" s="5" t="s">
        <v>18</v>
      </c>
      <c r="N3" s="6" t="s">
        <v>19</v>
      </c>
      <c r="P3" s="205" t="s">
        <v>117</v>
      </c>
      <c r="Q3" s="206"/>
    </row>
    <row r="4" spans="2:17" ht="20.100000000000001" customHeight="1" thickBot="1" x14ac:dyDescent="0.3">
      <c r="B4" s="232" t="s">
        <v>20</v>
      </c>
      <c r="C4" s="7">
        <f>基础数据!$I$18</f>
        <v>4</v>
      </c>
      <c r="D4" s="7">
        <f>基础数据!$J$18</f>
        <v>8</v>
      </c>
      <c r="E4" s="8">
        <f>基础数据!$F$4*F4</f>
        <v>91.2</v>
      </c>
      <c r="F4" s="110">
        <f>基础数据!C18</f>
        <v>0.6</v>
      </c>
      <c r="G4" s="111">
        <f>C4*D4*E4</f>
        <v>2918.4</v>
      </c>
      <c r="I4" s="232" t="s">
        <v>20</v>
      </c>
      <c r="J4" s="7">
        <f>基础数据!$I$18</f>
        <v>4</v>
      </c>
      <c r="K4" s="7">
        <f>基础数据!$J$18</f>
        <v>8</v>
      </c>
      <c r="L4" s="8">
        <f>基础数据!$L$4*M4</f>
        <v>94.05</v>
      </c>
      <c r="M4" s="110">
        <f>基础数据!C18</f>
        <v>0.6</v>
      </c>
      <c r="N4" s="111">
        <f>J4*K4*L4</f>
        <v>3009.6</v>
      </c>
      <c r="P4" s="201" t="s">
        <v>118</v>
      </c>
      <c r="Q4" s="202"/>
    </row>
    <row r="5" spans="2:17" ht="20.100000000000001" customHeight="1" x14ac:dyDescent="0.25">
      <c r="B5" s="233"/>
      <c r="C5" s="88"/>
      <c r="D5" s="89"/>
      <c r="E5" s="90"/>
      <c r="F5" s="91"/>
      <c r="G5" s="245">
        <f>C5*D5*E5+C6*D6*E6+C7*D7*E7+C8*D8*E8+C9*D9*E9+C10*D10*E10</f>
        <v>0</v>
      </c>
      <c r="I5" s="233"/>
      <c r="J5" s="88"/>
      <c r="K5" s="89"/>
      <c r="L5" s="90"/>
      <c r="M5" s="91"/>
      <c r="N5" s="245">
        <f>J5*K5*L5+J6*K6*L6+J7*K7*L7+J8*K8*L8+J9*K9*L9+J10*K10*L10</f>
        <v>0</v>
      </c>
      <c r="P5" s="171" t="s">
        <v>119</v>
      </c>
      <c r="Q5" s="156" t="s">
        <v>121</v>
      </c>
    </row>
    <row r="6" spans="2:17" ht="20.100000000000001" customHeight="1" x14ac:dyDescent="0.25">
      <c r="B6" s="233"/>
      <c r="C6" s="92"/>
      <c r="D6" s="93"/>
      <c r="E6" s="94"/>
      <c r="F6" s="95"/>
      <c r="G6" s="245"/>
      <c r="I6" s="233"/>
      <c r="J6" s="92"/>
      <c r="K6" s="93"/>
      <c r="L6" s="94"/>
      <c r="M6" s="95"/>
      <c r="N6" s="245"/>
      <c r="P6" s="172"/>
      <c r="Q6" s="157" t="s">
        <v>122</v>
      </c>
    </row>
    <row r="7" spans="2:17" ht="20.100000000000001" customHeight="1" x14ac:dyDescent="0.25">
      <c r="B7" s="233"/>
      <c r="C7" s="92"/>
      <c r="D7" s="93"/>
      <c r="E7" s="94"/>
      <c r="F7" s="95"/>
      <c r="G7" s="245"/>
      <c r="I7" s="233"/>
      <c r="J7" s="92"/>
      <c r="K7" s="93"/>
      <c r="L7" s="94"/>
      <c r="M7" s="95"/>
      <c r="N7" s="245"/>
      <c r="P7" s="172"/>
      <c r="Q7" s="158" t="s">
        <v>131</v>
      </c>
    </row>
    <row r="8" spans="2:17" ht="20.100000000000001" customHeight="1" thickBot="1" x14ac:dyDescent="0.3">
      <c r="B8" s="233"/>
      <c r="C8" s="92"/>
      <c r="D8" s="93"/>
      <c r="E8" s="94"/>
      <c r="F8" s="95"/>
      <c r="G8" s="245"/>
      <c r="I8" s="233"/>
      <c r="J8" s="92"/>
      <c r="K8" s="93"/>
      <c r="L8" s="94"/>
      <c r="M8" s="95"/>
      <c r="N8" s="245"/>
      <c r="P8" s="172"/>
      <c r="Q8" s="159" t="s">
        <v>124</v>
      </c>
    </row>
    <row r="9" spans="2:17" ht="20.100000000000001" customHeight="1" thickBot="1" x14ac:dyDescent="0.3">
      <c r="B9" s="233"/>
      <c r="C9" s="92"/>
      <c r="D9" s="93"/>
      <c r="E9" s="94"/>
      <c r="F9" s="95"/>
      <c r="G9" s="245"/>
      <c r="I9" s="233"/>
      <c r="J9" s="92"/>
      <c r="K9" s="93"/>
      <c r="L9" s="94"/>
      <c r="M9" s="95"/>
      <c r="N9" s="245"/>
      <c r="P9" s="173"/>
      <c r="Q9" s="160" t="s">
        <v>125</v>
      </c>
    </row>
    <row r="10" spans="2:17" ht="20.100000000000001" customHeight="1" thickBot="1" x14ac:dyDescent="0.3">
      <c r="B10" s="234"/>
      <c r="C10" s="136"/>
      <c r="D10" s="137"/>
      <c r="E10" s="138"/>
      <c r="F10" s="139"/>
      <c r="G10" s="246"/>
      <c r="I10" s="234"/>
      <c r="J10" s="136"/>
      <c r="K10" s="137"/>
      <c r="L10" s="138"/>
      <c r="M10" s="139"/>
      <c r="N10" s="246"/>
      <c r="P10" s="174" t="s">
        <v>120</v>
      </c>
      <c r="Q10" s="156" t="s">
        <v>130</v>
      </c>
    </row>
    <row r="11" spans="2:17" ht="20.100000000000001" customHeight="1" x14ac:dyDescent="0.25">
      <c r="B11" s="235" t="s">
        <v>73</v>
      </c>
      <c r="C11" s="9">
        <v>3</v>
      </c>
      <c r="D11" s="9">
        <v>8</v>
      </c>
      <c r="E11" s="10"/>
      <c r="F11" s="47"/>
      <c r="G11" s="111">
        <f>C11*D11*E11</f>
        <v>0</v>
      </c>
      <c r="I11" s="235" t="s">
        <v>150</v>
      </c>
      <c r="J11" s="9">
        <v>3</v>
      </c>
      <c r="K11" s="9">
        <v>8</v>
      </c>
      <c r="L11" s="10"/>
      <c r="M11" s="47"/>
      <c r="N11" s="111">
        <f>J11*K11*L11</f>
        <v>0</v>
      </c>
      <c r="P11" s="175"/>
      <c r="Q11" s="157" t="s">
        <v>127</v>
      </c>
    </row>
    <row r="12" spans="2:17" ht="20.100000000000001" customHeight="1" x14ac:dyDescent="0.25">
      <c r="B12" s="236"/>
      <c r="C12" s="121"/>
      <c r="D12" s="121"/>
      <c r="E12" s="124"/>
      <c r="F12" s="125"/>
      <c r="G12" s="230">
        <f>C12*D12*E12+C13*D13*E13+C14*D14*E14+C15*D15*E15+C16*D16*E16+C17*D17*E17</f>
        <v>0</v>
      </c>
      <c r="I12" s="236"/>
      <c r="J12" s="121"/>
      <c r="K12" s="121"/>
      <c r="L12" s="124"/>
      <c r="M12" s="125"/>
      <c r="N12" s="230">
        <f>J12*K12*L12+J13*K13*L13+J14*K14*L14+J15*K15*L15+J16*K16*L16+J17*K17*L17</f>
        <v>0</v>
      </c>
      <c r="P12" s="175"/>
      <c r="Q12" s="158" t="s">
        <v>128</v>
      </c>
    </row>
    <row r="13" spans="2:17" ht="20.100000000000001" customHeight="1" thickBot="1" x14ac:dyDescent="0.3">
      <c r="B13" s="236"/>
      <c r="C13" s="121"/>
      <c r="D13" s="121"/>
      <c r="E13" s="124"/>
      <c r="F13" s="125"/>
      <c r="G13" s="230"/>
      <c r="I13" s="236"/>
      <c r="J13" s="121"/>
      <c r="K13" s="121"/>
      <c r="L13" s="124"/>
      <c r="M13" s="125"/>
      <c r="N13" s="230"/>
      <c r="P13" s="175"/>
      <c r="Q13" s="159" t="s">
        <v>129</v>
      </c>
    </row>
    <row r="14" spans="2:17" ht="20.100000000000001" customHeight="1" thickBot="1" x14ac:dyDescent="0.3">
      <c r="B14" s="236"/>
      <c r="C14" s="121"/>
      <c r="D14" s="121"/>
      <c r="E14" s="124"/>
      <c r="F14" s="125"/>
      <c r="G14" s="230"/>
      <c r="I14" s="236"/>
      <c r="J14" s="121"/>
      <c r="K14" s="121"/>
      <c r="L14" s="124"/>
      <c r="M14" s="125"/>
      <c r="N14" s="230"/>
      <c r="P14" s="198"/>
      <c r="Q14" s="160" t="s">
        <v>125</v>
      </c>
    </row>
    <row r="15" spans="2:17" ht="20.100000000000001" customHeight="1" x14ac:dyDescent="0.25">
      <c r="B15" s="236"/>
      <c r="C15" s="121"/>
      <c r="D15" s="121"/>
      <c r="E15" s="124"/>
      <c r="F15" s="125"/>
      <c r="G15" s="230"/>
      <c r="I15" s="236"/>
      <c r="J15" s="121"/>
      <c r="K15" s="121"/>
      <c r="L15" s="124"/>
      <c r="M15" s="125"/>
      <c r="N15" s="230"/>
      <c r="P15" s="171" t="s">
        <v>126</v>
      </c>
      <c r="Q15" s="156" t="s">
        <v>121</v>
      </c>
    </row>
    <row r="16" spans="2:17" ht="20.100000000000001" customHeight="1" x14ac:dyDescent="0.25">
      <c r="B16" s="236"/>
      <c r="C16" s="121"/>
      <c r="D16" s="121"/>
      <c r="E16" s="124"/>
      <c r="F16" s="125"/>
      <c r="G16" s="230"/>
      <c r="I16" s="236"/>
      <c r="J16" s="121"/>
      <c r="K16" s="121"/>
      <c r="L16" s="124"/>
      <c r="M16" s="125"/>
      <c r="N16" s="230"/>
      <c r="P16" s="172"/>
      <c r="Q16" s="157" t="s">
        <v>122</v>
      </c>
    </row>
    <row r="17" spans="2:17" ht="20.100000000000001" customHeight="1" thickBot="1" x14ac:dyDescent="0.3">
      <c r="B17" s="237"/>
      <c r="C17" s="140"/>
      <c r="D17" s="140"/>
      <c r="E17" s="141"/>
      <c r="F17" s="142"/>
      <c r="G17" s="231"/>
      <c r="I17" s="237"/>
      <c r="J17" s="140"/>
      <c r="K17" s="140"/>
      <c r="L17" s="141"/>
      <c r="M17" s="142"/>
      <c r="N17" s="231"/>
      <c r="P17" s="172"/>
      <c r="Q17" s="158" t="s">
        <v>123</v>
      </c>
    </row>
    <row r="18" spans="2:17" ht="20.100000000000001" customHeight="1" thickBot="1" x14ac:dyDescent="0.3">
      <c r="B18" s="247" t="s">
        <v>21</v>
      </c>
      <c r="C18" s="248"/>
      <c r="D18" s="248"/>
      <c r="E18" s="248"/>
      <c r="F18" s="248"/>
      <c r="G18" s="20">
        <f>SUM(G4,G11)</f>
        <v>2918.4</v>
      </c>
      <c r="I18" s="247" t="s">
        <v>21</v>
      </c>
      <c r="J18" s="248"/>
      <c r="K18" s="248"/>
      <c r="L18" s="248"/>
      <c r="M18" s="248"/>
      <c r="N18" s="20">
        <f>SUM(N4,N11)</f>
        <v>3009.6</v>
      </c>
      <c r="P18" s="172"/>
      <c r="Q18" s="159" t="s">
        <v>124</v>
      </c>
    </row>
    <row r="19" spans="2:17" ht="20.100000000000001" customHeight="1" thickBot="1" x14ac:dyDescent="0.3">
      <c r="B19" s="249" t="s">
        <v>22</v>
      </c>
      <c r="C19" s="250"/>
      <c r="D19" s="250"/>
      <c r="E19" s="250"/>
      <c r="F19" s="250"/>
      <c r="G19" s="21">
        <f>SUM(G5,G12)</f>
        <v>0</v>
      </c>
      <c r="I19" s="249" t="s">
        <v>22</v>
      </c>
      <c r="J19" s="250"/>
      <c r="K19" s="250"/>
      <c r="L19" s="250"/>
      <c r="M19" s="250"/>
      <c r="N19" s="21">
        <f>SUM(N5,N12,)</f>
        <v>0</v>
      </c>
      <c r="P19" s="173"/>
      <c r="Q19" s="160" t="s">
        <v>125</v>
      </c>
    </row>
    <row r="20" spans="2:17" ht="20.100000000000001" customHeight="1" thickBot="1" x14ac:dyDescent="0.3">
      <c r="P20" s="174" t="s">
        <v>143</v>
      </c>
      <c r="Q20" s="156" t="s">
        <v>130</v>
      </c>
    </row>
    <row r="21" spans="2:17" ht="20.100000000000001" customHeight="1" thickBot="1" x14ac:dyDescent="0.3">
      <c r="B21" s="227" t="s">
        <v>13</v>
      </c>
      <c r="C21" s="228"/>
      <c r="D21" s="228"/>
      <c r="E21" s="228"/>
      <c r="F21" s="228"/>
      <c r="G21" s="229"/>
      <c r="I21" s="227" t="s">
        <v>13</v>
      </c>
      <c r="J21" s="228"/>
      <c r="K21" s="228"/>
      <c r="L21" s="228"/>
      <c r="M21" s="228"/>
      <c r="N21" s="229"/>
      <c r="P21" s="175"/>
      <c r="Q21" s="157" t="s">
        <v>127</v>
      </c>
    </row>
    <row r="22" spans="2:17" ht="20.100000000000001" customHeight="1" thickBot="1" x14ac:dyDescent="0.3">
      <c r="B22" s="1" t="s">
        <v>14</v>
      </c>
      <c r="C22" s="2" t="s">
        <v>15</v>
      </c>
      <c r="D22" s="3" t="s">
        <v>16</v>
      </c>
      <c r="E22" s="4" t="s">
        <v>17</v>
      </c>
      <c r="F22" s="5" t="s">
        <v>18</v>
      </c>
      <c r="G22" s="6" t="s">
        <v>19</v>
      </c>
      <c r="I22" s="1" t="s">
        <v>14</v>
      </c>
      <c r="J22" s="2" t="s">
        <v>15</v>
      </c>
      <c r="K22" s="3" t="s">
        <v>16</v>
      </c>
      <c r="L22" s="4" t="s">
        <v>17</v>
      </c>
      <c r="M22" s="5" t="s">
        <v>18</v>
      </c>
      <c r="N22" s="307" t="s">
        <v>177</v>
      </c>
      <c r="P22" s="175"/>
      <c r="Q22" s="158" t="s">
        <v>128</v>
      </c>
    </row>
    <row r="23" spans="2:17" ht="20.100000000000001" customHeight="1" thickBot="1" x14ac:dyDescent="0.3">
      <c r="B23" s="238" t="s">
        <v>78</v>
      </c>
      <c r="C23" s="9">
        <v>3</v>
      </c>
      <c r="D23" s="9">
        <v>10</v>
      </c>
      <c r="E23" s="10"/>
      <c r="F23" s="47"/>
      <c r="G23" s="111">
        <f>C23*D23*E23</f>
        <v>0</v>
      </c>
      <c r="I23" s="238" t="s">
        <v>78</v>
      </c>
      <c r="J23" s="9">
        <v>3</v>
      </c>
      <c r="K23" s="9">
        <v>10</v>
      </c>
      <c r="L23" s="10"/>
      <c r="M23" s="47"/>
      <c r="N23" s="111">
        <f>J23*K23*L23</f>
        <v>0</v>
      </c>
      <c r="P23" s="175"/>
      <c r="Q23" s="159" t="s">
        <v>129</v>
      </c>
    </row>
    <row r="24" spans="2:17" ht="20.100000000000001" customHeight="1" thickBot="1" x14ac:dyDescent="0.3">
      <c r="B24" s="239"/>
      <c r="C24" s="11"/>
      <c r="D24" s="11"/>
      <c r="E24" s="12"/>
      <c r="F24" s="48"/>
      <c r="G24" s="245">
        <f>C24*D24*E24+C25*D25*E25+C26*D26*E26+C27*D27*E27+C28*D28*E28+C29*D29*E29</f>
        <v>0</v>
      </c>
      <c r="I24" s="239"/>
      <c r="J24" s="11"/>
      <c r="K24" s="11"/>
      <c r="L24" s="12"/>
      <c r="M24" s="48"/>
      <c r="N24" s="245">
        <f>J24*K24*L24+J25*K25*L25+J26*K26*L26+J27*K27*L27+J28*K28*L28+J29*K29*L29</f>
        <v>0</v>
      </c>
      <c r="P24" s="176"/>
      <c r="Q24" s="161" t="s">
        <v>125</v>
      </c>
    </row>
    <row r="25" spans="2:17" ht="20.100000000000001" customHeight="1" thickTop="1" x14ac:dyDescent="0.25">
      <c r="B25" s="239"/>
      <c r="C25" s="13"/>
      <c r="D25" s="13"/>
      <c r="E25" s="14"/>
      <c r="F25" s="49"/>
      <c r="G25" s="245"/>
      <c r="I25" s="239"/>
      <c r="J25" s="13"/>
      <c r="K25" s="13"/>
      <c r="L25" s="14"/>
      <c r="M25" s="49"/>
      <c r="N25" s="245"/>
    </row>
    <row r="26" spans="2:17" ht="20.100000000000001" customHeight="1" x14ac:dyDescent="0.25">
      <c r="B26" s="239"/>
      <c r="C26" s="13"/>
      <c r="D26" s="13"/>
      <c r="E26" s="14"/>
      <c r="F26" s="49"/>
      <c r="G26" s="245"/>
      <c r="I26" s="239"/>
      <c r="J26" s="13"/>
      <c r="K26" s="13"/>
      <c r="L26" s="14"/>
      <c r="M26" s="49"/>
      <c r="N26" s="245"/>
    </row>
    <row r="27" spans="2:17" ht="20.100000000000001" customHeight="1" x14ac:dyDescent="0.25">
      <c r="B27" s="239"/>
      <c r="C27" s="13"/>
      <c r="D27" s="13"/>
      <c r="E27" s="14"/>
      <c r="F27" s="49"/>
      <c r="G27" s="245"/>
      <c r="I27" s="239"/>
      <c r="J27" s="13"/>
      <c r="K27" s="13"/>
      <c r="L27" s="14"/>
      <c r="M27" s="49"/>
      <c r="N27" s="245"/>
    </row>
    <row r="28" spans="2:17" ht="20.100000000000001" customHeight="1" x14ac:dyDescent="0.25">
      <c r="B28" s="239"/>
      <c r="C28" s="13"/>
      <c r="D28" s="13"/>
      <c r="E28" s="14"/>
      <c r="F28" s="49"/>
      <c r="G28" s="245"/>
      <c r="I28" s="239"/>
      <c r="J28" s="13"/>
      <c r="K28" s="13"/>
      <c r="L28" s="14"/>
      <c r="M28" s="49"/>
      <c r="N28" s="245"/>
    </row>
    <row r="29" spans="2:17" ht="20.100000000000001" customHeight="1" thickBot="1" x14ac:dyDescent="0.3">
      <c r="B29" s="240"/>
      <c r="C29" s="143"/>
      <c r="D29" s="143"/>
      <c r="E29" s="144"/>
      <c r="F29" s="145"/>
      <c r="G29" s="246"/>
      <c r="I29" s="240"/>
      <c r="J29" s="143"/>
      <c r="K29" s="143"/>
      <c r="L29" s="144"/>
      <c r="M29" s="145"/>
      <c r="N29" s="246"/>
    </row>
    <row r="30" spans="2:17" ht="20.100000000000001" customHeight="1" x14ac:dyDescent="0.25">
      <c r="B30" s="235" t="s">
        <v>158</v>
      </c>
      <c r="C30" s="9">
        <v>3</v>
      </c>
      <c r="D30" s="9">
        <v>12</v>
      </c>
      <c r="E30" s="15"/>
      <c r="F30" s="50"/>
      <c r="G30" s="111">
        <f>C30*D30*E30</f>
        <v>0</v>
      </c>
      <c r="I30" s="235" t="s">
        <v>158</v>
      </c>
      <c r="J30" s="9">
        <v>3</v>
      </c>
      <c r="K30" s="9">
        <v>12</v>
      </c>
      <c r="L30" s="15"/>
      <c r="M30" s="50"/>
      <c r="N30" s="111">
        <f>J30*K30*L30</f>
        <v>0</v>
      </c>
    </row>
    <row r="31" spans="2:17" ht="20.100000000000001" customHeight="1" x14ac:dyDescent="0.25">
      <c r="B31" s="236"/>
      <c r="C31" s="119"/>
      <c r="D31" s="119"/>
      <c r="E31" s="120"/>
      <c r="F31" s="117"/>
      <c r="G31" s="230">
        <f>C31*D31*E31+C32*D32*E32+C33*D33*E33+C34*D34*E34+C35*D35*E35+C36*D36*E36</f>
        <v>0</v>
      </c>
      <c r="I31" s="236"/>
      <c r="J31" s="119"/>
      <c r="K31" s="119"/>
      <c r="L31" s="120"/>
      <c r="M31" s="117"/>
      <c r="N31" s="230">
        <f>J31*K31*L31+J32*K32*L32+J33*K33*L33+J34*K34*L34+J35*K35*L35+J36*K36*L36</f>
        <v>0</v>
      </c>
    </row>
    <row r="32" spans="2:17" ht="20.100000000000001" customHeight="1" x14ac:dyDescent="0.25">
      <c r="B32" s="236"/>
      <c r="C32" s="121"/>
      <c r="D32" s="121"/>
      <c r="E32" s="120"/>
      <c r="F32" s="118"/>
      <c r="G32" s="230"/>
      <c r="I32" s="236"/>
      <c r="J32" s="121"/>
      <c r="K32" s="121"/>
      <c r="L32" s="120"/>
      <c r="M32" s="118"/>
      <c r="N32" s="230"/>
    </row>
    <row r="33" spans="2:14" ht="20.100000000000001" customHeight="1" x14ac:dyDescent="0.25">
      <c r="B33" s="236"/>
      <c r="C33" s="121"/>
      <c r="D33" s="121"/>
      <c r="E33" s="120"/>
      <c r="F33" s="118"/>
      <c r="G33" s="230"/>
      <c r="I33" s="236"/>
      <c r="J33" s="121"/>
      <c r="K33" s="121"/>
      <c r="L33" s="120"/>
      <c r="M33" s="118"/>
      <c r="N33" s="230"/>
    </row>
    <row r="34" spans="2:14" ht="20.100000000000001" customHeight="1" x14ac:dyDescent="0.25">
      <c r="B34" s="236"/>
      <c r="C34" s="121"/>
      <c r="D34" s="121"/>
      <c r="E34" s="120"/>
      <c r="F34" s="118"/>
      <c r="G34" s="230"/>
      <c r="I34" s="236"/>
      <c r="J34" s="121"/>
      <c r="K34" s="121"/>
      <c r="L34" s="120"/>
      <c r="M34" s="118"/>
      <c r="N34" s="230"/>
    </row>
    <row r="35" spans="2:14" ht="20.100000000000001" customHeight="1" x14ac:dyDescent="0.25">
      <c r="B35" s="236"/>
      <c r="C35" s="121"/>
      <c r="D35" s="121"/>
      <c r="E35" s="146"/>
      <c r="F35" s="118"/>
      <c r="G35" s="230"/>
      <c r="I35" s="236"/>
      <c r="J35" s="121"/>
      <c r="K35" s="121"/>
      <c r="L35" s="146"/>
      <c r="M35" s="118"/>
      <c r="N35" s="230"/>
    </row>
    <row r="36" spans="2:14" ht="20.100000000000001" customHeight="1" thickBot="1" x14ac:dyDescent="0.3">
      <c r="B36" s="237"/>
      <c r="C36" s="140"/>
      <c r="D36" s="140"/>
      <c r="E36" s="147"/>
      <c r="F36" s="148"/>
      <c r="G36" s="231"/>
      <c r="I36" s="237"/>
      <c r="J36" s="140"/>
      <c r="K36" s="140"/>
      <c r="L36" s="147"/>
      <c r="M36" s="148"/>
      <c r="N36" s="231"/>
    </row>
    <row r="37" spans="2:14" ht="20.100000000000001" customHeight="1" x14ac:dyDescent="0.25">
      <c r="B37" s="241"/>
      <c r="C37" s="9"/>
      <c r="D37" s="9"/>
      <c r="E37" s="10"/>
      <c r="F37" s="47"/>
      <c r="G37" s="111">
        <f>C37*D37*E37</f>
        <v>0</v>
      </c>
      <c r="I37" s="241"/>
      <c r="J37" s="9"/>
      <c r="K37" s="9"/>
      <c r="L37" s="10"/>
      <c r="M37" s="47"/>
      <c r="N37" s="111">
        <f>J37*K37*L37</f>
        <v>0</v>
      </c>
    </row>
    <row r="38" spans="2:14" ht="20.100000000000001" customHeight="1" x14ac:dyDescent="0.25">
      <c r="B38" s="242"/>
      <c r="C38" s="16"/>
      <c r="D38" s="16"/>
      <c r="E38" s="17"/>
      <c r="F38" s="51"/>
      <c r="G38" s="245">
        <f>C38*D38*E38+C39*D39*E39+C40*D40*E40+C41*D41*E41+C42*D42*E42+C43*D43*E43</f>
        <v>0</v>
      </c>
      <c r="I38" s="242"/>
      <c r="J38" s="16"/>
      <c r="K38" s="16"/>
      <c r="L38" s="17"/>
      <c r="M38" s="51"/>
      <c r="N38" s="245">
        <f>J38*K38*L38+J39*K39*L39+J40*K40*L40+J41*K41*L41+J42*K42*L42+J43*K43*L43</f>
        <v>0</v>
      </c>
    </row>
    <row r="39" spans="2:14" ht="20.100000000000001" customHeight="1" x14ac:dyDescent="0.25">
      <c r="B39" s="242"/>
      <c r="C39" s="18"/>
      <c r="D39" s="18"/>
      <c r="E39" s="19"/>
      <c r="F39" s="52"/>
      <c r="G39" s="245"/>
      <c r="I39" s="242"/>
      <c r="J39" s="18"/>
      <c r="K39" s="18"/>
      <c r="L39" s="19"/>
      <c r="M39" s="52"/>
      <c r="N39" s="245"/>
    </row>
    <row r="40" spans="2:14" ht="20.100000000000001" customHeight="1" x14ac:dyDescent="0.25">
      <c r="B40" s="242"/>
      <c r="C40" s="18"/>
      <c r="D40" s="18"/>
      <c r="E40" s="19"/>
      <c r="F40" s="52"/>
      <c r="G40" s="245"/>
      <c r="I40" s="242"/>
      <c r="J40" s="18"/>
      <c r="K40" s="18"/>
      <c r="L40" s="19"/>
      <c r="M40" s="52"/>
      <c r="N40" s="245"/>
    </row>
    <row r="41" spans="2:14" ht="20.100000000000001" customHeight="1" x14ac:dyDescent="0.25">
      <c r="B41" s="242"/>
      <c r="C41" s="18"/>
      <c r="D41" s="18"/>
      <c r="E41" s="19"/>
      <c r="F41" s="52"/>
      <c r="G41" s="245"/>
      <c r="I41" s="242"/>
      <c r="J41" s="18"/>
      <c r="K41" s="18"/>
      <c r="L41" s="19"/>
      <c r="M41" s="52"/>
      <c r="N41" s="245"/>
    </row>
    <row r="42" spans="2:14" ht="20.100000000000001" customHeight="1" x14ac:dyDescent="0.25">
      <c r="B42" s="242"/>
      <c r="C42" s="18"/>
      <c r="D42" s="18"/>
      <c r="E42" s="19"/>
      <c r="F42" s="52"/>
      <c r="G42" s="245"/>
      <c r="I42" s="242"/>
      <c r="J42" s="18"/>
      <c r="K42" s="18"/>
      <c r="L42" s="19"/>
      <c r="M42" s="52"/>
      <c r="N42" s="245"/>
    </row>
    <row r="43" spans="2:14" ht="20.100000000000001" customHeight="1" thickBot="1" x14ac:dyDescent="0.3">
      <c r="B43" s="243"/>
      <c r="C43" s="149"/>
      <c r="D43" s="149"/>
      <c r="E43" s="150"/>
      <c r="F43" s="151"/>
      <c r="G43" s="246"/>
      <c r="I43" s="243"/>
      <c r="J43" s="149"/>
      <c r="K43" s="149"/>
      <c r="L43" s="150"/>
      <c r="M43" s="151"/>
      <c r="N43" s="246"/>
    </row>
    <row r="44" spans="2:14" ht="20.100000000000001" customHeight="1" x14ac:dyDescent="0.25">
      <c r="B44" s="244"/>
      <c r="C44" s="9"/>
      <c r="D44" s="9"/>
      <c r="E44" s="10"/>
      <c r="F44" s="47"/>
      <c r="G44" s="111">
        <f>C44*D44*E44</f>
        <v>0</v>
      </c>
      <c r="I44" s="244"/>
      <c r="J44" s="9"/>
      <c r="K44" s="9"/>
      <c r="L44" s="10"/>
      <c r="M44" s="47"/>
      <c r="N44" s="111">
        <f>J44*K44*L44</f>
        <v>0</v>
      </c>
    </row>
    <row r="45" spans="2:14" ht="20.100000000000001" customHeight="1" x14ac:dyDescent="0.25">
      <c r="B45" s="236"/>
      <c r="C45" s="121"/>
      <c r="D45" s="121"/>
      <c r="E45" s="124"/>
      <c r="F45" s="125"/>
      <c r="G45" s="230">
        <f>C45*D45*E45+C46*D46*E46+C47*D47*E47+C48*D48*E48+C49*D49*E49+C50*D50*E50</f>
        <v>0</v>
      </c>
      <c r="I45" s="236"/>
      <c r="J45" s="121"/>
      <c r="K45" s="121"/>
      <c r="L45" s="124"/>
      <c r="M45" s="125"/>
      <c r="N45" s="230">
        <f>J45*K45*L45+J46*K46*L46+J47*K47*L47+J48*K48*L48+J49*K49*L49+J50*K50*L50</f>
        <v>0</v>
      </c>
    </row>
    <row r="46" spans="2:14" ht="20.100000000000001" customHeight="1" x14ac:dyDescent="0.25">
      <c r="B46" s="236"/>
      <c r="C46" s="121"/>
      <c r="D46" s="121"/>
      <c r="E46" s="124"/>
      <c r="F46" s="125"/>
      <c r="G46" s="230"/>
      <c r="I46" s="236"/>
      <c r="J46" s="121"/>
      <c r="K46" s="121"/>
      <c r="L46" s="124"/>
      <c r="M46" s="125"/>
      <c r="N46" s="230"/>
    </row>
    <row r="47" spans="2:14" ht="20.100000000000001" customHeight="1" x14ac:dyDescent="0.25">
      <c r="B47" s="236"/>
      <c r="C47" s="121"/>
      <c r="D47" s="121"/>
      <c r="E47" s="124"/>
      <c r="F47" s="125"/>
      <c r="G47" s="230"/>
      <c r="I47" s="236"/>
      <c r="J47" s="121"/>
      <c r="K47" s="121"/>
      <c r="L47" s="124"/>
      <c r="M47" s="125"/>
      <c r="N47" s="230"/>
    </row>
    <row r="48" spans="2:14" ht="20.100000000000001" customHeight="1" x14ac:dyDescent="0.25">
      <c r="B48" s="236"/>
      <c r="C48" s="121"/>
      <c r="D48" s="121"/>
      <c r="E48" s="124"/>
      <c r="F48" s="125"/>
      <c r="G48" s="230"/>
      <c r="I48" s="236"/>
      <c r="J48" s="121"/>
      <c r="K48" s="121"/>
      <c r="L48" s="124"/>
      <c r="M48" s="125"/>
      <c r="N48" s="230"/>
    </row>
    <row r="49" spans="2:14" ht="20.100000000000001" customHeight="1" x14ac:dyDescent="0.25">
      <c r="B49" s="236"/>
      <c r="C49" s="121"/>
      <c r="D49" s="121"/>
      <c r="E49" s="124"/>
      <c r="F49" s="125"/>
      <c r="G49" s="230"/>
      <c r="I49" s="236"/>
      <c r="J49" s="121"/>
      <c r="K49" s="121"/>
      <c r="L49" s="124"/>
      <c r="M49" s="125"/>
      <c r="N49" s="230"/>
    </row>
    <row r="50" spans="2:14" ht="20.100000000000001" customHeight="1" thickBot="1" x14ac:dyDescent="0.3">
      <c r="B50" s="237"/>
      <c r="C50" s="140"/>
      <c r="D50" s="140"/>
      <c r="E50" s="141"/>
      <c r="F50" s="142"/>
      <c r="G50" s="231"/>
      <c r="I50" s="237"/>
      <c r="J50" s="140"/>
      <c r="K50" s="140"/>
      <c r="L50" s="141"/>
      <c r="M50" s="142"/>
      <c r="N50" s="231"/>
    </row>
    <row r="51" spans="2:14" ht="20.100000000000001" customHeight="1" x14ac:dyDescent="0.25">
      <c r="B51" s="247" t="s">
        <v>21</v>
      </c>
      <c r="C51" s="248"/>
      <c r="D51" s="248"/>
      <c r="E51" s="248"/>
      <c r="F51" s="248"/>
      <c r="G51" s="20">
        <f>SUM(G23,G30,G37,G44,)</f>
        <v>0</v>
      </c>
      <c r="I51" s="247" t="s">
        <v>21</v>
      </c>
      <c r="J51" s="248"/>
      <c r="K51" s="248"/>
      <c r="L51" s="248"/>
      <c r="M51" s="248"/>
      <c r="N51" s="20">
        <f>SUM(N23,N30,N37,N44,)</f>
        <v>0</v>
      </c>
    </row>
    <row r="52" spans="2:14" ht="20.100000000000001" customHeight="1" thickBot="1" x14ac:dyDescent="0.3">
      <c r="B52" s="249" t="s">
        <v>22</v>
      </c>
      <c r="C52" s="250"/>
      <c r="D52" s="250"/>
      <c r="E52" s="250"/>
      <c r="F52" s="250"/>
      <c r="G52" s="21">
        <f>SUM(G24,G31,G38,G45,)</f>
        <v>0</v>
      </c>
      <c r="I52" s="249" t="s">
        <v>22</v>
      </c>
      <c r="J52" s="250"/>
      <c r="K52" s="250"/>
      <c r="L52" s="250"/>
      <c r="M52" s="250"/>
      <c r="N52" s="21">
        <f>SUM(N24,N31,N38,N45,)</f>
        <v>0</v>
      </c>
    </row>
    <row r="53" spans="2:14" ht="20.100000000000001" customHeight="1" thickBot="1" x14ac:dyDescent="0.3"/>
    <row r="54" spans="2:14" ht="20.100000000000001" customHeight="1" thickBot="1" x14ac:dyDescent="0.3">
      <c r="B54" s="227" t="s">
        <v>13</v>
      </c>
      <c r="C54" s="228"/>
      <c r="D54" s="228"/>
      <c r="E54" s="228"/>
      <c r="F54" s="228"/>
      <c r="G54" s="229"/>
      <c r="I54" s="227" t="s">
        <v>13</v>
      </c>
      <c r="J54" s="228"/>
      <c r="K54" s="228"/>
      <c r="L54" s="228"/>
      <c r="M54" s="228"/>
      <c r="N54" s="229"/>
    </row>
    <row r="55" spans="2:14" ht="20.100000000000001" customHeight="1" thickBot="1" x14ac:dyDescent="0.3">
      <c r="B55" s="1" t="s">
        <v>14</v>
      </c>
      <c r="C55" s="2" t="s">
        <v>15</v>
      </c>
      <c r="D55" s="3" t="s">
        <v>16</v>
      </c>
      <c r="E55" s="4" t="s">
        <v>17</v>
      </c>
      <c r="F55" s="5" t="s">
        <v>18</v>
      </c>
      <c r="G55" s="6" t="s">
        <v>19</v>
      </c>
      <c r="I55" s="1" t="s">
        <v>14</v>
      </c>
      <c r="J55" s="2" t="s">
        <v>15</v>
      </c>
      <c r="K55" s="3" t="s">
        <v>16</v>
      </c>
      <c r="L55" s="4" t="s">
        <v>17</v>
      </c>
      <c r="M55" s="5" t="s">
        <v>18</v>
      </c>
      <c r="N55" s="6" t="s">
        <v>19</v>
      </c>
    </row>
    <row r="56" spans="2:14" ht="20.100000000000001" customHeight="1" x14ac:dyDescent="0.25">
      <c r="B56" s="232" t="s">
        <v>90</v>
      </c>
      <c r="C56" s="7">
        <f>基础数据!$O$27</f>
        <v>4</v>
      </c>
      <c r="D56" s="7">
        <f>基础数据!$P$27</f>
        <v>8</v>
      </c>
      <c r="E56" s="8">
        <f>基础数据!$F$11*F56</f>
        <v>29.924999999999997</v>
      </c>
      <c r="F56" s="110">
        <f>基础数据!F18</f>
        <v>0.7</v>
      </c>
      <c r="G56" s="111">
        <f>C56*D56*E56</f>
        <v>957.59999999999991</v>
      </c>
      <c r="I56" s="232" t="s">
        <v>90</v>
      </c>
      <c r="J56" s="7">
        <f>基础数据!$O$27</f>
        <v>4</v>
      </c>
      <c r="K56" s="7">
        <f>基础数据!$P$27</f>
        <v>8</v>
      </c>
      <c r="L56" s="8">
        <f>基础数据!$L$11*M56</f>
        <v>31.587499999999999</v>
      </c>
      <c r="M56" s="110">
        <f>基础数据!F18</f>
        <v>0.7</v>
      </c>
      <c r="N56" s="111">
        <f>J56*K56*L56</f>
        <v>1010.8</v>
      </c>
    </row>
    <row r="57" spans="2:14" ht="20.100000000000001" customHeight="1" x14ac:dyDescent="0.25">
      <c r="B57" s="233"/>
      <c r="C57" s="88"/>
      <c r="D57" s="89"/>
      <c r="E57" s="90"/>
      <c r="F57" s="114"/>
      <c r="G57" s="245">
        <f>C57*D57*E57+C58*D58*E58+C59*D59*E59+C60*D60*E60+C61*D61*E61+C62*D62*E62</f>
        <v>0</v>
      </c>
      <c r="I57" s="233"/>
      <c r="J57" s="88"/>
      <c r="K57" s="89"/>
      <c r="L57" s="90"/>
      <c r="M57" s="114"/>
      <c r="N57" s="245">
        <f>J57*K57*L57+J58*K58*L58+J59*K59*L59+J60*K60*L60+J61*K61*L61+J62*K62*L62</f>
        <v>0</v>
      </c>
    </row>
    <row r="58" spans="2:14" ht="20.100000000000001" customHeight="1" x14ac:dyDescent="0.25">
      <c r="B58" s="233"/>
      <c r="C58" s="92"/>
      <c r="D58" s="93"/>
      <c r="E58" s="94"/>
      <c r="F58" s="95"/>
      <c r="G58" s="245"/>
      <c r="I58" s="233"/>
      <c r="J58" s="92"/>
      <c r="K58" s="93"/>
      <c r="L58" s="94"/>
      <c r="M58" s="95"/>
      <c r="N58" s="245"/>
    </row>
    <row r="59" spans="2:14" ht="20.100000000000001" customHeight="1" x14ac:dyDescent="0.25">
      <c r="B59" s="233"/>
      <c r="C59" s="92"/>
      <c r="D59" s="93"/>
      <c r="E59" s="94"/>
      <c r="F59" s="95"/>
      <c r="G59" s="245"/>
      <c r="I59" s="233"/>
      <c r="J59" s="92"/>
      <c r="K59" s="93"/>
      <c r="L59" s="94"/>
      <c r="M59" s="95"/>
      <c r="N59" s="245"/>
    </row>
    <row r="60" spans="2:14" ht="20.100000000000001" customHeight="1" x14ac:dyDescent="0.25">
      <c r="B60" s="233"/>
      <c r="C60" s="92"/>
      <c r="D60" s="93"/>
      <c r="E60" s="94"/>
      <c r="F60" s="95"/>
      <c r="G60" s="245"/>
      <c r="I60" s="233"/>
      <c r="J60" s="92"/>
      <c r="K60" s="93"/>
      <c r="L60" s="94"/>
      <c r="M60" s="95"/>
      <c r="N60" s="245"/>
    </row>
    <row r="61" spans="2:14" ht="20.100000000000001" customHeight="1" x14ac:dyDescent="0.25">
      <c r="B61" s="233"/>
      <c r="C61" s="92"/>
      <c r="D61" s="93"/>
      <c r="E61" s="94"/>
      <c r="F61" s="95"/>
      <c r="G61" s="245"/>
      <c r="I61" s="233"/>
      <c r="J61" s="92"/>
      <c r="K61" s="93"/>
      <c r="L61" s="94"/>
      <c r="M61" s="95"/>
      <c r="N61" s="245"/>
    </row>
    <row r="62" spans="2:14" ht="20.100000000000001" customHeight="1" thickBot="1" x14ac:dyDescent="0.3">
      <c r="B62" s="234"/>
      <c r="C62" s="136"/>
      <c r="D62" s="137"/>
      <c r="E62" s="138"/>
      <c r="F62" s="139"/>
      <c r="G62" s="246"/>
      <c r="I62" s="234"/>
      <c r="J62" s="136"/>
      <c r="K62" s="137"/>
      <c r="L62" s="138"/>
      <c r="M62" s="139"/>
      <c r="N62" s="246"/>
    </row>
    <row r="63" spans="2:14" ht="20.100000000000001" customHeight="1" x14ac:dyDescent="0.25">
      <c r="B63" s="235" t="s">
        <v>115</v>
      </c>
      <c r="C63" s="9">
        <v>3</v>
      </c>
      <c r="D63" s="9">
        <v>8</v>
      </c>
      <c r="E63" s="10"/>
      <c r="F63" s="47"/>
      <c r="G63" s="111">
        <f>C63*D63*E63</f>
        <v>0</v>
      </c>
      <c r="I63" s="235" t="s">
        <v>184</v>
      </c>
      <c r="J63" s="9">
        <v>3</v>
      </c>
      <c r="K63" s="9">
        <v>8</v>
      </c>
      <c r="L63" s="10"/>
      <c r="M63" s="47"/>
      <c r="N63" s="111">
        <f>J63*K63*L63</f>
        <v>0</v>
      </c>
    </row>
    <row r="64" spans="2:14" ht="20.100000000000001" customHeight="1" x14ac:dyDescent="0.25">
      <c r="B64" s="236"/>
      <c r="C64" s="119"/>
      <c r="D64" s="119"/>
      <c r="E64" s="122"/>
      <c r="F64" s="123"/>
      <c r="G64" s="230">
        <f>C64*D64*E64+C65*D65*E65+C66*D66*E66+C67*D67*E67+C68*D68*E68+C69*D69*E69</f>
        <v>0</v>
      </c>
      <c r="I64" s="236"/>
      <c r="J64" s="119"/>
      <c r="K64" s="119"/>
      <c r="L64" s="122"/>
      <c r="M64" s="123"/>
      <c r="N64" s="230">
        <f>J64*K64*L64+J65*K65*L65+J66*K66*L66+J67*K67*L67+J68*K68*L68+J69*K69*L69</f>
        <v>0</v>
      </c>
    </row>
    <row r="65" spans="2:14" ht="20.100000000000001" customHeight="1" x14ac:dyDescent="0.25">
      <c r="B65" s="236"/>
      <c r="C65" s="121"/>
      <c r="D65" s="121"/>
      <c r="E65" s="124"/>
      <c r="F65" s="125"/>
      <c r="G65" s="230"/>
      <c r="I65" s="236"/>
      <c r="J65" s="121"/>
      <c r="K65" s="121"/>
      <c r="L65" s="124"/>
      <c r="M65" s="125"/>
      <c r="N65" s="230"/>
    </row>
    <row r="66" spans="2:14" ht="20.100000000000001" customHeight="1" x14ac:dyDescent="0.25">
      <c r="B66" s="236"/>
      <c r="C66" s="121"/>
      <c r="D66" s="121"/>
      <c r="E66" s="124"/>
      <c r="F66" s="125"/>
      <c r="G66" s="230"/>
      <c r="I66" s="236"/>
      <c r="J66" s="121"/>
      <c r="K66" s="121"/>
      <c r="L66" s="124"/>
      <c r="M66" s="125"/>
      <c r="N66" s="230"/>
    </row>
    <row r="67" spans="2:14" ht="20.100000000000001" customHeight="1" x14ac:dyDescent="0.25">
      <c r="B67" s="236"/>
      <c r="C67" s="121"/>
      <c r="D67" s="121"/>
      <c r="E67" s="124"/>
      <c r="F67" s="125"/>
      <c r="G67" s="230"/>
      <c r="I67" s="236"/>
      <c r="J67" s="121"/>
      <c r="K67" s="121"/>
      <c r="L67" s="124"/>
      <c r="M67" s="125"/>
      <c r="N67" s="230"/>
    </row>
    <row r="68" spans="2:14" ht="20.100000000000001" customHeight="1" x14ac:dyDescent="0.25">
      <c r="B68" s="236"/>
      <c r="C68" s="121"/>
      <c r="D68" s="121"/>
      <c r="E68" s="124"/>
      <c r="F68" s="125"/>
      <c r="G68" s="230"/>
      <c r="I68" s="236"/>
      <c r="J68" s="121"/>
      <c r="K68" s="121"/>
      <c r="L68" s="124"/>
      <c r="M68" s="125"/>
      <c r="N68" s="230"/>
    </row>
    <row r="69" spans="2:14" ht="20.100000000000001" customHeight="1" thickBot="1" x14ac:dyDescent="0.3">
      <c r="B69" s="237"/>
      <c r="C69" s="140"/>
      <c r="D69" s="140"/>
      <c r="E69" s="141"/>
      <c r="F69" s="142"/>
      <c r="G69" s="231"/>
      <c r="I69" s="237"/>
      <c r="J69" s="140"/>
      <c r="K69" s="140"/>
      <c r="L69" s="141"/>
      <c r="M69" s="142"/>
      <c r="N69" s="231"/>
    </row>
    <row r="70" spans="2:14" ht="20.100000000000001" customHeight="1" x14ac:dyDescent="0.25">
      <c r="B70" s="238" t="s">
        <v>183</v>
      </c>
      <c r="C70" s="9">
        <v>3</v>
      </c>
      <c r="D70" s="9">
        <v>12</v>
      </c>
      <c r="E70" s="10"/>
      <c r="F70" s="47"/>
      <c r="G70" s="111">
        <f>C70*D70*E70</f>
        <v>0</v>
      </c>
      <c r="I70" s="238" t="s">
        <v>183</v>
      </c>
      <c r="J70" s="9">
        <v>3</v>
      </c>
      <c r="K70" s="9">
        <v>12</v>
      </c>
      <c r="L70" s="10"/>
      <c r="M70" s="47"/>
      <c r="N70" s="111">
        <f>J70*K70*L70</f>
        <v>0</v>
      </c>
    </row>
    <row r="71" spans="2:14" ht="20.100000000000001" customHeight="1" x14ac:dyDescent="0.25">
      <c r="B71" s="239"/>
      <c r="C71" s="11"/>
      <c r="D71" s="11"/>
      <c r="E71" s="19"/>
      <c r="F71" s="52"/>
      <c r="G71" s="245">
        <f>C71*D71*E71+C72*D72*E72+C73*D73*E73+C74*D74*E74+C75*D75*E75+C76*D76*E76</f>
        <v>0</v>
      </c>
      <c r="I71" s="239"/>
      <c r="J71" s="11"/>
      <c r="K71" s="11"/>
      <c r="L71" s="19"/>
      <c r="M71" s="52"/>
      <c r="N71" s="245">
        <f>J71*K71*L71+J72*K72*L72+J73*K73*L73+J74*K74*L74+J75*K75*L75+J76*K76*L76</f>
        <v>0</v>
      </c>
    </row>
    <row r="72" spans="2:14" ht="20.100000000000001" customHeight="1" x14ac:dyDescent="0.25">
      <c r="B72" s="239"/>
      <c r="C72" s="13"/>
      <c r="D72" s="13"/>
      <c r="E72" s="19"/>
      <c r="F72" s="52"/>
      <c r="G72" s="245"/>
      <c r="I72" s="239"/>
      <c r="J72" s="13"/>
      <c r="K72" s="13"/>
      <c r="L72" s="19"/>
      <c r="M72" s="52"/>
      <c r="N72" s="245"/>
    </row>
    <row r="73" spans="2:14" ht="20.100000000000001" customHeight="1" x14ac:dyDescent="0.25">
      <c r="B73" s="239"/>
      <c r="C73" s="13"/>
      <c r="D73" s="13"/>
      <c r="E73" s="19"/>
      <c r="F73" s="52"/>
      <c r="G73" s="245"/>
      <c r="I73" s="239"/>
      <c r="J73" s="13"/>
      <c r="K73" s="13"/>
      <c r="L73" s="19"/>
      <c r="M73" s="52"/>
      <c r="N73" s="245"/>
    </row>
    <row r="74" spans="2:14" ht="20.100000000000001" customHeight="1" x14ac:dyDescent="0.25">
      <c r="B74" s="239"/>
      <c r="C74" s="13"/>
      <c r="D74" s="13"/>
      <c r="E74" s="19"/>
      <c r="F74" s="52"/>
      <c r="G74" s="245"/>
      <c r="I74" s="239"/>
      <c r="J74" s="13"/>
      <c r="K74" s="13"/>
      <c r="L74" s="19"/>
      <c r="M74" s="52"/>
      <c r="N74" s="245"/>
    </row>
    <row r="75" spans="2:14" ht="20.100000000000001" customHeight="1" x14ac:dyDescent="0.25">
      <c r="B75" s="239"/>
      <c r="C75" s="13"/>
      <c r="D75" s="13"/>
      <c r="E75" s="19"/>
      <c r="F75" s="52"/>
      <c r="G75" s="245"/>
      <c r="I75" s="239"/>
      <c r="J75" s="13"/>
      <c r="K75" s="13"/>
      <c r="L75" s="19"/>
      <c r="M75" s="52"/>
      <c r="N75" s="245"/>
    </row>
    <row r="76" spans="2:14" ht="20.100000000000001" customHeight="1" thickBot="1" x14ac:dyDescent="0.3">
      <c r="B76" s="240"/>
      <c r="C76" s="143"/>
      <c r="D76" s="143"/>
      <c r="E76" s="150"/>
      <c r="F76" s="151"/>
      <c r="G76" s="246"/>
      <c r="I76" s="240"/>
      <c r="J76" s="143"/>
      <c r="K76" s="143"/>
      <c r="L76" s="150"/>
      <c r="M76" s="151"/>
      <c r="N76" s="246"/>
    </row>
    <row r="77" spans="2:14" ht="20.100000000000001" customHeight="1" x14ac:dyDescent="0.25">
      <c r="B77" s="235"/>
      <c r="C77" s="9"/>
      <c r="D77" s="9"/>
      <c r="E77" s="10"/>
      <c r="F77" s="47"/>
      <c r="G77" s="111">
        <f>C77*D77*E77</f>
        <v>0</v>
      </c>
      <c r="I77" s="235"/>
      <c r="J77" s="9"/>
      <c r="K77" s="9"/>
      <c r="L77" s="10"/>
      <c r="M77" s="47"/>
      <c r="N77" s="111">
        <f>J77*K77*L77</f>
        <v>0</v>
      </c>
    </row>
    <row r="78" spans="2:14" ht="20.100000000000001" customHeight="1" x14ac:dyDescent="0.25">
      <c r="B78" s="236"/>
      <c r="C78" s="119"/>
      <c r="D78" s="119"/>
      <c r="E78" s="122"/>
      <c r="F78" s="123"/>
      <c r="G78" s="230">
        <f>C78*D78*E78+C79*D79*E79+C80*D80*E80+C81*D81*E81+C82*D82*E82+C83*D83*E83</f>
        <v>0</v>
      </c>
      <c r="I78" s="236"/>
      <c r="J78" s="119"/>
      <c r="K78" s="119"/>
      <c r="L78" s="122"/>
      <c r="M78" s="123"/>
      <c r="N78" s="230">
        <f>J78*K78*L78+J79*K79*L79+J80*K80*L80+J81*K81*L81+J82*K82*L82+J83*K83*L83</f>
        <v>0</v>
      </c>
    </row>
    <row r="79" spans="2:14" ht="20.100000000000001" customHeight="1" x14ac:dyDescent="0.25">
      <c r="B79" s="236"/>
      <c r="C79" s="121"/>
      <c r="D79" s="121"/>
      <c r="E79" s="124"/>
      <c r="F79" s="125"/>
      <c r="G79" s="230"/>
      <c r="I79" s="236"/>
      <c r="J79" s="121"/>
      <c r="K79" s="121"/>
      <c r="L79" s="124"/>
      <c r="M79" s="125"/>
      <c r="N79" s="230"/>
    </row>
    <row r="80" spans="2:14" ht="20.100000000000001" customHeight="1" x14ac:dyDescent="0.25">
      <c r="B80" s="236"/>
      <c r="C80" s="121"/>
      <c r="D80" s="121"/>
      <c r="E80" s="124"/>
      <c r="F80" s="125"/>
      <c r="G80" s="230"/>
      <c r="I80" s="236"/>
      <c r="J80" s="121"/>
      <c r="K80" s="121"/>
      <c r="L80" s="124"/>
      <c r="M80" s="125"/>
      <c r="N80" s="230"/>
    </row>
    <row r="81" spans="2:14" ht="20.100000000000001" customHeight="1" x14ac:dyDescent="0.25">
      <c r="B81" s="236"/>
      <c r="C81" s="121"/>
      <c r="D81" s="121"/>
      <c r="E81" s="124"/>
      <c r="F81" s="125"/>
      <c r="G81" s="230"/>
      <c r="I81" s="236"/>
      <c r="J81" s="121"/>
      <c r="K81" s="121"/>
      <c r="L81" s="124"/>
      <c r="M81" s="125"/>
      <c r="N81" s="230"/>
    </row>
    <row r="82" spans="2:14" ht="20.100000000000001" customHeight="1" x14ac:dyDescent="0.25">
      <c r="B82" s="236"/>
      <c r="C82" s="121"/>
      <c r="D82" s="121"/>
      <c r="E82" s="124"/>
      <c r="F82" s="125"/>
      <c r="G82" s="230"/>
      <c r="I82" s="236"/>
      <c r="J82" s="121"/>
      <c r="K82" s="121"/>
      <c r="L82" s="124"/>
      <c r="M82" s="125"/>
      <c r="N82" s="230"/>
    </row>
    <row r="83" spans="2:14" ht="20.100000000000001" customHeight="1" thickBot="1" x14ac:dyDescent="0.3">
      <c r="B83" s="237"/>
      <c r="C83" s="140"/>
      <c r="D83" s="140"/>
      <c r="E83" s="141"/>
      <c r="F83" s="142"/>
      <c r="G83" s="231"/>
      <c r="I83" s="237"/>
      <c r="J83" s="140"/>
      <c r="K83" s="140"/>
      <c r="L83" s="141"/>
      <c r="M83" s="142"/>
      <c r="N83" s="231"/>
    </row>
    <row r="84" spans="2:14" ht="20.100000000000001" customHeight="1" x14ac:dyDescent="0.25">
      <c r="B84" s="247" t="s">
        <v>21</v>
      </c>
      <c r="C84" s="248"/>
      <c r="D84" s="248"/>
      <c r="E84" s="248"/>
      <c r="F84" s="248"/>
      <c r="G84" s="20">
        <f>SUM(G56,G63,G70,G77)</f>
        <v>957.59999999999991</v>
      </c>
      <c r="I84" s="247" t="s">
        <v>21</v>
      </c>
      <c r="J84" s="248"/>
      <c r="K84" s="248"/>
      <c r="L84" s="248"/>
      <c r="M84" s="248"/>
      <c r="N84" s="20">
        <f>SUM(N56,N63,N70,N77)</f>
        <v>1010.8</v>
      </c>
    </row>
    <row r="85" spans="2:14" ht="20.100000000000001" customHeight="1" thickBot="1" x14ac:dyDescent="0.3">
      <c r="B85" s="249" t="s">
        <v>22</v>
      </c>
      <c r="C85" s="250"/>
      <c r="D85" s="250"/>
      <c r="E85" s="250"/>
      <c r="F85" s="250"/>
      <c r="G85" s="21">
        <f>SUM(G57,G64,G71,G78)</f>
        <v>0</v>
      </c>
      <c r="I85" s="249" t="s">
        <v>22</v>
      </c>
      <c r="J85" s="250"/>
      <c r="K85" s="250"/>
      <c r="L85" s="250"/>
      <c r="M85" s="250"/>
      <c r="N85" s="21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227" t="s">
        <v>13</v>
      </c>
      <c r="C87" s="228"/>
      <c r="D87" s="228"/>
      <c r="E87" s="228"/>
      <c r="F87" s="228"/>
      <c r="G87" s="229"/>
      <c r="I87" s="227" t="s">
        <v>13</v>
      </c>
      <c r="J87" s="228"/>
      <c r="K87" s="228"/>
      <c r="L87" s="228"/>
      <c r="M87" s="228"/>
      <c r="N87" s="229"/>
    </row>
    <row r="88" spans="2:14" ht="20.100000000000001" customHeight="1" thickBot="1" x14ac:dyDescent="0.3">
      <c r="B88" s="1" t="s">
        <v>14</v>
      </c>
      <c r="C88" s="2" t="s">
        <v>15</v>
      </c>
      <c r="D88" s="3" t="s">
        <v>16</v>
      </c>
      <c r="E88" s="4" t="s">
        <v>17</v>
      </c>
      <c r="F88" s="5" t="s">
        <v>18</v>
      </c>
      <c r="G88" s="6" t="s">
        <v>19</v>
      </c>
      <c r="I88" s="1" t="s">
        <v>14</v>
      </c>
      <c r="J88" s="2" t="s">
        <v>15</v>
      </c>
      <c r="K88" s="3" t="s">
        <v>16</v>
      </c>
      <c r="L88" s="4" t="s">
        <v>17</v>
      </c>
      <c r="M88" s="5" t="s">
        <v>18</v>
      </c>
      <c r="N88" s="6" t="s">
        <v>19</v>
      </c>
    </row>
    <row r="89" spans="2:14" ht="20.100000000000001" customHeight="1" x14ac:dyDescent="0.25">
      <c r="B89" s="238" t="s">
        <v>198</v>
      </c>
      <c r="C89" s="9">
        <v>3</v>
      </c>
      <c r="D89" s="9">
        <v>12</v>
      </c>
      <c r="E89" s="15"/>
      <c r="F89" s="50"/>
      <c r="G89" s="111">
        <f>C89*D89*E89</f>
        <v>0</v>
      </c>
      <c r="I89" s="238" t="s">
        <v>198</v>
      </c>
      <c r="J89" s="9">
        <v>3</v>
      </c>
      <c r="K89" s="9">
        <v>12</v>
      </c>
      <c r="L89" s="15"/>
      <c r="M89" s="50"/>
      <c r="N89" s="111">
        <f>J89*K89*L89</f>
        <v>0</v>
      </c>
    </row>
    <row r="90" spans="2:14" ht="20.100000000000001" customHeight="1" x14ac:dyDescent="0.25">
      <c r="B90" s="239"/>
      <c r="C90" s="11"/>
      <c r="D90" s="11"/>
      <c r="E90" s="96"/>
      <c r="F90" s="91"/>
      <c r="G90" s="245">
        <f>C90*D90*E90+C91*D91*E91+C92*D92*E92+C93*D93*E93+C94*D94*E94+C95*D95*E95</f>
        <v>0</v>
      </c>
      <c r="I90" s="239"/>
      <c r="J90" s="11"/>
      <c r="K90" s="11"/>
      <c r="L90" s="96"/>
      <c r="M90" s="91"/>
      <c r="N90" s="245">
        <f>J90*K90*L90+J91*K91*L91+J92*K92*L92+J93*K93*L93+J94*K94*L94+J95*K95*L95</f>
        <v>0</v>
      </c>
    </row>
    <row r="91" spans="2:14" ht="20.100000000000001" customHeight="1" x14ac:dyDescent="0.25">
      <c r="B91" s="239"/>
      <c r="C91" s="13"/>
      <c r="D91" s="13"/>
      <c r="E91" s="96"/>
      <c r="F91" s="95"/>
      <c r="G91" s="245"/>
      <c r="I91" s="239"/>
      <c r="J91" s="13"/>
      <c r="K91" s="13"/>
      <c r="L91" s="96"/>
      <c r="M91" s="95"/>
      <c r="N91" s="245"/>
    </row>
    <row r="92" spans="2:14" ht="20.100000000000001" customHeight="1" x14ac:dyDescent="0.25">
      <c r="B92" s="239"/>
      <c r="C92" s="13"/>
      <c r="D92" s="13"/>
      <c r="E92" s="96"/>
      <c r="F92" s="95"/>
      <c r="G92" s="245"/>
      <c r="I92" s="239"/>
      <c r="J92" s="13"/>
      <c r="K92" s="13"/>
      <c r="L92" s="96"/>
      <c r="M92" s="95"/>
      <c r="N92" s="245"/>
    </row>
    <row r="93" spans="2:14" ht="20.100000000000001" customHeight="1" x14ac:dyDescent="0.25">
      <c r="B93" s="239"/>
      <c r="C93" s="13"/>
      <c r="D93" s="13"/>
      <c r="E93" s="96"/>
      <c r="F93" s="95"/>
      <c r="G93" s="245"/>
      <c r="I93" s="239"/>
      <c r="J93" s="13"/>
      <c r="K93" s="13"/>
      <c r="L93" s="96"/>
      <c r="M93" s="95"/>
      <c r="N93" s="245"/>
    </row>
    <row r="94" spans="2:14" ht="20.100000000000001" customHeight="1" x14ac:dyDescent="0.25">
      <c r="B94" s="239"/>
      <c r="C94" s="13"/>
      <c r="D94" s="13"/>
      <c r="E94" s="152"/>
      <c r="F94" s="95"/>
      <c r="G94" s="245"/>
      <c r="I94" s="239"/>
      <c r="J94" s="13"/>
      <c r="K94" s="13"/>
      <c r="L94" s="152"/>
      <c r="M94" s="95"/>
      <c r="N94" s="245"/>
    </row>
    <row r="95" spans="2:14" ht="20.100000000000001" customHeight="1" thickBot="1" x14ac:dyDescent="0.3">
      <c r="B95" s="240"/>
      <c r="C95" s="143"/>
      <c r="D95" s="143"/>
      <c r="E95" s="153"/>
      <c r="F95" s="139"/>
      <c r="G95" s="246"/>
      <c r="I95" s="240"/>
      <c r="J95" s="143"/>
      <c r="K95" s="143"/>
      <c r="L95" s="153"/>
      <c r="M95" s="139"/>
      <c r="N95" s="246"/>
    </row>
    <row r="96" spans="2:14" ht="20.100000000000001" customHeight="1" x14ac:dyDescent="0.25">
      <c r="B96" s="235"/>
      <c r="C96" s="9"/>
      <c r="D96" s="9"/>
      <c r="E96" s="10"/>
      <c r="F96" s="47"/>
      <c r="G96" s="111">
        <f>C96*D96*E96</f>
        <v>0</v>
      </c>
      <c r="I96" s="235"/>
      <c r="J96" s="9"/>
      <c r="K96" s="9"/>
      <c r="L96" s="10"/>
      <c r="M96" s="47"/>
      <c r="N96" s="111">
        <f>J96*K96*L96</f>
        <v>0</v>
      </c>
    </row>
    <row r="97" spans="2:14" ht="20.100000000000001" customHeight="1" x14ac:dyDescent="0.25">
      <c r="B97" s="236"/>
      <c r="C97" s="119"/>
      <c r="D97" s="119"/>
      <c r="E97" s="122"/>
      <c r="F97" s="123"/>
      <c r="G97" s="230">
        <f>C97*D97*E97+C98*D98*E98+C99*D99*E99+C100*D100*E100+C101*D101*E101+C102*D102*E102</f>
        <v>0</v>
      </c>
      <c r="I97" s="236"/>
      <c r="J97" s="119"/>
      <c r="K97" s="119"/>
      <c r="L97" s="122"/>
      <c r="M97" s="123"/>
      <c r="N97" s="230">
        <f>J97*K97*L97+J98*K98*L98+J99*K99*L99+J100*K100*L100+J101*K101*L101+J102*K102*L102</f>
        <v>0</v>
      </c>
    </row>
    <row r="98" spans="2:14" ht="20.100000000000001" customHeight="1" x14ac:dyDescent="0.25">
      <c r="B98" s="236"/>
      <c r="C98" s="121"/>
      <c r="D98" s="121"/>
      <c r="E98" s="124"/>
      <c r="F98" s="125"/>
      <c r="G98" s="230"/>
      <c r="I98" s="236"/>
      <c r="J98" s="121"/>
      <c r="K98" s="121"/>
      <c r="L98" s="124"/>
      <c r="M98" s="125"/>
      <c r="N98" s="230"/>
    </row>
    <row r="99" spans="2:14" ht="20.100000000000001" customHeight="1" x14ac:dyDescent="0.25">
      <c r="B99" s="236"/>
      <c r="C99" s="121"/>
      <c r="D99" s="121"/>
      <c r="E99" s="124"/>
      <c r="F99" s="125"/>
      <c r="G99" s="230"/>
      <c r="I99" s="236"/>
      <c r="J99" s="121"/>
      <c r="K99" s="121"/>
      <c r="L99" s="124"/>
      <c r="M99" s="125"/>
      <c r="N99" s="230"/>
    </row>
    <row r="100" spans="2:14" ht="20.100000000000001" customHeight="1" x14ac:dyDescent="0.25">
      <c r="B100" s="236"/>
      <c r="C100" s="121"/>
      <c r="D100" s="121"/>
      <c r="E100" s="124"/>
      <c r="F100" s="125"/>
      <c r="G100" s="230"/>
      <c r="I100" s="236"/>
      <c r="J100" s="121"/>
      <c r="K100" s="121"/>
      <c r="L100" s="124"/>
      <c r="M100" s="125"/>
      <c r="N100" s="230"/>
    </row>
    <row r="101" spans="2:14" ht="20.100000000000001" customHeight="1" x14ac:dyDescent="0.25">
      <c r="B101" s="236"/>
      <c r="C101" s="121"/>
      <c r="D101" s="121"/>
      <c r="E101" s="124"/>
      <c r="F101" s="125"/>
      <c r="G101" s="230"/>
      <c r="I101" s="236"/>
      <c r="J101" s="121"/>
      <c r="K101" s="121"/>
      <c r="L101" s="124"/>
      <c r="M101" s="125"/>
      <c r="N101" s="230"/>
    </row>
    <row r="102" spans="2:14" ht="20.100000000000001" customHeight="1" thickBot="1" x14ac:dyDescent="0.3">
      <c r="B102" s="237"/>
      <c r="C102" s="140"/>
      <c r="D102" s="140"/>
      <c r="E102" s="141"/>
      <c r="F102" s="142"/>
      <c r="G102" s="231"/>
      <c r="I102" s="237"/>
      <c r="J102" s="140"/>
      <c r="K102" s="140"/>
      <c r="L102" s="141"/>
      <c r="M102" s="142"/>
      <c r="N102" s="231"/>
    </row>
    <row r="103" spans="2:14" ht="20.100000000000001" customHeight="1" x14ac:dyDescent="0.25">
      <c r="B103" s="251"/>
      <c r="C103" s="9"/>
      <c r="D103" s="9"/>
      <c r="E103" s="10"/>
      <c r="F103" s="47"/>
      <c r="G103" s="111">
        <f>C103*D103*E103</f>
        <v>0</v>
      </c>
      <c r="I103" s="251"/>
      <c r="J103" s="9"/>
      <c r="K103" s="9"/>
      <c r="L103" s="10"/>
      <c r="M103" s="47"/>
      <c r="N103" s="111">
        <f>J103*K103*L103</f>
        <v>0</v>
      </c>
    </row>
    <row r="104" spans="2:14" ht="20.100000000000001" customHeight="1" x14ac:dyDescent="0.25">
      <c r="B104" s="242"/>
      <c r="C104" s="18"/>
      <c r="D104" s="18"/>
      <c r="E104" s="19"/>
      <c r="F104" s="52"/>
      <c r="G104" s="245">
        <f>C104*D104*E104+C105*D105*E105+C106*D106*E106+C107*D107*E107+C108*D108*E108+C109*D109*E109</f>
        <v>0</v>
      </c>
      <c r="I104" s="242"/>
      <c r="J104" s="18"/>
      <c r="K104" s="18"/>
      <c r="L104" s="19"/>
      <c r="M104" s="52"/>
      <c r="N104" s="245">
        <f>J104*K104*L104+J105*K105*L105+J106*K106*L106+J107*K107*L107+J108*K108*L108+J109*K109*L109</f>
        <v>0</v>
      </c>
    </row>
    <row r="105" spans="2:14" ht="20.100000000000001" customHeight="1" x14ac:dyDescent="0.25">
      <c r="B105" s="242"/>
      <c r="C105" s="18"/>
      <c r="D105" s="18"/>
      <c r="E105" s="19"/>
      <c r="F105" s="52"/>
      <c r="G105" s="245"/>
      <c r="I105" s="242"/>
      <c r="J105" s="18"/>
      <c r="K105" s="18"/>
      <c r="L105" s="19"/>
      <c r="M105" s="52"/>
      <c r="N105" s="245"/>
    </row>
    <row r="106" spans="2:14" ht="20.100000000000001" customHeight="1" x14ac:dyDescent="0.25">
      <c r="B106" s="242"/>
      <c r="C106" s="18"/>
      <c r="D106" s="18"/>
      <c r="E106" s="19"/>
      <c r="F106" s="52"/>
      <c r="G106" s="245"/>
      <c r="I106" s="242"/>
      <c r="J106" s="18"/>
      <c r="K106" s="18"/>
      <c r="L106" s="19"/>
      <c r="M106" s="52"/>
      <c r="N106" s="245"/>
    </row>
    <row r="107" spans="2:14" ht="20.100000000000001" customHeight="1" x14ac:dyDescent="0.25">
      <c r="B107" s="242"/>
      <c r="C107" s="18"/>
      <c r="D107" s="18"/>
      <c r="E107" s="19"/>
      <c r="F107" s="52"/>
      <c r="G107" s="245"/>
      <c r="I107" s="242"/>
      <c r="J107" s="18"/>
      <c r="K107" s="18"/>
      <c r="L107" s="19"/>
      <c r="M107" s="52"/>
      <c r="N107" s="245"/>
    </row>
    <row r="108" spans="2:14" ht="20.100000000000001" customHeight="1" x14ac:dyDescent="0.25">
      <c r="B108" s="242"/>
      <c r="C108" s="18"/>
      <c r="D108" s="18"/>
      <c r="E108" s="19"/>
      <c r="F108" s="52"/>
      <c r="G108" s="245"/>
      <c r="I108" s="242"/>
      <c r="J108" s="18"/>
      <c r="K108" s="18"/>
      <c r="L108" s="19"/>
      <c r="M108" s="52"/>
      <c r="N108" s="245"/>
    </row>
    <row r="109" spans="2:14" ht="20.100000000000001" customHeight="1" thickBot="1" x14ac:dyDescent="0.3">
      <c r="B109" s="243"/>
      <c r="C109" s="149"/>
      <c r="D109" s="149"/>
      <c r="E109" s="150"/>
      <c r="F109" s="151"/>
      <c r="G109" s="246"/>
      <c r="I109" s="243"/>
      <c r="J109" s="149"/>
      <c r="K109" s="149"/>
      <c r="L109" s="150"/>
      <c r="M109" s="151"/>
      <c r="N109" s="246"/>
    </row>
    <row r="110" spans="2:14" ht="20.100000000000001" customHeight="1" x14ac:dyDescent="0.25">
      <c r="B110" s="247" t="s">
        <v>21</v>
      </c>
      <c r="C110" s="248"/>
      <c r="D110" s="248"/>
      <c r="E110" s="248"/>
      <c r="F110" s="248"/>
      <c r="G110" s="20">
        <f>SUM(G89,G96,G103)</f>
        <v>0</v>
      </c>
      <c r="I110" s="247" t="s">
        <v>21</v>
      </c>
      <c r="J110" s="248"/>
      <c r="K110" s="248"/>
      <c r="L110" s="248"/>
      <c r="M110" s="248"/>
      <c r="N110" s="20">
        <f>SUM(N89,N96,N103,)</f>
        <v>0</v>
      </c>
    </row>
    <row r="111" spans="2:14" ht="20.100000000000001" customHeight="1" thickBot="1" x14ac:dyDescent="0.3">
      <c r="B111" s="249" t="s">
        <v>22</v>
      </c>
      <c r="C111" s="250"/>
      <c r="D111" s="250"/>
      <c r="E111" s="250"/>
      <c r="F111" s="250"/>
      <c r="G111" s="21">
        <f>SUM(G90,G97,G104)</f>
        <v>0</v>
      </c>
      <c r="I111" s="249" t="s">
        <v>22</v>
      </c>
      <c r="J111" s="250"/>
      <c r="K111" s="250"/>
      <c r="L111" s="250"/>
      <c r="M111" s="250"/>
      <c r="N111" s="21">
        <f>SUM(N90,N97,N104,)</f>
        <v>0</v>
      </c>
    </row>
    <row r="112" spans="2:14" ht="20.100000000000001" customHeight="1" thickBot="1" x14ac:dyDescent="0.3"/>
    <row r="113" spans="2:14" ht="20.100000000000001" customHeight="1" x14ac:dyDescent="0.25">
      <c r="B113" s="252" t="s">
        <v>21</v>
      </c>
      <c r="C113" s="253"/>
      <c r="D113" s="253"/>
      <c r="E113" s="253"/>
      <c r="F113" s="253"/>
      <c r="G113" s="20">
        <f>SUM(G18,G51,G84,G110)</f>
        <v>3876</v>
      </c>
      <c r="I113" s="247" t="s">
        <v>21</v>
      </c>
      <c r="J113" s="248"/>
      <c r="K113" s="248"/>
      <c r="L113" s="248"/>
      <c r="M113" s="248"/>
      <c r="N113" s="20">
        <f>SUM(N18,N51,N84,N110)</f>
        <v>4020.3999999999996</v>
      </c>
    </row>
    <row r="114" spans="2:14" ht="20.100000000000001" customHeight="1" thickBot="1" x14ac:dyDescent="0.3">
      <c r="B114" s="254" t="s">
        <v>22</v>
      </c>
      <c r="C114" s="255"/>
      <c r="D114" s="255"/>
      <c r="E114" s="255"/>
      <c r="F114" s="255"/>
      <c r="G114" s="109">
        <f>SUM(G19,G52,G85,G111)</f>
        <v>0</v>
      </c>
      <c r="I114" s="249" t="s">
        <v>22</v>
      </c>
      <c r="J114" s="250"/>
      <c r="K114" s="250"/>
      <c r="L114" s="250"/>
      <c r="M114" s="250"/>
      <c r="N114" s="109">
        <f>SUM(N19,N52,N85,N111)</f>
        <v>0</v>
      </c>
    </row>
  </sheetData>
  <mergeCells count="87">
    <mergeCell ref="B111:F111"/>
    <mergeCell ref="I111:M111"/>
    <mergeCell ref="B113:F113"/>
    <mergeCell ref="I113:M113"/>
    <mergeCell ref="B114:F114"/>
    <mergeCell ref="I114:M114"/>
    <mergeCell ref="B103:B109"/>
    <mergeCell ref="I103:I109"/>
    <mergeCell ref="G104:G109"/>
    <mergeCell ref="N104:N109"/>
    <mergeCell ref="B110:F110"/>
    <mergeCell ref="I110:M110"/>
    <mergeCell ref="B96:B102"/>
    <mergeCell ref="I96:I102"/>
    <mergeCell ref="G97:G102"/>
    <mergeCell ref="N97:N102"/>
    <mergeCell ref="B85:F85"/>
    <mergeCell ref="I85:M85"/>
    <mergeCell ref="B87:G87"/>
    <mergeCell ref="I87:N87"/>
    <mergeCell ref="B89:B95"/>
    <mergeCell ref="I89:I95"/>
    <mergeCell ref="G90:G95"/>
    <mergeCell ref="N90:N95"/>
    <mergeCell ref="B77:B83"/>
    <mergeCell ref="G78:G83"/>
    <mergeCell ref="I77:I83"/>
    <mergeCell ref="N78:N83"/>
    <mergeCell ref="B70:B76"/>
    <mergeCell ref="I70:I76"/>
    <mergeCell ref="G71:G76"/>
    <mergeCell ref="N71:N76"/>
    <mergeCell ref="B84:F84"/>
    <mergeCell ref="I84:M84"/>
    <mergeCell ref="B63:B69"/>
    <mergeCell ref="I63:I69"/>
    <mergeCell ref="G64:G69"/>
    <mergeCell ref="N64:N69"/>
    <mergeCell ref="B54:G54"/>
    <mergeCell ref="I54:N54"/>
    <mergeCell ref="B56:B62"/>
    <mergeCell ref="I56:I62"/>
    <mergeCell ref="G57:G62"/>
    <mergeCell ref="N57:N62"/>
    <mergeCell ref="B2:G2"/>
    <mergeCell ref="I2:N2"/>
    <mergeCell ref="B18:F18"/>
    <mergeCell ref="I18:M18"/>
    <mergeCell ref="B19:F19"/>
    <mergeCell ref="I19:M19"/>
    <mergeCell ref="B4:B10"/>
    <mergeCell ref="B11:B17"/>
    <mergeCell ref="G5:G10"/>
    <mergeCell ref="G12:G17"/>
    <mergeCell ref="B51:F51"/>
    <mergeCell ref="I51:M51"/>
    <mergeCell ref="B52:F52"/>
    <mergeCell ref="I52:M52"/>
    <mergeCell ref="B23:B29"/>
    <mergeCell ref="B30:B36"/>
    <mergeCell ref="B37:B43"/>
    <mergeCell ref="B44:B50"/>
    <mergeCell ref="G24:G29"/>
    <mergeCell ref="G31:G36"/>
    <mergeCell ref="G38:G43"/>
    <mergeCell ref="B21:G21"/>
    <mergeCell ref="I21:N21"/>
    <mergeCell ref="G45:G50"/>
    <mergeCell ref="I4:I10"/>
    <mergeCell ref="I11:I17"/>
    <mergeCell ref="I23:I29"/>
    <mergeCell ref="I30:I36"/>
    <mergeCell ref="I37:I43"/>
    <mergeCell ref="N45:N50"/>
    <mergeCell ref="I44:I50"/>
    <mergeCell ref="N5:N10"/>
    <mergeCell ref="N12:N17"/>
    <mergeCell ref="N24:N29"/>
    <mergeCell ref="N31:N36"/>
    <mergeCell ref="N38:N43"/>
    <mergeCell ref="P15:P19"/>
    <mergeCell ref="P20:P24"/>
    <mergeCell ref="P2:Q2"/>
    <mergeCell ref="P3:Q3"/>
    <mergeCell ref="P4:Q4"/>
    <mergeCell ref="P5:P9"/>
    <mergeCell ref="P10:P14"/>
  </mergeCells>
  <phoneticPr fontId="15" type="noConversion"/>
  <hyperlinks>
    <hyperlink ref="P3:Q3" location="说明页!A1" display="说明页" xr:uid="{5F27E8C7-B4A9-43F0-A0E6-9AB8C8B85715}"/>
    <hyperlink ref="P4:Q4" location="基础数据!A1" display="基础数据" xr:uid="{6B12490D-79F1-4182-A0FD-83A267202DC8}"/>
    <hyperlink ref="Q5" location="'腿肩(减重60%)'!A1" display="减重60%" xr:uid="{5EE8C0FA-E145-4B35-A07F-242E0E260E11}"/>
    <hyperlink ref="Q6" location="'腿肩(75%)'!A1" display="75%" xr:uid="{9DBDB8AE-495E-43D6-B365-E15B32968E39}"/>
    <hyperlink ref="Q7" location="'腿肩(80%)'!A1" display="80%" xr:uid="{681B83B6-36AE-44FE-86C9-D6E0C7556A07}"/>
    <hyperlink ref="Q8" location="'腿肩(85%)'!A1" display="85%" xr:uid="{479C5153-7AAA-492A-BC52-4D5550E8BD64}"/>
    <hyperlink ref="Q9" location="'腿肩(95%)'!A1" display="95%" xr:uid="{1A8642D3-D028-43FA-BFA4-8BBF765DB118}"/>
    <hyperlink ref="Q10" location="'胸背(减重70%)'!A1" display="减重70%" xr:uid="{E169252A-B46F-4EB5-B0EF-54E3BAE51B5F}"/>
    <hyperlink ref="Q11" location="'胸背(77.5%)'!A1" display="77.5%" xr:uid="{1CC4A180-E0C3-48E6-9825-6BECE9A436E1}"/>
    <hyperlink ref="Q12" location="'胸背(82.5%)'!A1" display="82.5%" xr:uid="{10AF6988-FB2F-4F23-96EF-8C60D8850131}"/>
    <hyperlink ref="Q13" location="'胸背(87.5%)'!A1" display="87.5%" xr:uid="{EA1363E6-489C-406D-AC0A-EFD521A13B65}"/>
    <hyperlink ref="Q14" location="'胸背(95%)'!A1" display="95%" xr:uid="{2B5EC933-2D59-4ACC-B176-6A7C10037BA1}"/>
    <hyperlink ref="Q15" location="'拉胸(减重60%)'!A1" display="减重60%" xr:uid="{DAE415D4-2EDA-43C8-AB0F-B42F5B60C614}"/>
    <hyperlink ref="Q16" location="'拉胸(75%)'!A1" display="75%" xr:uid="{4521FC63-D510-4E22-B789-E520A7917A31}"/>
    <hyperlink ref="Q17" location="'拉胸(80%)'!A1" display="80%" xr:uid="{8CFCD0E8-06CB-487D-9A00-0DE405DD7813}"/>
    <hyperlink ref="Q18" location="'拉胸(85%)'!A1" display="85%" xr:uid="{68A78577-2D96-49FB-88CC-C4B3877D10AE}"/>
    <hyperlink ref="Q19" location="'拉胸(95%)'!A1" display="95%" xr:uid="{D8A1859E-70CC-43AE-946E-680C4D421B2B}"/>
    <hyperlink ref="Q20" location="'肩背(减重70%)'!A1" display="减重70%" xr:uid="{0D0047BB-B0EE-45CA-A100-15040EA95822}"/>
    <hyperlink ref="Q21" location="'肩背(77.5%)'!A1" display="77.5%" xr:uid="{75020259-6C79-46BB-9CC5-53436B948BEA}"/>
    <hyperlink ref="Q22" location="'肩背(82.5%)'!A1" display="82.5%" xr:uid="{084DDACB-9CBB-48D9-99DC-48E4212E3882}"/>
    <hyperlink ref="Q23" location="'肩背(87.5%)'!A1" display="87.5%" xr:uid="{6802732D-5C65-47AD-B913-B3DA13FA4AA2}"/>
    <hyperlink ref="Q24" location="'肩背(95%)'!A1" display="95%" xr:uid="{E2ECBE1A-6EB9-4B05-A117-772F9A9D5181}"/>
  </hyperlinks>
  <pageMargins left="0.69930555555555596" right="0.69930555555555596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3" tint="0.59999389629810485"/>
  </sheetPr>
  <dimension ref="B1:Q114"/>
  <sheetViews>
    <sheetView zoomScale="85" zoomScaleNormal="85" workbookViewId="0">
      <selection activeCell="Q7" sqref="Q7"/>
    </sheetView>
  </sheetViews>
  <sheetFormatPr defaultColWidth="10.77734375" defaultRowHeight="20.100000000000001" customHeight="1" x14ac:dyDescent="0.25"/>
  <cols>
    <col min="1" max="1" width="10.77734375" style="135"/>
    <col min="2" max="2" width="16.77734375" style="135" customWidth="1"/>
    <col min="3" max="8" width="10.77734375" style="135"/>
    <col min="9" max="9" width="16.77734375" style="135" customWidth="1"/>
    <col min="10" max="16384" width="10.77734375" style="135"/>
  </cols>
  <sheetData>
    <row r="1" spans="2:17" ht="20.100000000000001" customHeight="1" thickBot="1" x14ac:dyDescent="0.3"/>
    <row r="2" spans="2:17" ht="20.100000000000001" customHeight="1" thickTop="1" thickBot="1" x14ac:dyDescent="0.3">
      <c r="B2" s="227" t="s">
        <v>13</v>
      </c>
      <c r="C2" s="228"/>
      <c r="D2" s="228"/>
      <c r="E2" s="228"/>
      <c r="F2" s="228"/>
      <c r="G2" s="229"/>
      <c r="I2" s="227" t="s">
        <v>13</v>
      </c>
      <c r="J2" s="228"/>
      <c r="K2" s="228"/>
      <c r="L2" s="228"/>
      <c r="M2" s="228"/>
      <c r="N2" s="229"/>
      <c r="P2" s="196" t="s">
        <v>116</v>
      </c>
      <c r="Q2" s="197"/>
    </row>
    <row r="3" spans="2:17" ht="20.100000000000001" customHeight="1" thickBot="1" x14ac:dyDescent="0.3">
      <c r="B3" s="1" t="s">
        <v>14</v>
      </c>
      <c r="C3" s="2" t="s">
        <v>15</v>
      </c>
      <c r="D3" s="3" t="s">
        <v>16</v>
      </c>
      <c r="E3" s="4" t="s">
        <v>17</v>
      </c>
      <c r="F3" s="5" t="s">
        <v>18</v>
      </c>
      <c r="G3" s="6" t="s">
        <v>19</v>
      </c>
      <c r="I3" s="1" t="s">
        <v>14</v>
      </c>
      <c r="J3" s="2" t="s">
        <v>15</v>
      </c>
      <c r="K3" s="3" t="s">
        <v>16</v>
      </c>
      <c r="L3" s="4" t="s">
        <v>17</v>
      </c>
      <c r="M3" s="5" t="s">
        <v>18</v>
      </c>
      <c r="N3" s="6" t="s">
        <v>19</v>
      </c>
      <c r="P3" s="205" t="s">
        <v>117</v>
      </c>
      <c r="Q3" s="206"/>
    </row>
    <row r="4" spans="2:17" ht="20.100000000000001" customHeight="1" thickBot="1" x14ac:dyDescent="0.3">
      <c r="B4" s="232" t="s">
        <v>65</v>
      </c>
      <c r="C4" s="7">
        <f>基础数据!$I$19</f>
        <v>4</v>
      </c>
      <c r="D4" s="7">
        <f>基础数据!$J$19</f>
        <v>8</v>
      </c>
      <c r="E4" s="8">
        <f>基础数据!$F$4*F4</f>
        <v>114</v>
      </c>
      <c r="F4" s="110">
        <f>基础数据!$C$19</f>
        <v>0.75</v>
      </c>
      <c r="G4" s="111">
        <f>C4*D4*E4</f>
        <v>3648</v>
      </c>
      <c r="I4" s="232" t="s">
        <v>132</v>
      </c>
      <c r="J4" s="7">
        <f>基础数据!$I$19</f>
        <v>4</v>
      </c>
      <c r="K4" s="7">
        <f>基础数据!$J$19</f>
        <v>8</v>
      </c>
      <c r="L4" s="8">
        <f>基础数据!$L$4*M4</f>
        <v>117.5625</v>
      </c>
      <c r="M4" s="110">
        <f>基础数据!$C$19</f>
        <v>0.75</v>
      </c>
      <c r="N4" s="111">
        <f>J4*K4*L4</f>
        <v>3762</v>
      </c>
      <c r="P4" s="201" t="s">
        <v>118</v>
      </c>
      <c r="Q4" s="202"/>
    </row>
    <row r="5" spans="2:17" ht="20.100000000000001" customHeight="1" x14ac:dyDescent="0.25">
      <c r="B5" s="233"/>
      <c r="C5" s="88"/>
      <c r="D5" s="89"/>
      <c r="E5" s="90"/>
      <c r="F5" s="91"/>
      <c r="G5" s="245">
        <f>C5*D5*E5+C6*D6*E6+C7*D7*E7+C8*D8*E8+C9*D9*E9+C10*D10*E10</f>
        <v>0</v>
      </c>
      <c r="I5" s="233"/>
      <c r="J5" s="88"/>
      <c r="K5" s="89"/>
      <c r="L5" s="90"/>
      <c r="M5" s="91"/>
      <c r="N5" s="245">
        <f>J5*K5*L5+J6*K6*L6+J7*K7*L7+J8*K8*L8+J9*K9*L9+J10*K10*L10</f>
        <v>0</v>
      </c>
      <c r="P5" s="171" t="s">
        <v>119</v>
      </c>
      <c r="Q5" s="156" t="s">
        <v>121</v>
      </c>
    </row>
    <row r="6" spans="2:17" ht="20.100000000000001" customHeight="1" x14ac:dyDescent="0.25">
      <c r="B6" s="233"/>
      <c r="C6" s="92"/>
      <c r="D6" s="93"/>
      <c r="E6" s="94"/>
      <c r="F6" s="95"/>
      <c r="G6" s="245"/>
      <c r="I6" s="233"/>
      <c r="J6" s="92"/>
      <c r="K6" s="93"/>
      <c r="L6" s="94"/>
      <c r="M6" s="95"/>
      <c r="N6" s="245"/>
      <c r="P6" s="172"/>
      <c r="Q6" s="157" t="s">
        <v>122</v>
      </c>
    </row>
    <row r="7" spans="2:17" ht="20.100000000000001" customHeight="1" x14ac:dyDescent="0.25">
      <c r="B7" s="233"/>
      <c r="C7" s="92"/>
      <c r="D7" s="93"/>
      <c r="E7" s="94"/>
      <c r="F7" s="95"/>
      <c r="G7" s="245"/>
      <c r="I7" s="233"/>
      <c r="J7" s="92"/>
      <c r="K7" s="93"/>
      <c r="L7" s="94"/>
      <c r="M7" s="95"/>
      <c r="N7" s="245"/>
      <c r="P7" s="172"/>
      <c r="Q7" s="158" t="s">
        <v>131</v>
      </c>
    </row>
    <row r="8" spans="2:17" ht="20.100000000000001" customHeight="1" thickBot="1" x14ac:dyDescent="0.3">
      <c r="B8" s="233"/>
      <c r="C8" s="92"/>
      <c r="D8" s="93"/>
      <c r="E8" s="94"/>
      <c r="F8" s="95"/>
      <c r="G8" s="245"/>
      <c r="I8" s="233"/>
      <c r="J8" s="92"/>
      <c r="K8" s="93"/>
      <c r="L8" s="94"/>
      <c r="M8" s="95"/>
      <c r="N8" s="245"/>
      <c r="P8" s="172"/>
      <c r="Q8" s="159" t="s">
        <v>124</v>
      </c>
    </row>
    <row r="9" spans="2:17" ht="20.100000000000001" customHeight="1" thickBot="1" x14ac:dyDescent="0.3">
      <c r="B9" s="233"/>
      <c r="C9" s="92"/>
      <c r="D9" s="93"/>
      <c r="E9" s="94"/>
      <c r="F9" s="95"/>
      <c r="G9" s="245"/>
      <c r="I9" s="233"/>
      <c r="J9" s="92"/>
      <c r="K9" s="93"/>
      <c r="L9" s="94"/>
      <c r="M9" s="95"/>
      <c r="N9" s="245"/>
      <c r="P9" s="173"/>
      <c r="Q9" s="160" t="s">
        <v>125</v>
      </c>
    </row>
    <row r="10" spans="2:17" ht="20.100000000000001" customHeight="1" thickBot="1" x14ac:dyDescent="0.3">
      <c r="B10" s="234"/>
      <c r="C10" s="136"/>
      <c r="D10" s="137"/>
      <c r="E10" s="138"/>
      <c r="F10" s="139"/>
      <c r="G10" s="246"/>
      <c r="I10" s="234"/>
      <c r="J10" s="136"/>
      <c r="K10" s="137"/>
      <c r="L10" s="138"/>
      <c r="M10" s="139"/>
      <c r="N10" s="246"/>
      <c r="P10" s="174" t="s">
        <v>120</v>
      </c>
      <c r="Q10" s="156" t="s">
        <v>130</v>
      </c>
    </row>
    <row r="11" spans="2:17" ht="20.100000000000001" customHeight="1" x14ac:dyDescent="0.25">
      <c r="B11" s="235" t="s">
        <v>72</v>
      </c>
      <c r="C11" s="9">
        <v>3</v>
      </c>
      <c r="D11" s="9">
        <v>8</v>
      </c>
      <c r="E11" s="10"/>
      <c r="F11" s="47"/>
      <c r="G11" s="111">
        <f>C11*D11*E11</f>
        <v>0</v>
      </c>
      <c r="I11" s="235" t="s">
        <v>151</v>
      </c>
      <c r="J11" s="9">
        <v>3</v>
      </c>
      <c r="K11" s="9">
        <v>8</v>
      </c>
      <c r="L11" s="10"/>
      <c r="M11" s="47"/>
      <c r="N11" s="111">
        <f>J11*K11*L11</f>
        <v>0</v>
      </c>
      <c r="P11" s="175"/>
      <c r="Q11" s="157" t="s">
        <v>127</v>
      </c>
    </row>
    <row r="12" spans="2:17" ht="20.100000000000001" customHeight="1" x14ac:dyDescent="0.25">
      <c r="B12" s="236"/>
      <c r="C12" s="121"/>
      <c r="D12" s="121"/>
      <c r="E12" s="124"/>
      <c r="F12" s="125"/>
      <c r="G12" s="230">
        <f>C12*D12*E12+C13*D13*E13+C14*D14*E14+C15*D15*E15+C16*D16*E16+C17*D17*E17</f>
        <v>0</v>
      </c>
      <c r="I12" s="236"/>
      <c r="J12" s="121"/>
      <c r="K12" s="121"/>
      <c r="L12" s="124"/>
      <c r="M12" s="125"/>
      <c r="N12" s="230">
        <f>J12*K12*L12+J13*K13*L13+J14*K14*L14+J15*K15*L15+J16*K16*L16+J17*K17*L17</f>
        <v>0</v>
      </c>
      <c r="P12" s="175"/>
      <c r="Q12" s="158" t="s">
        <v>128</v>
      </c>
    </row>
    <row r="13" spans="2:17" ht="20.100000000000001" customHeight="1" thickBot="1" x14ac:dyDescent="0.3">
      <c r="B13" s="236"/>
      <c r="C13" s="121"/>
      <c r="D13" s="121"/>
      <c r="E13" s="124"/>
      <c r="F13" s="125"/>
      <c r="G13" s="230"/>
      <c r="I13" s="236"/>
      <c r="J13" s="121"/>
      <c r="K13" s="121"/>
      <c r="L13" s="124"/>
      <c r="M13" s="125"/>
      <c r="N13" s="230"/>
      <c r="P13" s="175"/>
      <c r="Q13" s="159" t="s">
        <v>129</v>
      </c>
    </row>
    <row r="14" spans="2:17" ht="20.100000000000001" customHeight="1" thickBot="1" x14ac:dyDescent="0.3">
      <c r="B14" s="236"/>
      <c r="C14" s="121"/>
      <c r="D14" s="121"/>
      <c r="E14" s="124"/>
      <c r="F14" s="125"/>
      <c r="G14" s="230"/>
      <c r="I14" s="236"/>
      <c r="J14" s="121"/>
      <c r="K14" s="121"/>
      <c r="L14" s="124"/>
      <c r="M14" s="125"/>
      <c r="N14" s="230"/>
      <c r="P14" s="198"/>
      <c r="Q14" s="160" t="s">
        <v>125</v>
      </c>
    </row>
    <row r="15" spans="2:17" ht="20.100000000000001" customHeight="1" x14ac:dyDescent="0.25">
      <c r="B15" s="236"/>
      <c r="C15" s="121"/>
      <c r="D15" s="121"/>
      <c r="E15" s="124"/>
      <c r="F15" s="125"/>
      <c r="G15" s="230"/>
      <c r="I15" s="236"/>
      <c r="J15" s="121"/>
      <c r="K15" s="121"/>
      <c r="L15" s="124"/>
      <c r="M15" s="125"/>
      <c r="N15" s="230"/>
      <c r="P15" s="171" t="s">
        <v>126</v>
      </c>
      <c r="Q15" s="156" t="s">
        <v>121</v>
      </c>
    </row>
    <row r="16" spans="2:17" ht="20.100000000000001" customHeight="1" x14ac:dyDescent="0.25">
      <c r="B16" s="236"/>
      <c r="C16" s="121"/>
      <c r="D16" s="121"/>
      <c r="E16" s="124"/>
      <c r="F16" s="125"/>
      <c r="G16" s="230"/>
      <c r="I16" s="236"/>
      <c r="J16" s="121"/>
      <c r="K16" s="121"/>
      <c r="L16" s="124"/>
      <c r="M16" s="125"/>
      <c r="N16" s="230"/>
      <c r="P16" s="172"/>
      <c r="Q16" s="157" t="s">
        <v>122</v>
      </c>
    </row>
    <row r="17" spans="2:17" ht="20.100000000000001" customHeight="1" thickBot="1" x14ac:dyDescent="0.3">
      <c r="B17" s="237"/>
      <c r="C17" s="140"/>
      <c r="D17" s="140"/>
      <c r="E17" s="141"/>
      <c r="F17" s="142"/>
      <c r="G17" s="231"/>
      <c r="I17" s="237"/>
      <c r="J17" s="140"/>
      <c r="K17" s="140"/>
      <c r="L17" s="141"/>
      <c r="M17" s="142"/>
      <c r="N17" s="231"/>
      <c r="P17" s="172"/>
      <c r="Q17" s="158" t="s">
        <v>123</v>
      </c>
    </row>
    <row r="18" spans="2:17" ht="20.100000000000001" customHeight="1" thickBot="1" x14ac:dyDescent="0.3">
      <c r="B18" s="247" t="s">
        <v>21</v>
      </c>
      <c r="C18" s="248"/>
      <c r="D18" s="248"/>
      <c r="E18" s="248"/>
      <c r="F18" s="248"/>
      <c r="G18" s="20">
        <f>SUM(G4,G11)</f>
        <v>3648</v>
      </c>
      <c r="I18" s="247" t="s">
        <v>21</v>
      </c>
      <c r="J18" s="248"/>
      <c r="K18" s="248"/>
      <c r="L18" s="248"/>
      <c r="M18" s="248"/>
      <c r="N18" s="20">
        <f>SUM(N4,N11)</f>
        <v>3762</v>
      </c>
      <c r="P18" s="172"/>
      <c r="Q18" s="159" t="s">
        <v>124</v>
      </c>
    </row>
    <row r="19" spans="2:17" ht="20.100000000000001" customHeight="1" thickBot="1" x14ac:dyDescent="0.3">
      <c r="B19" s="249" t="s">
        <v>22</v>
      </c>
      <c r="C19" s="250"/>
      <c r="D19" s="250"/>
      <c r="E19" s="250"/>
      <c r="F19" s="250"/>
      <c r="G19" s="21">
        <f>SUM(G5,G12)</f>
        <v>0</v>
      </c>
      <c r="I19" s="249" t="s">
        <v>22</v>
      </c>
      <c r="J19" s="250"/>
      <c r="K19" s="250"/>
      <c r="L19" s="250"/>
      <c r="M19" s="250"/>
      <c r="N19" s="21">
        <f>SUM(N5,N12,)</f>
        <v>0</v>
      </c>
      <c r="P19" s="173"/>
      <c r="Q19" s="160" t="s">
        <v>125</v>
      </c>
    </row>
    <row r="20" spans="2:17" ht="20.100000000000001" customHeight="1" thickBot="1" x14ac:dyDescent="0.3">
      <c r="P20" s="174" t="s">
        <v>143</v>
      </c>
      <c r="Q20" s="156" t="s">
        <v>130</v>
      </c>
    </row>
    <row r="21" spans="2:17" ht="20.100000000000001" customHeight="1" thickBot="1" x14ac:dyDescent="0.3">
      <c r="B21" s="227" t="s">
        <v>13</v>
      </c>
      <c r="C21" s="228"/>
      <c r="D21" s="228"/>
      <c r="E21" s="228"/>
      <c r="F21" s="228"/>
      <c r="G21" s="229"/>
      <c r="I21" s="227" t="s">
        <v>13</v>
      </c>
      <c r="J21" s="228"/>
      <c r="K21" s="228"/>
      <c r="L21" s="228"/>
      <c r="M21" s="228"/>
      <c r="N21" s="229"/>
      <c r="P21" s="175"/>
      <c r="Q21" s="157" t="s">
        <v>127</v>
      </c>
    </row>
    <row r="22" spans="2:17" ht="20.100000000000001" customHeight="1" thickBot="1" x14ac:dyDescent="0.3">
      <c r="B22" s="1" t="s">
        <v>14</v>
      </c>
      <c r="C22" s="2" t="s">
        <v>15</v>
      </c>
      <c r="D22" s="3" t="s">
        <v>16</v>
      </c>
      <c r="E22" s="4" t="s">
        <v>17</v>
      </c>
      <c r="F22" s="5" t="s">
        <v>18</v>
      </c>
      <c r="G22" s="6" t="s">
        <v>19</v>
      </c>
      <c r="I22" s="1" t="s">
        <v>14</v>
      </c>
      <c r="J22" s="2" t="s">
        <v>15</v>
      </c>
      <c r="K22" s="3" t="s">
        <v>16</v>
      </c>
      <c r="L22" s="4" t="s">
        <v>17</v>
      </c>
      <c r="M22" s="5" t="s">
        <v>18</v>
      </c>
      <c r="N22" s="6" t="s">
        <v>19</v>
      </c>
      <c r="P22" s="175"/>
      <c r="Q22" s="158" t="s">
        <v>128</v>
      </c>
    </row>
    <row r="23" spans="2:17" ht="20.100000000000001" customHeight="1" thickBot="1" x14ac:dyDescent="0.3">
      <c r="B23" s="238" t="s">
        <v>159</v>
      </c>
      <c r="C23" s="9">
        <v>3</v>
      </c>
      <c r="D23" s="9">
        <v>10</v>
      </c>
      <c r="E23" s="10"/>
      <c r="F23" s="47"/>
      <c r="G23" s="111">
        <f>C23*D23*E23</f>
        <v>0</v>
      </c>
      <c r="I23" s="238" t="s">
        <v>159</v>
      </c>
      <c r="J23" s="9">
        <v>3</v>
      </c>
      <c r="K23" s="9">
        <v>10</v>
      </c>
      <c r="L23" s="10"/>
      <c r="M23" s="47"/>
      <c r="N23" s="111">
        <f>J23*K23*L23</f>
        <v>0</v>
      </c>
      <c r="P23" s="175"/>
      <c r="Q23" s="159" t="s">
        <v>129</v>
      </c>
    </row>
    <row r="24" spans="2:17" ht="20.100000000000001" customHeight="1" thickBot="1" x14ac:dyDescent="0.3">
      <c r="B24" s="239"/>
      <c r="C24" s="11"/>
      <c r="D24" s="11"/>
      <c r="E24" s="12"/>
      <c r="F24" s="48"/>
      <c r="G24" s="245">
        <f>C24*D24*E24+C25*D25*E25+C26*D26*E26+C27*D27*E27+C28*D28*E28+C29*D29*E29</f>
        <v>0</v>
      </c>
      <c r="I24" s="239"/>
      <c r="J24" s="11"/>
      <c r="K24" s="11"/>
      <c r="L24" s="12"/>
      <c r="M24" s="48"/>
      <c r="N24" s="245">
        <f>J24*K24*L24+J25*K25*L25+J26*K26*L26+J27*K27*L27+J28*K28*L28+J29*K29*L29</f>
        <v>0</v>
      </c>
      <c r="P24" s="176"/>
      <c r="Q24" s="161" t="s">
        <v>125</v>
      </c>
    </row>
    <row r="25" spans="2:17" ht="20.100000000000001" customHeight="1" thickTop="1" x14ac:dyDescent="0.25">
      <c r="B25" s="239"/>
      <c r="C25" s="13"/>
      <c r="D25" s="13"/>
      <c r="E25" s="14"/>
      <c r="F25" s="49"/>
      <c r="G25" s="245"/>
      <c r="I25" s="239"/>
      <c r="J25" s="13"/>
      <c r="K25" s="13"/>
      <c r="L25" s="14"/>
      <c r="M25" s="49"/>
      <c r="N25" s="245"/>
    </row>
    <row r="26" spans="2:17" ht="20.100000000000001" customHeight="1" x14ac:dyDescent="0.25">
      <c r="B26" s="239"/>
      <c r="C26" s="13"/>
      <c r="D26" s="13"/>
      <c r="E26" s="14"/>
      <c r="F26" s="49"/>
      <c r="G26" s="245"/>
      <c r="I26" s="239"/>
      <c r="J26" s="13"/>
      <c r="K26" s="13"/>
      <c r="L26" s="14"/>
      <c r="M26" s="49"/>
      <c r="N26" s="245"/>
    </row>
    <row r="27" spans="2:17" ht="20.100000000000001" customHeight="1" x14ac:dyDescent="0.25">
      <c r="B27" s="239"/>
      <c r="C27" s="13"/>
      <c r="D27" s="13"/>
      <c r="E27" s="14"/>
      <c r="F27" s="49"/>
      <c r="G27" s="245"/>
      <c r="I27" s="239"/>
      <c r="J27" s="13"/>
      <c r="K27" s="13"/>
      <c r="L27" s="14"/>
      <c r="M27" s="49"/>
      <c r="N27" s="245"/>
    </row>
    <row r="28" spans="2:17" ht="20.100000000000001" customHeight="1" x14ac:dyDescent="0.25">
      <c r="B28" s="239"/>
      <c r="C28" s="13"/>
      <c r="D28" s="13"/>
      <c r="E28" s="14"/>
      <c r="F28" s="49"/>
      <c r="G28" s="245"/>
      <c r="I28" s="239"/>
      <c r="J28" s="13"/>
      <c r="K28" s="13"/>
      <c r="L28" s="14"/>
      <c r="M28" s="49"/>
      <c r="N28" s="245"/>
    </row>
    <row r="29" spans="2:17" ht="20.100000000000001" customHeight="1" thickBot="1" x14ac:dyDescent="0.3">
      <c r="B29" s="240"/>
      <c r="C29" s="143"/>
      <c r="D29" s="143"/>
      <c r="E29" s="144"/>
      <c r="F29" s="145"/>
      <c r="G29" s="246"/>
      <c r="I29" s="240"/>
      <c r="J29" s="143"/>
      <c r="K29" s="143"/>
      <c r="L29" s="144"/>
      <c r="M29" s="145"/>
      <c r="N29" s="246"/>
    </row>
    <row r="30" spans="2:17" ht="20.100000000000001" customHeight="1" x14ac:dyDescent="0.25">
      <c r="B30" s="235" t="s">
        <v>77</v>
      </c>
      <c r="C30" s="9">
        <v>3</v>
      </c>
      <c r="D30" s="9">
        <v>12</v>
      </c>
      <c r="E30" s="15"/>
      <c r="F30" s="50"/>
      <c r="G30" s="111">
        <f>C30*D30*E30</f>
        <v>0</v>
      </c>
      <c r="I30" s="235" t="s">
        <v>77</v>
      </c>
      <c r="J30" s="9">
        <v>3</v>
      </c>
      <c r="K30" s="9">
        <v>12</v>
      </c>
      <c r="L30" s="15"/>
      <c r="M30" s="50"/>
      <c r="N30" s="111">
        <f>J30*K30*L30</f>
        <v>0</v>
      </c>
    </row>
    <row r="31" spans="2:17" ht="20.100000000000001" customHeight="1" x14ac:dyDescent="0.25">
      <c r="B31" s="236"/>
      <c r="C31" s="119"/>
      <c r="D31" s="119"/>
      <c r="E31" s="120"/>
      <c r="F31" s="117"/>
      <c r="G31" s="230">
        <f>C31*D31*E31+C32*D32*E32+C33*D33*E33+C34*D34*E34+C35*D35*E35+C36*D36*E36</f>
        <v>0</v>
      </c>
      <c r="I31" s="236"/>
      <c r="J31" s="119"/>
      <c r="K31" s="119"/>
      <c r="L31" s="120"/>
      <c r="M31" s="117"/>
      <c r="N31" s="230">
        <f>J31*K31*L31+J32*K32*L32+J33*K33*L33+J34*K34*L34+J35*K35*L35+J36*K36*L36</f>
        <v>0</v>
      </c>
    </row>
    <row r="32" spans="2:17" ht="20.100000000000001" customHeight="1" x14ac:dyDescent="0.25">
      <c r="B32" s="236"/>
      <c r="C32" s="121"/>
      <c r="D32" s="121"/>
      <c r="E32" s="120"/>
      <c r="F32" s="118"/>
      <c r="G32" s="230"/>
      <c r="I32" s="236"/>
      <c r="J32" s="121"/>
      <c r="K32" s="121"/>
      <c r="L32" s="120"/>
      <c r="M32" s="118"/>
      <c r="N32" s="230"/>
    </row>
    <row r="33" spans="2:14" ht="20.100000000000001" customHeight="1" x14ac:dyDescent="0.25">
      <c r="B33" s="236"/>
      <c r="C33" s="121"/>
      <c r="D33" s="121"/>
      <c r="E33" s="120"/>
      <c r="F33" s="118"/>
      <c r="G33" s="230"/>
      <c r="I33" s="236"/>
      <c r="J33" s="121"/>
      <c r="K33" s="121"/>
      <c r="L33" s="120"/>
      <c r="M33" s="118"/>
      <c r="N33" s="230"/>
    </row>
    <row r="34" spans="2:14" ht="20.100000000000001" customHeight="1" x14ac:dyDescent="0.25">
      <c r="B34" s="236"/>
      <c r="C34" s="121"/>
      <c r="D34" s="121"/>
      <c r="E34" s="120"/>
      <c r="F34" s="118"/>
      <c r="G34" s="230"/>
      <c r="I34" s="236"/>
      <c r="J34" s="121"/>
      <c r="K34" s="121"/>
      <c r="L34" s="120"/>
      <c r="M34" s="118"/>
      <c r="N34" s="230"/>
    </row>
    <row r="35" spans="2:14" ht="20.100000000000001" customHeight="1" x14ac:dyDescent="0.25">
      <c r="B35" s="236"/>
      <c r="C35" s="121"/>
      <c r="D35" s="121"/>
      <c r="E35" s="146"/>
      <c r="F35" s="118"/>
      <c r="G35" s="230"/>
      <c r="I35" s="236"/>
      <c r="J35" s="121"/>
      <c r="K35" s="121"/>
      <c r="L35" s="146"/>
      <c r="M35" s="118"/>
      <c r="N35" s="230"/>
    </row>
    <row r="36" spans="2:14" ht="20.100000000000001" customHeight="1" thickBot="1" x14ac:dyDescent="0.3">
      <c r="B36" s="237"/>
      <c r="C36" s="140"/>
      <c r="D36" s="140"/>
      <c r="E36" s="147"/>
      <c r="F36" s="148"/>
      <c r="G36" s="231"/>
      <c r="I36" s="237"/>
      <c r="J36" s="140"/>
      <c r="K36" s="140"/>
      <c r="L36" s="147"/>
      <c r="M36" s="148"/>
      <c r="N36" s="231"/>
    </row>
    <row r="37" spans="2:14" ht="20.100000000000001" customHeight="1" x14ac:dyDescent="0.25">
      <c r="B37" s="241"/>
      <c r="C37" s="9"/>
      <c r="D37" s="9"/>
      <c r="E37" s="10"/>
      <c r="F37" s="47"/>
      <c r="G37" s="111">
        <f>C37*D37*E37</f>
        <v>0</v>
      </c>
      <c r="I37" s="241"/>
      <c r="J37" s="9"/>
      <c r="K37" s="9"/>
      <c r="L37" s="10"/>
      <c r="M37" s="47"/>
      <c r="N37" s="111">
        <f>J37*K37*L37</f>
        <v>0</v>
      </c>
    </row>
    <row r="38" spans="2:14" ht="20.100000000000001" customHeight="1" x14ac:dyDescent="0.25">
      <c r="B38" s="242"/>
      <c r="C38" s="16"/>
      <c r="D38" s="16"/>
      <c r="E38" s="17"/>
      <c r="F38" s="51"/>
      <c r="G38" s="245">
        <f>C38*D38*E38+C39*D39*E39+C40*D40*E40+C41*D41*E41+C42*D42*E42+C43*D43*E43</f>
        <v>0</v>
      </c>
      <c r="I38" s="242"/>
      <c r="J38" s="16"/>
      <c r="K38" s="16"/>
      <c r="L38" s="17"/>
      <c r="M38" s="51"/>
      <c r="N38" s="245">
        <f>J38*K38*L38+J39*K39*L39+J40*K40*L40+J41*K41*L41+J42*K42*L42+J43*K43*L43</f>
        <v>0</v>
      </c>
    </row>
    <row r="39" spans="2:14" ht="20.100000000000001" customHeight="1" x14ac:dyDescent="0.25">
      <c r="B39" s="242"/>
      <c r="C39" s="18"/>
      <c r="D39" s="18"/>
      <c r="E39" s="19"/>
      <c r="F39" s="52"/>
      <c r="G39" s="245"/>
      <c r="I39" s="242"/>
      <c r="J39" s="18"/>
      <c r="K39" s="18"/>
      <c r="L39" s="19"/>
      <c r="M39" s="52"/>
      <c r="N39" s="245"/>
    </row>
    <row r="40" spans="2:14" ht="20.100000000000001" customHeight="1" x14ac:dyDescent="0.25">
      <c r="B40" s="242"/>
      <c r="C40" s="18"/>
      <c r="D40" s="18"/>
      <c r="E40" s="19"/>
      <c r="F40" s="52"/>
      <c r="G40" s="245"/>
      <c r="I40" s="242"/>
      <c r="J40" s="18"/>
      <c r="K40" s="18"/>
      <c r="L40" s="19"/>
      <c r="M40" s="52"/>
      <c r="N40" s="245"/>
    </row>
    <row r="41" spans="2:14" ht="20.100000000000001" customHeight="1" x14ac:dyDescent="0.25">
      <c r="B41" s="242"/>
      <c r="C41" s="18"/>
      <c r="D41" s="18"/>
      <c r="E41" s="19"/>
      <c r="F41" s="52"/>
      <c r="G41" s="245"/>
      <c r="I41" s="242"/>
      <c r="J41" s="18"/>
      <c r="K41" s="18"/>
      <c r="L41" s="19"/>
      <c r="M41" s="52"/>
      <c r="N41" s="245"/>
    </row>
    <row r="42" spans="2:14" ht="20.100000000000001" customHeight="1" x14ac:dyDescent="0.25">
      <c r="B42" s="242"/>
      <c r="C42" s="18"/>
      <c r="D42" s="18"/>
      <c r="E42" s="19"/>
      <c r="F42" s="52"/>
      <c r="G42" s="245"/>
      <c r="I42" s="242"/>
      <c r="J42" s="18"/>
      <c r="K42" s="18"/>
      <c r="L42" s="19"/>
      <c r="M42" s="52"/>
      <c r="N42" s="245"/>
    </row>
    <row r="43" spans="2:14" ht="20.100000000000001" customHeight="1" thickBot="1" x14ac:dyDescent="0.3">
      <c r="B43" s="243"/>
      <c r="C43" s="149"/>
      <c r="D43" s="149"/>
      <c r="E43" s="150"/>
      <c r="F43" s="151"/>
      <c r="G43" s="246"/>
      <c r="I43" s="243"/>
      <c r="J43" s="149"/>
      <c r="K43" s="149"/>
      <c r="L43" s="150"/>
      <c r="M43" s="151"/>
      <c r="N43" s="246"/>
    </row>
    <row r="44" spans="2:14" ht="20.100000000000001" customHeight="1" x14ac:dyDescent="0.25">
      <c r="B44" s="244"/>
      <c r="C44" s="9"/>
      <c r="D44" s="9"/>
      <c r="E44" s="10"/>
      <c r="F44" s="47"/>
      <c r="G44" s="111">
        <f>C44*D44*E44</f>
        <v>0</v>
      </c>
      <c r="I44" s="244"/>
      <c r="J44" s="9"/>
      <c r="K44" s="9"/>
      <c r="L44" s="10"/>
      <c r="M44" s="47"/>
      <c r="N44" s="111">
        <f>J44*K44*L44</f>
        <v>0</v>
      </c>
    </row>
    <row r="45" spans="2:14" ht="20.100000000000001" customHeight="1" x14ac:dyDescent="0.25">
      <c r="B45" s="236"/>
      <c r="C45" s="121"/>
      <c r="D45" s="121"/>
      <c r="E45" s="124"/>
      <c r="F45" s="125"/>
      <c r="G45" s="230">
        <f>C45*D45*E45+C46*D46*E46+C47*D47*E47+C48*D48*E48+C49*D49*E49+C50*D50*E50</f>
        <v>0</v>
      </c>
      <c r="I45" s="236"/>
      <c r="J45" s="121"/>
      <c r="K45" s="121"/>
      <c r="L45" s="124"/>
      <c r="M45" s="125"/>
      <c r="N45" s="230">
        <f>J45*K45*L45+J46*K46*L46+J47*K47*L47+J48*K48*L48+J49*K49*L49+J50*K50*L50</f>
        <v>0</v>
      </c>
    </row>
    <row r="46" spans="2:14" ht="20.100000000000001" customHeight="1" x14ac:dyDescent="0.25">
      <c r="B46" s="236"/>
      <c r="C46" s="121"/>
      <c r="D46" s="121"/>
      <c r="E46" s="124"/>
      <c r="F46" s="125"/>
      <c r="G46" s="230"/>
      <c r="I46" s="236"/>
      <c r="J46" s="121"/>
      <c r="K46" s="121"/>
      <c r="L46" s="124"/>
      <c r="M46" s="125"/>
      <c r="N46" s="230"/>
    </row>
    <row r="47" spans="2:14" ht="20.100000000000001" customHeight="1" x14ac:dyDescent="0.25">
      <c r="B47" s="236"/>
      <c r="C47" s="121"/>
      <c r="D47" s="121"/>
      <c r="E47" s="124"/>
      <c r="F47" s="125"/>
      <c r="G47" s="230"/>
      <c r="I47" s="236"/>
      <c r="J47" s="121"/>
      <c r="K47" s="121"/>
      <c r="L47" s="124"/>
      <c r="M47" s="125"/>
      <c r="N47" s="230"/>
    </row>
    <row r="48" spans="2:14" ht="20.100000000000001" customHeight="1" x14ac:dyDescent="0.25">
      <c r="B48" s="236"/>
      <c r="C48" s="121"/>
      <c r="D48" s="121"/>
      <c r="E48" s="124"/>
      <c r="F48" s="125"/>
      <c r="G48" s="230"/>
      <c r="I48" s="236"/>
      <c r="J48" s="121"/>
      <c r="K48" s="121"/>
      <c r="L48" s="124"/>
      <c r="M48" s="125"/>
      <c r="N48" s="230"/>
    </row>
    <row r="49" spans="2:14" ht="20.100000000000001" customHeight="1" x14ac:dyDescent="0.25">
      <c r="B49" s="236"/>
      <c r="C49" s="121"/>
      <c r="D49" s="121"/>
      <c r="E49" s="124"/>
      <c r="F49" s="125"/>
      <c r="G49" s="230"/>
      <c r="I49" s="236"/>
      <c r="J49" s="121"/>
      <c r="K49" s="121"/>
      <c r="L49" s="124"/>
      <c r="M49" s="125"/>
      <c r="N49" s="230"/>
    </row>
    <row r="50" spans="2:14" ht="20.100000000000001" customHeight="1" thickBot="1" x14ac:dyDescent="0.3">
      <c r="B50" s="237"/>
      <c r="C50" s="140"/>
      <c r="D50" s="140"/>
      <c r="E50" s="141"/>
      <c r="F50" s="142"/>
      <c r="G50" s="231"/>
      <c r="I50" s="237"/>
      <c r="J50" s="140"/>
      <c r="K50" s="140"/>
      <c r="L50" s="141"/>
      <c r="M50" s="142"/>
      <c r="N50" s="231"/>
    </row>
    <row r="51" spans="2:14" ht="20.100000000000001" customHeight="1" x14ac:dyDescent="0.25">
      <c r="B51" s="247" t="s">
        <v>21</v>
      </c>
      <c r="C51" s="248"/>
      <c r="D51" s="248"/>
      <c r="E51" s="248"/>
      <c r="F51" s="248"/>
      <c r="G51" s="20">
        <f>SUM(G23,G30,G37,G44,)</f>
        <v>0</v>
      </c>
      <c r="I51" s="247" t="s">
        <v>21</v>
      </c>
      <c r="J51" s="248"/>
      <c r="K51" s="248"/>
      <c r="L51" s="248"/>
      <c r="M51" s="248"/>
      <c r="N51" s="20">
        <f>SUM(N23,N30,N37,N44,)</f>
        <v>0</v>
      </c>
    </row>
    <row r="52" spans="2:14" ht="20.100000000000001" customHeight="1" thickBot="1" x14ac:dyDescent="0.3">
      <c r="B52" s="249" t="s">
        <v>22</v>
      </c>
      <c r="C52" s="250"/>
      <c r="D52" s="250"/>
      <c r="E52" s="250"/>
      <c r="F52" s="250"/>
      <c r="G52" s="21">
        <f>SUM(G24,G31,G38,G45,)</f>
        <v>0</v>
      </c>
      <c r="I52" s="249" t="s">
        <v>22</v>
      </c>
      <c r="J52" s="250"/>
      <c r="K52" s="250"/>
      <c r="L52" s="250"/>
      <c r="M52" s="250"/>
      <c r="N52" s="21">
        <f>SUM(N24,N31,N38,N45,)</f>
        <v>0</v>
      </c>
    </row>
    <row r="53" spans="2:14" ht="20.100000000000001" customHeight="1" thickBot="1" x14ac:dyDescent="0.3"/>
    <row r="54" spans="2:14" ht="20.100000000000001" customHeight="1" thickBot="1" x14ac:dyDescent="0.3">
      <c r="B54" s="227" t="s">
        <v>13</v>
      </c>
      <c r="C54" s="228"/>
      <c r="D54" s="228"/>
      <c r="E54" s="228"/>
      <c r="F54" s="228"/>
      <c r="G54" s="229"/>
      <c r="I54" s="227" t="s">
        <v>13</v>
      </c>
      <c r="J54" s="228"/>
      <c r="K54" s="228"/>
      <c r="L54" s="228"/>
      <c r="M54" s="228"/>
      <c r="N54" s="229"/>
    </row>
    <row r="55" spans="2:14" ht="20.100000000000001" customHeight="1" thickBot="1" x14ac:dyDescent="0.3">
      <c r="B55" s="1" t="s">
        <v>14</v>
      </c>
      <c r="C55" s="2" t="s">
        <v>15</v>
      </c>
      <c r="D55" s="3" t="s">
        <v>16</v>
      </c>
      <c r="E55" s="4" t="s">
        <v>17</v>
      </c>
      <c r="F55" s="5" t="s">
        <v>18</v>
      </c>
      <c r="G55" s="6" t="s">
        <v>19</v>
      </c>
      <c r="I55" s="1" t="s">
        <v>14</v>
      </c>
      <c r="J55" s="2" t="s">
        <v>15</v>
      </c>
      <c r="K55" s="3" t="s">
        <v>16</v>
      </c>
      <c r="L55" s="4" t="s">
        <v>17</v>
      </c>
      <c r="M55" s="5" t="s">
        <v>18</v>
      </c>
      <c r="N55" s="6" t="s">
        <v>19</v>
      </c>
    </row>
    <row r="56" spans="2:14" ht="20.100000000000001" customHeight="1" x14ac:dyDescent="0.25">
      <c r="B56" s="232" t="s">
        <v>92</v>
      </c>
      <c r="C56" s="7">
        <f>基础数据!$O$28</f>
        <v>4</v>
      </c>
      <c r="D56" s="7">
        <f>基础数据!$P$28</f>
        <v>8</v>
      </c>
      <c r="E56" s="8">
        <f>基础数据!$F$11*F56</f>
        <v>33.131250000000001</v>
      </c>
      <c r="F56" s="110">
        <f>基础数据!F19</f>
        <v>0.77500000000000002</v>
      </c>
      <c r="G56" s="111">
        <f>C56*D56*E56</f>
        <v>1060.2</v>
      </c>
      <c r="I56" s="232" t="s">
        <v>92</v>
      </c>
      <c r="J56" s="7">
        <f>基础数据!$O$28</f>
        <v>4</v>
      </c>
      <c r="K56" s="7">
        <f>基础数据!$P$28</f>
        <v>8</v>
      </c>
      <c r="L56" s="8">
        <f>基础数据!$L$11*M56</f>
        <v>34.971875000000004</v>
      </c>
      <c r="M56" s="110">
        <f>基础数据!F19</f>
        <v>0.77500000000000002</v>
      </c>
      <c r="N56" s="111">
        <f>J56*K56*L56</f>
        <v>1119.1000000000001</v>
      </c>
    </row>
    <row r="57" spans="2:14" ht="20.100000000000001" customHeight="1" x14ac:dyDescent="0.25">
      <c r="B57" s="233"/>
      <c r="C57" s="88"/>
      <c r="D57" s="89"/>
      <c r="E57" s="90"/>
      <c r="F57" s="114"/>
      <c r="G57" s="245">
        <f>C57*D57*E57+C58*D58*E58+C59*D59*E59+C60*D60*E60+C61*D61*E61+C62*D62*E62</f>
        <v>0</v>
      </c>
      <c r="I57" s="233"/>
      <c r="J57" s="88"/>
      <c r="K57" s="89"/>
      <c r="L57" s="90"/>
      <c r="M57" s="114"/>
      <c r="N57" s="245">
        <f>J57*K57*L57+J58*K58*L58+J59*K59*L59+J60*K60*L60+J61*K61*L61+J62*K62*L62</f>
        <v>0</v>
      </c>
    </row>
    <row r="58" spans="2:14" ht="20.100000000000001" customHeight="1" x14ac:dyDescent="0.25">
      <c r="B58" s="233"/>
      <c r="C58" s="92"/>
      <c r="D58" s="93"/>
      <c r="E58" s="94"/>
      <c r="F58" s="95"/>
      <c r="G58" s="245"/>
      <c r="I58" s="233"/>
      <c r="J58" s="92"/>
      <c r="K58" s="93"/>
      <c r="L58" s="94"/>
      <c r="M58" s="95"/>
      <c r="N58" s="245"/>
    </row>
    <row r="59" spans="2:14" ht="20.100000000000001" customHeight="1" x14ac:dyDescent="0.25">
      <c r="B59" s="233"/>
      <c r="C59" s="92"/>
      <c r="D59" s="93"/>
      <c r="E59" s="94"/>
      <c r="F59" s="95"/>
      <c r="G59" s="245"/>
      <c r="I59" s="233"/>
      <c r="J59" s="92"/>
      <c r="K59" s="93"/>
      <c r="L59" s="94"/>
      <c r="M59" s="95"/>
      <c r="N59" s="245"/>
    </row>
    <row r="60" spans="2:14" ht="20.100000000000001" customHeight="1" x14ac:dyDescent="0.25">
      <c r="B60" s="233"/>
      <c r="C60" s="92"/>
      <c r="D60" s="93"/>
      <c r="E60" s="94"/>
      <c r="F60" s="95"/>
      <c r="G60" s="245"/>
      <c r="I60" s="233"/>
      <c r="J60" s="92"/>
      <c r="K60" s="93"/>
      <c r="L60" s="94"/>
      <c r="M60" s="95"/>
      <c r="N60" s="245"/>
    </row>
    <row r="61" spans="2:14" ht="20.100000000000001" customHeight="1" x14ac:dyDescent="0.25">
      <c r="B61" s="233"/>
      <c r="C61" s="92"/>
      <c r="D61" s="93"/>
      <c r="E61" s="94"/>
      <c r="F61" s="95"/>
      <c r="G61" s="245"/>
      <c r="I61" s="233"/>
      <c r="J61" s="92"/>
      <c r="K61" s="93"/>
      <c r="L61" s="94"/>
      <c r="M61" s="95"/>
      <c r="N61" s="245"/>
    </row>
    <row r="62" spans="2:14" ht="20.100000000000001" customHeight="1" thickBot="1" x14ac:dyDescent="0.3">
      <c r="B62" s="234"/>
      <c r="C62" s="136"/>
      <c r="D62" s="137"/>
      <c r="E62" s="138"/>
      <c r="F62" s="139"/>
      <c r="G62" s="246"/>
      <c r="I62" s="234"/>
      <c r="J62" s="136"/>
      <c r="K62" s="137"/>
      <c r="L62" s="138"/>
      <c r="M62" s="139"/>
      <c r="N62" s="246"/>
    </row>
    <row r="63" spans="2:14" ht="20.100000000000001" customHeight="1" x14ac:dyDescent="0.25">
      <c r="B63" s="235" t="s">
        <v>91</v>
      </c>
      <c r="C63" s="9">
        <v>3</v>
      </c>
      <c r="D63" s="9">
        <v>12</v>
      </c>
      <c r="E63" s="10"/>
      <c r="F63" s="47"/>
      <c r="G63" s="111">
        <f>C63*D63*E63</f>
        <v>0</v>
      </c>
      <c r="I63" s="235" t="s">
        <v>91</v>
      </c>
      <c r="J63" s="9">
        <v>3</v>
      </c>
      <c r="K63" s="9">
        <v>12</v>
      </c>
      <c r="L63" s="10"/>
      <c r="M63" s="47"/>
      <c r="N63" s="111">
        <f>J63*K63*L63</f>
        <v>0</v>
      </c>
    </row>
    <row r="64" spans="2:14" ht="20.100000000000001" customHeight="1" x14ac:dyDescent="0.25">
      <c r="B64" s="236"/>
      <c r="C64" s="119"/>
      <c r="D64" s="119"/>
      <c r="E64" s="122"/>
      <c r="F64" s="123"/>
      <c r="G64" s="230">
        <f>C64*D64*E64+C65*D65*E65+C66*D66*E66+C67*D67*E67+C68*D68*E68+C69*D69*E69</f>
        <v>0</v>
      </c>
      <c r="I64" s="236"/>
      <c r="J64" s="119"/>
      <c r="K64" s="119"/>
      <c r="L64" s="122"/>
      <c r="M64" s="123"/>
      <c r="N64" s="230">
        <f>J64*K64*L64+J65*K65*L65+J66*K66*L66+J67*K67*L67+J68*K68*L68+J69*K69*L69</f>
        <v>0</v>
      </c>
    </row>
    <row r="65" spans="2:14" ht="20.100000000000001" customHeight="1" x14ac:dyDescent="0.25">
      <c r="B65" s="236"/>
      <c r="C65" s="121"/>
      <c r="D65" s="121"/>
      <c r="E65" s="124"/>
      <c r="F65" s="125"/>
      <c r="G65" s="230"/>
      <c r="I65" s="236"/>
      <c r="J65" s="121"/>
      <c r="K65" s="121"/>
      <c r="L65" s="124"/>
      <c r="M65" s="125"/>
      <c r="N65" s="230"/>
    </row>
    <row r="66" spans="2:14" ht="20.100000000000001" customHeight="1" x14ac:dyDescent="0.25">
      <c r="B66" s="236"/>
      <c r="C66" s="121"/>
      <c r="D66" s="121"/>
      <c r="E66" s="124"/>
      <c r="F66" s="125"/>
      <c r="G66" s="230"/>
      <c r="I66" s="236"/>
      <c r="J66" s="121"/>
      <c r="K66" s="121"/>
      <c r="L66" s="124"/>
      <c r="M66" s="125"/>
      <c r="N66" s="230"/>
    </row>
    <row r="67" spans="2:14" ht="20.100000000000001" customHeight="1" x14ac:dyDescent="0.25">
      <c r="B67" s="236"/>
      <c r="C67" s="121"/>
      <c r="D67" s="121"/>
      <c r="E67" s="124"/>
      <c r="F67" s="125"/>
      <c r="G67" s="230"/>
      <c r="I67" s="236"/>
      <c r="J67" s="121"/>
      <c r="K67" s="121"/>
      <c r="L67" s="124"/>
      <c r="M67" s="125"/>
      <c r="N67" s="230"/>
    </row>
    <row r="68" spans="2:14" ht="20.100000000000001" customHeight="1" x14ac:dyDescent="0.25">
      <c r="B68" s="236"/>
      <c r="C68" s="121"/>
      <c r="D68" s="121"/>
      <c r="E68" s="124"/>
      <c r="F68" s="125"/>
      <c r="G68" s="230"/>
      <c r="I68" s="236"/>
      <c r="J68" s="121"/>
      <c r="K68" s="121"/>
      <c r="L68" s="124"/>
      <c r="M68" s="125"/>
      <c r="N68" s="230"/>
    </row>
    <row r="69" spans="2:14" ht="20.100000000000001" customHeight="1" thickBot="1" x14ac:dyDescent="0.3">
      <c r="B69" s="237"/>
      <c r="C69" s="140"/>
      <c r="D69" s="140"/>
      <c r="E69" s="141"/>
      <c r="F69" s="142"/>
      <c r="G69" s="231"/>
      <c r="I69" s="237"/>
      <c r="J69" s="140"/>
      <c r="K69" s="140"/>
      <c r="L69" s="141"/>
      <c r="M69" s="142"/>
      <c r="N69" s="231"/>
    </row>
    <row r="70" spans="2:14" ht="20.100000000000001" customHeight="1" x14ac:dyDescent="0.25">
      <c r="B70" s="238" t="s">
        <v>183</v>
      </c>
      <c r="C70" s="9">
        <v>3</v>
      </c>
      <c r="D70" s="9">
        <v>12</v>
      </c>
      <c r="E70" s="10"/>
      <c r="F70" s="47"/>
      <c r="G70" s="111">
        <f>C70*D70*E70</f>
        <v>0</v>
      </c>
      <c r="I70" s="238" t="s">
        <v>183</v>
      </c>
      <c r="J70" s="9">
        <v>3</v>
      </c>
      <c r="K70" s="9">
        <v>12</v>
      </c>
      <c r="L70" s="10"/>
      <c r="M70" s="47"/>
      <c r="N70" s="111">
        <f>J70*K70*L70</f>
        <v>0</v>
      </c>
    </row>
    <row r="71" spans="2:14" ht="20.100000000000001" customHeight="1" x14ac:dyDescent="0.25">
      <c r="B71" s="239"/>
      <c r="C71" s="11"/>
      <c r="D71" s="11"/>
      <c r="E71" s="19"/>
      <c r="F71" s="52"/>
      <c r="G71" s="245">
        <f>C71*D71*E71+C72*D72*E72+C73*D73*E73+C74*D74*E74+C75*D75*E75+C76*D76*E76</f>
        <v>0</v>
      </c>
      <c r="I71" s="239"/>
      <c r="J71" s="11"/>
      <c r="K71" s="11"/>
      <c r="L71" s="19"/>
      <c r="M71" s="52"/>
      <c r="N71" s="245">
        <f>J71*K71*L71+J72*K72*L72+J73*K73*L73+J74*K74*L74+J75*K75*L75+J76*K76*L76</f>
        <v>0</v>
      </c>
    </row>
    <row r="72" spans="2:14" ht="20.100000000000001" customHeight="1" x14ac:dyDescent="0.25">
      <c r="B72" s="239"/>
      <c r="C72" s="13"/>
      <c r="D72" s="13"/>
      <c r="E72" s="19"/>
      <c r="F72" s="52"/>
      <c r="G72" s="245"/>
      <c r="I72" s="239"/>
      <c r="J72" s="13"/>
      <c r="K72" s="13"/>
      <c r="L72" s="19"/>
      <c r="M72" s="52"/>
      <c r="N72" s="245"/>
    </row>
    <row r="73" spans="2:14" ht="20.100000000000001" customHeight="1" x14ac:dyDescent="0.25">
      <c r="B73" s="239"/>
      <c r="C73" s="13"/>
      <c r="D73" s="13"/>
      <c r="E73" s="19"/>
      <c r="F73" s="52"/>
      <c r="G73" s="245"/>
      <c r="I73" s="239"/>
      <c r="J73" s="13"/>
      <c r="K73" s="13"/>
      <c r="L73" s="19"/>
      <c r="M73" s="52"/>
      <c r="N73" s="245"/>
    </row>
    <row r="74" spans="2:14" ht="20.100000000000001" customHeight="1" x14ac:dyDescent="0.25">
      <c r="B74" s="239"/>
      <c r="C74" s="13"/>
      <c r="D74" s="13"/>
      <c r="E74" s="19"/>
      <c r="F74" s="52"/>
      <c r="G74" s="245"/>
      <c r="I74" s="239"/>
      <c r="J74" s="13"/>
      <c r="K74" s="13"/>
      <c r="L74" s="19"/>
      <c r="M74" s="52"/>
      <c r="N74" s="245"/>
    </row>
    <row r="75" spans="2:14" ht="20.100000000000001" customHeight="1" x14ac:dyDescent="0.25">
      <c r="B75" s="239"/>
      <c r="C75" s="13"/>
      <c r="D75" s="13"/>
      <c r="E75" s="19"/>
      <c r="F75" s="52"/>
      <c r="G75" s="245"/>
      <c r="I75" s="239"/>
      <c r="J75" s="13"/>
      <c r="K75" s="13"/>
      <c r="L75" s="19"/>
      <c r="M75" s="52"/>
      <c r="N75" s="245"/>
    </row>
    <row r="76" spans="2:14" ht="20.100000000000001" customHeight="1" thickBot="1" x14ac:dyDescent="0.3">
      <c r="B76" s="240"/>
      <c r="C76" s="143"/>
      <c r="D76" s="143"/>
      <c r="E76" s="150"/>
      <c r="F76" s="151"/>
      <c r="G76" s="246"/>
      <c r="I76" s="240"/>
      <c r="J76" s="143"/>
      <c r="K76" s="143"/>
      <c r="L76" s="150"/>
      <c r="M76" s="151"/>
      <c r="N76" s="246"/>
    </row>
    <row r="77" spans="2:14" ht="20.100000000000001" customHeight="1" x14ac:dyDescent="0.25">
      <c r="B77" s="235"/>
      <c r="C77" s="9"/>
      <c r="D77" s="9"/>
      <c r="E77" s="10"/>
      <c r="F77" s="47"/>
      <c r="G77" s="111">
        <f>C77*D77*E77</f>
        <v>0</v>
      </c>
      <c r="I77" s="235"/>
      <c r="J77" s="9"/>
      <c r="K77" s="9"/>
      <c r="L77" s="10"/>
      <c r="M77" s="47"/>
      <c r="N77" s="111">
        <f>J77*K77*L77</f>
        <v>0</v>
      </c>
    </row>
    <row r="78" spans="2:14" ht="20.100000000000001" customHeight="1" x14ac:dyDescent="0.25">
      <c r="B78" s="236"/>
      <c r="C78" s="119"/>
      <c r="D78" s="119"/>
      <c r="E78" s="122"/>
      <c r="F78" s="123"/>
      <c r="G78" s="230">
        <f>C78*D78*E78+C79*D79*E79+C80*D80*E80+C81*D81*E81+C82*D82*E82+C83*D83*E83</f>
        <v>0</v>
      </c>
      <c r="I78" s="236"/>
      <c r="J78" s="119"/>
      <c r="K78" s="119"/>
      <c r="L78" s="122"/>
      <c r="M78" s="123"/>
      <c r="N78" s="230">
        <f>J78*K78*L78+J79*K79*L79+J80*K80*L80+J81*K81*L81+J82*K82*L82+J83*K83*L83</f>
        <v>0</v>
      </c>
    </row>
    <row r="79" spans="2:14" ht="20.100000000000001" customHeight="1" x14ac:dyDescent="0.25">
      <c r="B79" s="236"/>
      <c r="C79" s="121"/>
      <c r="D79" s="121"/>
      <c r="E79" s="124"/>
      <c r="F79" s="125"/>
      <c r="G79" s="230"/>
      <c r="I79" s="236"/>
      <c r="J79" s="121"/>
      <c r="K79" s="121"/>
      <c r="L79" s="124"/>
      <c r="M79" s="125"/>
      <c r="N79" s="230"/>
    </row>
    <row r="80" spans="2:14" ht="20.100000000000001" customHeight="1" x14ac:dyDescent="0.25">
      <c r="B80" s="236"/>
      <c r="C80" s="121"/>
      <c r="D80" s="121"/>
      <c r="E80" s="124"/>
      <c r="F80" s="125"/>
      <c r="G80" s="230"/>
      <c r="I80" s="236"/>
      <c r="J80" s="121"/>
      <c r="K80" s="121"/>
      <c r="L80" s="124"/>
      <c r="M80" s="125"/>
      <c r="N80" s="230"/>
    </row>
    <row r="81" spans="2:14" ht="20.100000000000001" customHeight="1" x14ac:dyDescent="0.25">
      <c r="B81" s="236"/>
      <c r="C81" s="121"/>
      <c r="D81" s="121"/>
      <c r="E81" s="124"/>
      <c r="F81" s="125"/>
      <c r="G81" s="230"/>
      <c r="I81" s="236"/>
      <c r="J81" s="121"/>
      <c r="K81" s="121"/>
      <c r="L81" s="124"/>
      <c r="M81" s="125"/>
      <c r="N81" s="230"/>
    </row>
    <row r="82" spans="2:14" ht="20.100000000000001" customHeight="1" x14ac:dyDescent="0.25">
      <c r="B82" s="236"/>
      <c r="C82" s="121"/>
      <c r="D82" s="121"/>
      <c r="E82" s="124"/>
      <c r="F82" s="125"/>
      <c r="G82" s="230"/>
      <c r="I82" s="236"/>
      <c r="J82" s="121"/>
      <c r="K82" s="121"/>
      <c r="L82" s="124"/>
      <c r="M82" s="125"/>
      <c r="N82" s="230"/>
    </row>
    <row r="83" spans="2:14" ht="20.100000000000001" customHeight="1" thickBot="1" x14ac:dyDescent="0.3">
      <c r="B83" s="237"/>
      <c r="C83" s="140"/>
      <c r="D83" s="140"/>
      <c r="E83" s="141"/>
      <c r="F83" s="142"/>
      <c r="G83" s="231"/>
      <c r="I83" s="237"/>
      <c r="J83" s="140"/>
      <c r="K83" s="140"/>
      <c r="L83" s="141"/>
      <c r="M83" s="142"/>
      <c r="N83" s="231"/>
    </row>
    <row r="84" spans="2:14" ht="20.100000000000001" customHeight="1" x14ac:dyDescent="0.25">
      <c r="B84" s="247" t="s">
        <v>21</v>
      </c>
      <c r="C84" s="248"/>
      <c r="D84" s="248"/>
      <c r="E84" s="248"/>
      <c r="F84" s="248"/>
      <c r="G84" s="20">
        <f>SUM(G56,G63,G70,G77)</f>
        <v>1060.2</v>
      </c>
      <c r="I84" s="247" t="s">
        <v>21</v>
      </c>
      <c r="J84" s="248"/>
      <c r="K84" s="248"/>
      <c r="L84" s="248"/>
      <c r="M84" s="248"/>
      <c r="N84" s="20">
        <f>SUM(N56,N63,N70,N77)</f>
        <v>1119.1000000000001</v>
      </c>
    </row>
    <row r="85" spans="2:14" ht="20.100000000000001" customHeight="1" thickBot="1" x14ac:dyDescent="0.3">
      <c r="B85" s="249" t="s">
        <v>22</v>
      </c>
      <c r="C85" s="250"/>
      <c r="D85" s="250"/>
      <c r="E85" s="250"/>
      <c r="F85" s="250"/>
      <c r="G85" s="21">
        <f>SUM(G57,G64,G71,G78)</f>
        <v>0</v>
      </c>
      <c r="I85" s="249" t="s">
        <v>22</v>
      </c>
      <c r="J85" s="250"/>
      <c r="K85" s="250"/>
      <c r="L85" s="250"/>
      <c r="M85" s="250"/>
      <c r="N85" s="21">
        <f>SUM(N57,N64,N71,)</f>
        <v>0</v>
      </c>
    </row>
    <row r="86" spans="2:14" ht="20.100000000000001" customHeight="1" thickBot="1" x14ac:dyDescent="0.3"/>
    <row r="87" spans="2:14" ht="20.100000000000001" customHeight="1" thickBot="1" x14ac:dyDescent="0.3">
      <c r="B87" s="227" t="s">
        <v>13</v>
      </c>
      <c r="C87" s="228"/>
      <c r="D87" s="228"/>
      <c r="E87" s="228"/>
      <c r="F87" s="228"/>
      <c r="G87" s="229"/>
      <c r="I87" s="227" t="s">
        <v>13</v>
      </c>
      <c r="J87" s="228"/>
      <c r="K87" s="228"/>
      <c r="L87" s="228"/>
      <c r="M87" s="228"/>
      <c r="N87" s="229"/>
    </row>
    <row r="88" spans="2:14" ht="20.100000000000001" customHeight="1" thickBot="1" x14ac:dyDescent="0.3">
      <c r="B88" s="1" t="s">
        <v>14</v>
      </c>
      <c r="C88" s="2" t="s">
        <v>15</v>
      </c>
      <c r="D88" s="3" t="s">
        <v>16</v>
      </c>
      <c r="E88" s="4" t="s">
        <v>17</v>
      </c>
      <c r="F88" s="5" t="s">
        <v>18</v>
      </c>
      <c r="G88" s="6" t="s">
        <v>19</v>
      </c>
      <c r="I88" s="1" t="s">
        <v>14</v>
      </c>
      <c r="J88" s="2" t="s">
        <v>15</v>
      </c>
      <c r="K88" s="3" t="s">
        <v>16</v>
      </c>
      <c r="L88" s="4" t="s">
        <v>17</v>
      </c>
      <c r="M88" s="5" t="s">
        <v>18</v>
      </c>
      <c r="N88" s="6" t="s">
        <v>19</v>
      </c>
    </row>
    <row r="89" spans="2:14" ht="20.100000000000001" customHeight="1" x14ac:dyDescent="0.25">
      <c r="B89" s="238" t="s">
        <v>199</v>
      </c>
      <c r="C89" s="9">
        <v>3</v>
      </c>
      <c r="D89" s="9">
        <v>12</v>
      </c>
      <c r="E89" s="15"/>
      <c r="F89" s="50"/>
      <c r="G89" s="111">
        <f>C89*D89*E89</f>
        <v>0</v>
      </c>
      <c r="I89" s="238" t="s">
        <v>199</v>
      </c>
      <c r="J89" s="9">
        <v>3</v>
      </c>
      <c r="K89" s="9">
        <v>12</v>
      </c>
      <c r="L89" s="15"/>
      <c r="M89" s="50"/>
      <c r="N89" s="111">
        <f>J89*K89*L89</f>
        <v>0</v>
      </c>
    </row>
    <row r="90" spans="2:14" ht="20.100000000000001" customHeight="1" x14ac:dyDescent="0.25">
      <c r="B90" s="239"/>
      <c r="C90" s="11"/>
      <c r="D90" s="11"/>
      <c r="E90" s="96"/>
      <c r="F90" s="91"/>
      <c r="G90" s="245">
        <f>C90*D90*E90+C91*D91*E91+C92*D92*E92+C93*D93*E93+C94*D94*E94+C95*D95*E95</f>
        <v>0</v>
      </c>
      <c r="I90" s="239"/>
      <c r="J90" s="11"/>
      <c r="K90" s="11"/>
      <c r="L90" s="96"/>
      <c r="M90" s="91"/>
      <c r="N90" s="245">
        <f>J90*K90*L90+J91*K91*L91+J92*K92*L92+J93*K93*L93+J94*K94*L94+J95*K95*L95</f>
        <v>0</v>
      </c>
    </row>
    <row r="91" spans="2:14" ht="20.100000000000001" customHeight="1" x14ac:dyDescent="0.25">
      <c r="B91" s="239"/>
      <c r="C91" s="13"/>
      <c r="D91" s="13"/>
      <c r="E91" s="96"/>
      <c r="F91" s="95"/>
      <c r="G91" s="245"/>
      <c r="I91" s="239"/>
      <c r="J91" s="13"/>
      <c r="K91" s="13"/>
      <c r="L91" s="96"/>
      <c r="M91" s="95"/>
      <c r="N91" s="245"/>
    </row>
    <row r="92" spans="2:14" ht="20.100000000000001" customHeight="1" x14ac:dyDescent="0.25">
      <c r="B92" s="239"/>
      <c r="C92" s="13"/>
      <c r="D92" s="13"/>
      <c r="E92" s="96"/>
      <c r="F92" s="95"/>
      <c r="G92" s="245"/>
      <c r="I92" s="239"/>
      <c r="J92" s="13"/>
      <c r="K92" s="13"/>
      <c r="L92" s="96"/>
      <c r="M92" s="95"/>
      <c r="N92" s="245"/>
    </row>
    <row r="93" spans="2:14" ht="20.100000000000001" customHeight="1" x14ac:dyDescent="0.25">
      <c r="B93" s="239"/>
      <c r="C93" s="13"/>
      <c r="D93" s="13"/>
      <c r="E93" s="96"/>
      <c r="F93" s="95"/>
      <c r="G93" s="245"/>
      <c r="I93" s="239"/>
      <c r="J93" s="13"/>
      <c r="K93" s="13"/>
      <c r="L93" s="96"/>
      <c r="M93" s="95"/>
      <c r="N93" s="245"/>
    </row>
    <row r="94" spans="2:14" ht="20.100000000000001" customHeight="1" x14ac:dyDescent="0.25">
      <c r="B94" s="239"/>
      <c r="C94" s="13"/>
      <c r="D94" s="13"/>
      <c r="E94" s="152"/>
      <c r="F94" s="95"/>
      <c r="G94" s="245"/>
      <c r="I94" s="239"/>
      <c r="J94" s="13"/>
      <c r="K94" s="13"/>
      <c r="L94" s="152"/>
      <c r="M94" s="95"/>
      <c r="N94" s="245"/>
    </row>
    <row r="95" spans="2:14" ht="20.100000000000001" customHeight="1" thickBot="1" x14ac:dyDescent="0.3">
      <c r="B95" s="240"/>
      <c r="C95" s="143"/>
      <c r="D95" s="143"/>
      <c r="E95" s="153"/>
      <c r="F95" s="139"/>
      <c r="G95" s="246"/>
      <c r="I95" s="240"/>
      <c r="J95" s="143"/>
      <c r="K95" s="143"/>
      <c r="L95" s="153"/>
      <c r="M95" s="139"/>
      <c r="N95" s="246"/>
    </row>
    <row r="96" spans="2:14" ht="20.100000000000001" customHeight="1" x14ac:dyDescent="0.25">
      <c r="B96" s="235"/>
      <c r="C96" s="9"/>
      <c r="D96" s="9"/>
      <c r="E96" s="10"/>
      <c r="F96" s="47"/>
      <c r="G96" s="111">
        <f>C96*D96*E96</f>
        <v>0</v>
      </c>
      <c r="I96" s="235"/>
      <c r="J96" s="9"/>
      <c r="K96" s="9"/>
      <c r="L96" s="10"/>
      <c r="M96" s="47"/>
      <c r="N96" s="111">
        <f>J96*K96*L96</f>
        <v>0</v>
      </c>
    </row>
    <row r="97" spans="2:14" ht="20.100000000000001" customHeight="1" x14ac:dyDescent="0.25">
      <c r="B97" s="236"/>
      <c r="C97" s="119"/>
      <c r="D97" s="119"/>
      <c r="E97" s="122"/>
      <c r="F97" s="123"/>
      <c r="G97" s="230">
        <f>C97*D97*E97+C98*D98*E98+C99*D99*E99+C100*D100*E100+C101*D101*E101+C102*D102*E102</f>
        <v>0</v>
      </c>
      <c r="I97" s="236"/>
      <c r="J97" s="119"/>
      <c r="K97" s="119"/>
      <c r="L97" s="122"/>
      <c r="M97" s="123"/>
      <c r="N97" s="230">
        <f>J97*K97*L97+J98*K98*L98+J99*K99*L99+J100*K100*L100+J101*K101*L101+J102*K102*L102</f>
        <v>0</v>
      </c>
    </row>
    <row r="98" spans="2:14" ht="20.100000000000001" customHeight="1" x14ac:dyDescent="0.25">
      <c r="B98" s="236"/>
      <c r="C98" s="121"/>
      <c r="D98" s="121"/>
      <c r="E98" s="124"/>
      <c r="F98" s="125"/>
      <c r="G98" s="230"/>
      <c r="I98" s="236"/>
      <c r="J98" s="121"/>
      <c r="K98" s="121"/>
      <c r="L98" s="124"/>
      <c r="M98" s="125"/>
      <c r="N98" s="230"/>
    </row>
    <row r="99" spans="2:14" ht="20.100000000000001" customHeight="1" x14ac:dyDescent="0.25">
      <c r="B99" s="236"/>
      <c r="C99" s="121"/>
      <c r="D99" s="121"/>
      <c r="E99" s="124"/>
      <c r="F99" s="125"/>
      <c r="G99" s="230"/>
      <c r="I99" s="236"/>
      <c r="J99" s="121"/>
      <c r="K99" s="121"/>
      <c r="L99" s="124"/>
      <c r="M99" s="125"/>
      <c r="N99" s="230"/>
    </row>
    <row r="100" spans="2:14" ht="20.100000000000001" customHeight="1" x14ac:dyDescent="0.25">
      <c r="B100" s="236"/>
      <c r="C100" s="121"/>
      <c r="D100" s="121"/>
      <c r="E100" s="124"/>
      <c r="F100" s="125"/>
      <c r="G100" s="230"/>
      <c r="I100" s="236"/>
      <c r="J100" s="121"/>
      <c r="K100" s="121"/>
      <c r="L100" s="124"/>
      <c r="M100" s="125"/>
      <c r="N100" s="230"/>
    </row>
    <row r="101" spans="2:14" ht="20.100000000000001" customHeight="1" x14ac:dyDescent="0.25">
      <c r="B101" s="236"/>
      <c r="C101" s="121"/>
      <c r="D101" s="121"/>
      <c r="E101" s="124"/>
      <c r="F101" s="125"/>
      <c r="G101" s="230"/>
      <c r="I101" s="236"/>
      <c r="J101" s="121"/>
      <c r="K101" s="121"/>
      <c r="L101" s="124"/>
      <c r="M101" s="125"/>
      <c r="N101" s="230"/>
    </row>
    <row r="102" spans="2:14" ht="20.100000000000001" customHeight="1" thickBot="1" x14ac:dyDescent="0.3">
      <c r="B102" s="237"/>
      <c r="C102" s="140"/>
      <c r="D102" s="140"/>
      <c r="E102" s="141"/>
      <c r="F102" s="142"/>
      <c r="G102" s="231"/>
      <c r="I102" s="237"/>
      <c r="J102" s="140"/>
      <c r="K102" s="140"/>
      <c r="L102" s="141"/>
      <c r="M102" s="142"/>
      <c r="N102" s="231"/>
    </row>
    <row r="103" spans="2:14" ht="20.100000000000001" customHeight="1" x14ac:dyDescent="0.25">
      <c r="B103" s="251"/>
      <c r="C103" s="9"/>
      <c r="D103" s="9"/>
      <c r="E103" s="10"/>
      <c r="F103" s="47"/>
      <c r="G103" s="111">
        <f>C103*D103*E103</f>
        <v>0</v>
      </c>
      <c r="I103" s="251"/>
      <c r="J103" s="9"/>
      <c r="K103" s="9"/>
      <c r="L103" s="10"/>
      <c r="M103" s="47"/>
      <c r="N103" s="111">
        <f>J103*K103*L103</f>
        <v>0</v>
      </c>
    </row>
    <row r="104" spans="2:14" ht="20.100000000000001" customHeight="1" x14ac:dyDescent="0.25">
      <c r="B104" s="242"/>
      <c r="C104" s="18"/>
      <c r="D104" s="18"/>
      <c r="E104" s="19"/>
      <c r="F104" s="52"/>
      <c r="G104" s="245">
        <f>C104*D104*E104+C105*D105*E105+C106*D106*E106+C107*D107*E107+C108*D108*E108+C109*D109*E109</f>
        <v>0</v>
      </c>
      <c r="I104" s="242"/>
      <c r="J104" s="18"/>
      <c r="K104" s="18"/>
      <c r="L104" s="19"/>
      <c r="M104" s="52"/>
      <c r="N104" s="245">
        <f>J104*K104*L104+J105*K105*L105+J106*K106*L106+J107*K107*L107+J108*K108*L108+J109*K109*L109</f>
        <v>0</v>
      </c>
    </row>
    <row r="105" spans="2:14" ht="20.100000000000001" customHeight="1" x14ac:dyDescent="0.25">
      <c r="B105" s="242"/>
      <c r="C105" s="18"/>
      <c r="D105" s="18"/>
      <c r="E105" s="19"/>
      <c r="F105" s="52"/>
      <c r="G105" s="245"/>
      <c r="I105" s="242"/>
      <c r="J105" s="18"/>
      <c r="K105" s="18"/>
      <c r="L105" s="19"/>
      <c r="M105" s="52"/>
      <c r="N105" s="245"/>
    </row>
    <row r="106" spans="2:14" ht="20.100000000000001" customHeight="1" x14ac:dyDescent="0.25">
      <c r="B106" s="242"/>
      <c r="C106" s="18"/>
      <c r="D106" s="18"/>
      <c r="E106" s="19"/>
      <c r="F106" s="52"/>
      <c r="G106" s="245"/>
      <c r="I106" s="242"/>
      <c r="J106" s="18"/>
      <c r="K106" s="18"/>
      <c r="L106" s="19"/>
      <c r="M106" s="52"/>
      <c r="N106" s="245"/>
    </row>
    <row r="107" spans="2:14" ht="20.100000000000001" customHeight="1" x14ac:dyDescent="0.25">
      <c r="B107" s="242"/>
      <c r="C107" s="18"/>
      <c r="D107" s="18"/>
      <c r="E107" s="19"/>
      <c r="F107" s="52"/>
      <c r="G107" s="245"/>
      <c r="I107" s="242"/>
      <c r="J107" s="18"/>
      <c r="K107" s="18"/>
      <c r="L107" s="19"/>
      <c r="M107" s="52"/>
      <c r="N107" s="245"/>
    </row>
    <row r="108" spans="2:14" ht="20.100000000000001" customHeight="1" x14ac:dyDescent="0.25">
      <c r="B108" s="242"/>
      <c r="C108" s="18"/>
      <c r="D108" s="18"/>
      <c r="E108" s="19"/>
      <c r="F108" s="52"/>
      <c r="G108" s="245"/>
      <c r="I108" s="242"/>
      <c r="J108" s="18"/>
      <c r="K108" s="18"/>
      <c r="L108" s="19"/>
      <c r="M108" s="52"/>
      <c r="N108" s="245"/>
    </row>
    <row r="109" spans="2:14" ht="20.100000000000001" customHeight="1" thickBot="1" x14ac:dyDescent="0.3">
      <c r="B109" s="243"/>
      <c r="C109" s="149"/>
      <c r="D109" s="149"/>
      <c r="E109" s="150"/>
      <c r="F109" s="151"/>
      <c r="G109" s="246"/>
      <c r="I109" s="243"/>
      <c r="J109" s="149"/>
      <c r="K109" s="149"/>
      <c r="L109" s="150"/>
      <c r="M109" s="151"/>
      <c r="N109" s="246"/>
    </row>
    <row r="110" spans="2:14" ht="20.100000000000001" customHeight="1" x14ac:dyDescent="0.25">
      <c r="B110" s="247" t="s">
        <v>21</v>
      </c>
      <c r="C110" s="248"/>
      <c r="D110" s="248"/>
      <c r="E110" s="248"/>
      <c r="F110" s="248"/>
      <c r="G110" s="20">
        <f>SUM(G89,G96,G103)</f>
        <v>0</v>
      </c>
      <c r="I110" s="247" t="s">
        <v>21</v>
      </c>
      <c r="J110" s="248"/>
      <c r="K110" s="248"/>
      <c r="L110" s="248"/>
      <c r="M110" s="248"/>
      <c r="N110" s="20">
        <f>SUM(N89,N96,N103,)</f>
        <v>0</v>
      </c>
    </row>
    <row r="111" spans="2:14" ht="20.100000000000001" customHeight="1" thickBot="1" x14ac:dyDescent="0.3">
      <c r="B111" s="249" t="s">
        <v>22</v>
      </c>
      <c r="C111" s="250"/>
      <c r="D111" s="250"/>
      <c r="E111" s="250"/>
      <c r="F111" s="250"/>
      <c r="G111" s="21">
        <f>SUM(G90,G97,G104)</f>
        <v>0</v>
      </c>
      <c r="I111" s="249" t="s">
        <v>22</v>
      </c>
      <c r="J111" s="250"/>
      <c r="K111" s="250"/>
      <c r="L111" s="250"/>
      <c r="M111" s="250"/>
      <c r="N111" s="21">
        <f>SUM(N90,N97,N104,)</f>
        <v>0</v>
      </c>
    </row>
    <row r="112" spans="2:14" ht="20.100000000000001" customHeight="1" thickBot="1" x14ac:dyDescent="0.3"/>
    <row r="113" spans="2:14" ht="20.100000000000001" customHeight="1" x14ac:dyDescent="0.25">
      <c r="B113" s="252" t="s">
        <v>21</v>
      </c>
      <c r="C113" s="253"/>
      <c r="D113" s="253"/>
      <c r="E113" s="253"/>
      <c r="F113" s="253"/>
      <c r="G113" s="20">
        <f>SUM(G18,G51,G84,G110)</f>
        <v>4708.2</v>
      </c>
      <c r="I113" s="247" t="s">
        <v>21</v>
      </c>
      <c r="J113" s="248"/>
      <c r="K113" s="248"/>
      <c r="L113" s="248"/>
      <c r="M113" s="248"/>
      <c r="N113" s="20">
        <f>SUM(N18,N51,N84,N110)</f>
        <v>4881.1000000000004</v>
      </c>
    </row>
    <row r="114" spans="2:14" ht="20.100000000000001" customHeight="1" thickBot="1" x14ac:dyDescent="0.3">
      <c r="B114" s="254" t="s">
        <v>22</v>
      </c>
      <c r="C114" s="255"/>
      <c r="D114" s="255"/>
      <c r="E114" s="255"/>
      <c r="F114" s="255"/>
      <c r="G114" s="109">
        <f>SUM(G19,G52,G85,G111)</f>
        <v>0</v>
      </c>
      <c r="I114" s="249" t="s">
        <v>22</v>
      </c>
      <c r="J114" s="250"/>
      <c r="K114" s="250"/>
      <c r="L114" s="250"/>
      <c r="M114" s="250"/>
      <c r="N114" s="109">
        <f>SUM(N19,N52,N85,N111)</f>
        <v>0</v>
      </c>
    </row>
  </sheetData>
  <mergeCells count="87">
    <mergeCell ref="B111:F111"/>
    <mergeCell ref="I111:M111"/>
    <mergeCell ref="B113:F113"/>
    <mergeCell ref="I113:M113"/>
    <mergeCell ref="B114:F114"/>
    <mergeCell ref="I114:M114"/>
    <mergeCell ref="B103:B109"/>
    <mergeCell ref="I103:I109"/>
    <mergeCell ref="G104:G109"/>
    <mergeCell ref="N104:N109"/>
    <mergeCell ref="B110:F110"/>
    <mergeCell ref="I110:M110"/>
    <mergeCell ref="B96:B102"/>
    <mergeCell ref="I96:I102"/>
    <mergeCell ref="G97:G102"/>
    <mergeCell ref="N97:N102"/>
    <mergeCell ref="B85:F85"/>
    <mergeCell ref="I85:M85"/>
    <mergeCell ref="B87:G87"/>
    <mergeCell ref="I87:N87"/>
    <mergeCell ref="B89:B95"/>
    <mergeCell ref="I89:I95"/>
    <mergeCell ref="G90:G95"/>
    <mergeCell ref="N90:N95"/>
    <mergeCell ref="B77:B83"/>
    <mergeCell ref="G78:G83"/>
    <mergeCell ref="I77:I83"/>
    <mergeCell ref="N78:N83"/>
    <mergeCell ref="B70:B76"/>
    <mergeCell ref="I70:I76"/>
    <mergeCell ref="G71:G76"/>
    <mergeCell ref="N71:N76"/>
    <mergeCell ref="B84:F84"/>
    <mergeCell ref="I84:M84"/>
    <mergeCell ref="B63:B69"/>
    <mergeCell ref="I63:I69"/>
    <mergeCell ref="G64:G69"/>
    <mergeCell ref="N64:N69"/>
    <mergeCell ref="B54:G54"/>
    <mergeCell ref="I54:N54"/>
    <mergeCell ref="B56:B62"/>
    <mergeCell ref="I56:I62"/>
    <mergeCell ref="G57:G62"/>
    <mergeCell ref="N57:N62"/>
    <mergeCell ref="B2:G2"/>
    <mergeCell ref="I2:N2"/>
    <mergeCell ref="B18:F18"/>
    <mergeCell ref="I18:M18"/>
    <mergeCell ref="B19:F19"/>
    <mergeCell ref="I19:M19"/>
    <mergeCell ref="B4:B10"/>
    <mergeCell ref="B11:B17"/>
    <mergeCell ref="G5:G10"/>
    <mergeCell ref="G12:G17"/>
    <mergeCell ref="B51:F51"/>
    <mergeCell ref="I51:M51"/>
    <mergeCell ref="B52:F52"/>
    <mergeCell ref="I52:M52"/>
    <mergeCell ref="B23:B29"/>
    <mergeCell ref="B30:B36"/>
    <mergeCell ref="B37:B43"/>
    <mergeCell ref="B44:B50"/>
    <mergeCell ref="G24:G29"/>
    <mergeCell ref="G31:G36"/>
    <mergeCell ref="G38:G43"/>
    <mergeCell ref="B21:G21"/>
    <mergeCell ref="I21:N21"/>
    <mergeCell ref="G45:G50"/>
    <mergeCell ref="I4:I10"/>
    <mergeCell ref="I11:I17"/>
    <mergeCell ref="I23:I29"/>
    <mergeCell ref="I30:I36"/>
    <mergeCell ref="I37:I43"/>
    <mergeCell ref="N45:N50"/>
    <mergeCell ref="I44:I50"/>
    <mergeCell ref="N5:N10"/>
    <mergeCell ref="N12:N17"/>
    <mergeCell ref="N24:N29"/>
    <mergeCell ref="N31:N36"/>
    <mergeCell ref="N38:N43"/>
    <mergeCell ref="P15:P19"/>
    <mergeCell ref="P20:P24"/>
    <mergeCell ref="P2:Q2"/>
    <mergeCell ref="P3:Q3"/>
    <mergeCell ref="P4:Q4"/>
    <mergeCell ref="P5:P9"/>
    <mergeCell ref="P10:P14"/>
  </mergeCells>
  <phoneticPr fontId="15" type="noConversion"/>
  <hyperlinks>
    <hyperlink ref="P3:Q3" location="说明页!A1" display="说明页" xr:uid="{A2A97DA2-9E34-4687-9072-C828D777FFD3}"/>
    <hyperlink ref="P4:Q4" location="基础数据!A1" display="基础数据" xr:uid="{1F6A4025-DC26-40BE-9753-16EF4832545B}"/>
    <hyperlink ref="Q5" location="'腿肩(减重60%)'!A1" display="减重60%" xr:uid="{1D8A9F34-9D3A-4691-B6A9-020BFFB9386E}"/>
    <hyperlink ref="Q6" location="'腿肩(75%)'!A1" display="75%" xr:uid="{89E22997-0963-4234-A086-8E5BC4299A1D}"/>
    <hyperlink ref="Q7" location="'腿肩(80%)'!A1" display="80%" xr:uid="{95674CD8-A487-475D-AA1E-69B4A96E74A9}"/>
    <hyperlink ref="Q8" location="'腿肩(85%)'!A1" display="85%" xr:uid="{19139DF4-6222-4D5E-B245-8AEF4AF79D25}"/>
    <hyperlink ref="Q9" location="'腿肩(95%)'!A1" display="95%" xr:uid="{E03B7390-1581-485B-AE3B-F111AAEB4DFD}"/>
    <hyperlink ref="Q10" location="'胸背(减重70%)'!A1" display="减重70%" xr:uid="{AEC74CC6-0CA6-4CF6-8562-D8BF5F22C6BD}"/>
    <hyperlink ref="Q11" location="'胸背(77.5%)'!A1" display="77.5%" xr:uid="{1FB5A32E-6CA5-4F91-9BD0-EDF63BDE6D33}"/>
    <hyperlink ref="Q12" location="'胸背(82.5%)'!A1" display="82.5%" xr:uid="{79587839-2A8A-484F-BAFE-1DE72F40E3CB}"/>
    <hyperlink ref="Q13" location="'胸背(87.5%)'!A1" display="87.5%" xr:uid="{0F606F9F-E437-444D-911A-30E3AA1ED7EB}"/>
    <hyperlink ref="Q14" location="'胸背(95%)'!A1" display="95%" xr:uid="{B86AABED-05BB-4085-9F4D-43BAF07A2EE0}"/>
    <hyperlink ref="Q15" location="'拉胸(减重60%)'!A1" display="减重60%" xr:uid="{3089BE73-F3FE-45AC-8020-541F4284CF9A}"/>
    <hyperlink ref="Q16" location="'拉胸(75%)'!A1" display="75%" xr:uid="{E0084CAD-0BE9-4547-82C9-6CC2FA96DCBD}"/>
    <hyperlink ref="Q17" location="'拉胸(80%)'!A1" display="80%" xr:uid="{DF17A5A3-979B-4EE9-9276-31D4A340F907}"/>
    <hyperlink ref="Q18" location="'拉胸(85%)'!A1" display="85%" xr:uid="{5C5E276B-6D8E-4F71-9115-C820E98DDD5A}"/>
    <hyperlink ref="Q19" location="'拉胸(95%)'!A1" display="95%" xr:uid="{283E941F-1E82-4BD8-9891-325230FD489F}"/>
    <hyperlink ref="Q20" location="'肩背(减重70%)'!A1" display="减重70%" xr:uid="{2E6F9494-82E9-4B97-A7AD-A81D0B033DD8}"/>
    <hyperlink ref="Q21" location="'肩背(77.5%)'!A1" display="77.5%" xr:uid="{CB43E5C6-2F51-4020-8D82-5C3759B9D660}"/>
    <hyperlink ref="Q22" location="'肩背(82.5%)'!A1" display="82.5%" xr:uid="{1A732F7D-6595-4C27-9FB2-A06B973D22CF}"/>
    <hyperlink ref="Q23" location="'肩背(87.5%)'!A1" display="87.5%" xr:uid="{64E557B8-8215-4601-A7B1-50C30B1E25A6}"/>
    <hyperlink ref="Q24" location="'肩背(95%)'!A1" display="95%" xr:uid="{4175E94B-F73F-48AA-BB20-11004D88C615}"/>
  </hyperlinks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3" tint="0.39997558519241921"/>
  </sheetPr>
  <dimension ref="B1:Q114"/>
  <sheetViews>
    <sheetView zoomScale="85" zoomScaleNormal="85" workbookViewId="0">
      <selection activeCell="Q8" sqref="Q8"/>
    </sheetView>
  </sheetViews>
  <sheetFormatPr defaultColWidth="10.77734375" defaultRowHeight="20.100000000000001" customHeight="1" x14ac:dyDescent="0.25"/>
  <cols>
    <col min="1" max="1" width="10.77734375" style="135"/>
    <col min="2" max="2" width="16.77734375" style="135" customWidth="1"/>
    <col min="3" max="8" width="10.77734375" style="135"/>
    <col min="9" max="9" width="16.77734375" style="135" customWidth="1"/>
    <col min="10" max="16384" width="10.77734375" style="135"/>
  </cols>
  <sheetData>
    <row r="1" spans="2:17" ht="20.100000000000001" customHeight="1" thickBot="1" x14ac:dyDescent="0.3"/>
    <row r="2" spans="2:17" ht="20.100000000000001" customHeight="1" thickTop="1" thickBot="1" x14ac:dyDescent="0.3">
      <c r="B2" s="227" t="s">
        <v>13</v>
      </c>
      <c r="C2" s="228"/>
      <c r="D2" s="228"/>
      <c r="E2" s="228"/>
      <c r="F2" s="228"/>
      <c r="G2" s="229"/>
      <c r="I2" s="227" t="s">
        <v>13</v>
      </c>
      <c r="J2" s="228"/>
      <c r="K2" s="228"/>
      <c r="L2" s="228"/>
      <c r="M2" s="228"/>
      <c r="N2" s="229"/>
      <c r="P2" s="196" t="s">
        <v>116</v>
      </c>
      <c r="Q2" s="197"/>
    </row>
    <row r="3" spans="2:17" ht="20.100000000000001" customHeight="1" thickBot="1" x14ac:dyDescent="0.3">
      <c r="B3" s="1" t="s">
        <v>14</v>
      </c>
      <c r="C3" s="2" t="s">
        <v>15</v>
      </c>
      <c r="D3" s="3" t="s">
        <v>16</v>
      </c>
      <c r="E3" s="4" t="s">
        <v>17</v>
      </c>
      <c r="F3" s="5" t="s">
        <v>18</v>
      </c>
      <c r="G3" s="6" t="s">
        <v>19</v>
      </c>
      <c r="I3" s="1" t="s">
        <v>14</v>
      </c>
      <c r="J3" s="2" t="s">
        <v>15</v>
      </c>
      <c r="K3" s="3" t="s">
        <v>16</v>
      </c>
      <c r="L3" s="4" t="s">
        <v>17</v>
      </c>
      <c r="M3" s="5" t="s">
        <v>18</v>
      </c>
      <c r="N3" s="6" t="s">
        <v>19</v>
      </c>
      <c r="P3" s="205" t="s">
        <v>117</v>
      </c>
      <c r="Q3" s="206"/>
    </row>
    <row r="4" spans="2:17" ht="20.100000000000001" customHeight="1" thickBot="1" x14ac:dyDescent="0.3">
      <c r="B4" s="232" t="s">
        <v>65</v>
      </c>
      <c r="C4" s="7">
        <f>基础数据!$I$20</f>
        <v>5</v>
      </c>
      <c r="D4" s="7">
        <f>基础数据!$J$20</f>
        <v>5</v>
      </c>
      <c r="E4" s="8">
        <f>基础数据!$F$4*F4</f>
        <v>121.60000000000001</v>
      </c>
      <c r="F4" s="110">
        <f>基础数据!$C$20</f>
        <v>0.8</v>
      </c>
      <c r="G4" s="111">
        <f>C4*D4*E4</f>
        <v>3040</v>
      </c>
      <c r="I4" s="232" t="s">
        <v>132</v>
      </c>
      <c r="J4" s="7">
        <f>基础数据!$I$20</f>
        <v>5</v>
      </c>
      <c r="K4" s="7">
        <f>基础数据!$J$20</f>
        <v>5</v>
      </c>
      <c r="L4" s="8">
        <f>基础数据!$L$4*M4</f>
        <v>125.4</v>
      </c>
      <c r="M4" s="110">
        <f>基础数据!$C$20</f>
        <v>0.8</v>
      </c>
      <c r="N4" s="111">
        <f>J4*K4*L4</f>
        <v>3135</v>
      </c>
      <c r="P4" s="201" t="s">
        <v>118</v>
      </c>
      <c r="Q4" s="202"/>
    </row>
    <row r="5" spans="2:17" ht="20.100000000000001" customHeight="1" x14ac:dyDescent="0.25">
      <c r="B5" s="233"/>
      <c r="C5" s="88"/>
      <c r="D5" s="89"/>
      <c r="E5" s="90"/>
      <c r="F5" s="91"/>
      <c r="G5" s="245">
        <f>C5*D5*E5+C6*D6*E6+C7*D7*E7+C8*D8*E8+C9*D9*E9+C10*D10*E10</f>
        <v>0</v>
      </c>
      <c r="I5" s="233"/>
      <c r="J5" s="88"/>
      <c r="K5" s="89"/>
      <c r="L5" s="90"/>
      <c r="M5" s="91"/>
      <c r="N5" s="245">
        <f>J5*K5*L5+J6*K6*L6+J7*K7*L7+J8*K8*L8+J9*K9*L9+J10*K10*L10</f>
        <v>0</v>
      </c>
      <c r="P5" s="171" t="s">
        <v>119</v>
      </c>
      <c r="Q5" s="156" t="s">
        <v>121</v>
      </c>
    </row>
    <row r="6" spans="2:17" ht="20.100000000000001" customHeight="1" x14ac:dyDescent="0.25">
      <c r="B6" s="233"/>
      <c r="C6" s="92"/>
      <c r="D6" s="93"/>
      <c r="E6" s="94"/>
      <c r="F6" s="95"/>
      <c r="G6" s="245"/>
      <c r="I6" s="233"/>
      <c r="J6" s="92"/>
      <c r="K6" s="93"/>
      <c r="L6" s="94"/>
      <c r="M6" s="95"/>
      <c r="N6" s="245"/>
      <c r="P6" s="172"/>
      <c r="Q6" s="157" t="s">
        <v>122</v>
      </c>
    </row>
    <row r="7" spans="2:17" ht="20.100000000000001" customHeight="1" x14ac:dyDescent="0.25">
      <c r="B7" s="233"/>
      <c r="C7" s="92"/>
      <c r="D7" s="93"/>
      <c r="E7" s="94"/>
      <c r="F7" s="95"/>
      <c r="G7" s="245"/>
      <c r="I7" s="233"/>
      <c r="J7" s="92"/>
      <c r="K7" s="93"/>
      <c r="L7" s="94"/>
      <c r="M7" s="95"/>
      <c r="N7" s="245"/>
      <c r="P7" s="172"/>
      <c r="Q7" s="158" t="s">
        <v>123</v>
      </c>
    </row>
    <row r="8" spans="2:17" ht="20.100000000000001" customHeight="1" thickBot="1" x14ac:dyDescent="0.3">
      <c r="B8" s="233"/>
      <c r="C8" s="92"/>
      <c r="D8" s="93"/>
      <c r="E8" s="94"/>
      <c r="F8" s="95"/>
      <c r="G8" s="245"/>
      <c r="I8" s="233"/>
      <c r="J8" s="92"/>
      <c r="K8" s="93"/>
      <c r="L8" s="94"/>
      <c r="M8" s="95"/>
      <c r="N8" s="245"/>
      <c r="P8" s="172"/>
      <c r="Q8" s="159" t="s">
        <v>124</v>
      </c>
    </row>
    <row r="9" spans="2:17" ht="20.100000000000001" customHeight="1" thickBot="1" x14ac:dyDescent="0.3">
      <c r="B9" s="233"/>
      <c r="C9" s="92"/>
      <c r="D9" s="93"/>
      <c r="E9" s="94"/>
      <c r="F9" s="95"/>
      <c r="G9" s="245"/>
      <c r="I9" s="233"/>
      <c r="J9" s="92"/>
      <c r="K9" s="93"/>
      <c r="L9" s="94"/>
      <c r="M9" s="95"/>
      <c r="N9" s="245"/>
      <c r="P9" s="173"/>
      <c r="Q9" s="160" t="s">
        <v>125</v>
      </c>
    </row>
    <row r="10" spans="2:17" ht="20.100000000000001" customHeight="1" thickBot="1" x14ac:dyDescent="0.3">
      <c r="B10" s="234"/>
      <c r="C10" s="136"/>
      <c r="D10" s="137"/>
      <c r="E10" s="138"/>
      <c r="F10" s="139"/>
      <c r="G10" s="246"/>
      <c r="I10" s="234"/>
      <c r="J10" s="136"/>
      <c r="K10" s="137"/>
      <c r="L10" s="138"/>
      <c r="M10" s="139"/>
      <c r="N10" s="246"/>
      <c r="P10" s="174" t="s">
        <v>120</v>
      </c>
      <c r="Q10" s="156" t="s">
        <v>130</v>
      </c>
    </row>
    <row r="11" spans="2:17" ht="20.100000000000001" customHeight="1" x14ac:dyDescent="0.25">
      <c r="B11" s="235" t="s">
        <v>71</v>
      </c>
      <c r="C11" s="9">
        <v>3</v>
      </c>
      <c r="D11" s="9">
        <v>6</v>
      </c>
      <c r="E11" s="10"/>
      <c r="F11" s="47"/>
      <c r="G11" s="111">
        <f>C11*D11*E11</f>
        <v>0</v>
      </c>
      <c r="I11" s="235" t="s">
        <v>152</v>
      </c>
      <c r="J11" s="9">
        <v>3</v>
      </c>
      <c r="K11" s="9">
        <v>6</v>
      </c>
      <c r="L11" s="10"/>
      <c r="M11" s="47"/>
      <c r="N11" s="111">
        <f>J11*K11*L11</f>
        <v>0</v>
      </c>
      <c r="P11" s="175"/>
      <c r="Q11" s="157" t="s">
        <v>127</v>
      </c>
    </row>
    <row r="12" spans="2:17" ht="20.100000000000001" customHeight="1" x14ac:dyDescent="0.25">
      <c r="B12" s="236"/>
      <c r="C12" s="121"/>
      <c r="D12" s="121"/>
      <c r="E12" s="124"/>
      <c r="F12" s="125"/>
      <c r="G12" s="230">
        <f>C12*D12*E12+C13*D13*E13+C14*D14*E14+C15*D15*E15+C16*D16*E16+C17*D17*E17</f>
        <v>0</v>
      </c>
      <c r="I12" s="236"/>
      <c r="J12" s="121"/>
      <c r="K12" s="121"/>
      <c r="L12" s="124"/>
      <c r="M12" s="125"/>
      <c r="N12" s="230">
        <f>J12*K12*L12+J13*K13*L13+J14*K14*L14+J15*K15*L15+J16*K16*L16+J17*K17*L17</f>
        <v>0</v>
      </c>
      <c r="P12" s="175"/>
      <c r="Q12" s="158" t="s">
        <v>128</v>
      </c>
    </row>
    <row r="13" spans="2:17" ht="20.100000000000001" customHeight="1" thickBot="1" x14ac:dyDescent="0.3">
      <c r="B13" s="236"/>
      <c r="C13" s="121"/>
      <c r="D13" s="121"/>
      <c r="E13" s="124"/>
      <c r="F13" s="125"/>
      <c r="G13" s="230"/>
      <c r="I13" s="236"/>
      <c r="J13" s="121"/>
      <c r="K13" s="121"/>
      <c r="L13" s="124"/>
      <c r="M13" s="125"/>
      <c r="N13" s="230"/>
      <c r="P13" s="175"/>
      <c r="Q13" s="159" t="s">
        <v>129</v>
      </c>
    </row>
    <row r="14" spans="2:17" ht="20.100000000000001" customHeight="1" thickBot="1" x14ac:dyDescent="0.3">
      <c r="B14" s="236"/>
      <c r="C14" s="121"/>
      <c r="D14" s="121"/>
      <c r="E14" s="124"/>
      <c r="F14" s="125"/>
      <c r="G14" s="230"/>
      <c r="I14" s="236"/>
      <c r="J14" s="121"/>
      <c r="K14" s="121"/>
      <c r="L14" s="124"/>
      <c r="M14" s="125"/>
      <c r="N14" s="230"/>
      <c r="P14" s="198"/>
      <c r="Q14" s="160" t="s">
        <v>125</v>
      </c>
    </row>
    <row r="15" spans="2:17" ht="20.100000000000001" customHeight="1" x14ac:dyDescent="0.25">
      <c r="B15" s="236"/>
      <c r="C15" s="121"/>
      <c r="D15" s="121"/>
      <c r="E15" s="124"/>
      <c r="F15" s="125"/>
      <c r="G15" s="230"/>
      <c r="I15" s="236"/>
      <c r="J15" s="121"/>
      <c r="K15" s="121"/>
      <c r="L15" s="124"/>
      <c r="M15" s="125"/>
      <c r="N15" s="230"/>
      <c r="P15" s="171" t="s">
        <v>126</v>
      </c>
      <c r="Q15" s="156" t="s">
        <v>121</v>
      </c>
    </row>
    <row r="16" spans="2:17" ht="20.100000000000001" customHeight="1" x14ac:dyDescent="0.25">
      <c r="B16" s="236"/>
      <c r="C16" s="121"/>
      <c r="D16" s="121"/>
      <c r="E16" s="124"/>
      <c r="F16" s="125"/>
      <c r="G16" s="230"/>
      <c r="I16" s="236"/>
      <c r="J16" s="121"/>
      <c r="K16" s="121"/>
      <c r="L16" s="124"/>
      <c r="M16" s="125"/>
      <c r="N16" s="230"/>
      <c r="P16" s="172"/>
      <c r="Q16" s="157" t="s">
        <v>122</v>
      </c>
    </row>
    <row r="17" spans="2:17" ht="20.100000000000001" customHeight="1" thickBot="1" x14ac:dyDescent="0.3">
      <c r="B17" s="237"/>
      <c r="C17" s="140"/>
      <c r="D17" s="140"/>
      <c r="E17" s="141"/>
      <c r="F17" s="142"/>
      <c r="G17" s="231"/>
      <c r="I17" s="237"/>
      <c r="J17" s="140"/>
      <c r="K17" s="140"/>
      <c r="L17" s="141"/>
      <c r="M17" s="142"/>
      <c r="N17" s="231"/>
      <c r="P17" s="172"/>
      <c r="Q17" s="158" t="s">
        <v>123</v>
      </c>
    </row>
    <row r="18" spans="2:17" ht="20.100000000000001" customHeight="1" thickBot="1" x14ac:dyDescent="0.3">
      <c r="B18" s="247" t="s">
        <v>21</v>
      </c>
      <c r="C18" s="248"/>
      <c r="D18" s="248"/>
      <c r="E18" s="248"/>
      <c r="F18" s="248"/>
      <c r="G18" s="20">
        <f>SUM(G4,G11)</f>
        <v>3040</v>
      </c>
      <c r="I18" s="247" t="s">
        <v>21</v>
      </c>
      <c r="J18" s="248"/>
      <c r="K18" s="248"/>
      <c r="L18" s="248"/>
      <c r="M18" s="248"/>
      <c r="N18" s="20">
        <f>SUM(N4,N11)</f>
        <v>3135</v>
      </c>
      <c r="P18" s="172"/>
      <c r="Q18" s="159" t="s">
        <v>124</v>
      </c>
    </row>
    <row r="19" spans="2:17" ht="20.100000000000001" customHeight="1" thickBot="1" x14ac:dyDescent="0.3">
      <c r="B19" s="249" t="s">
        <v>22</v>
      </c>
      <c r="C19" s="250"/>
      <c r="D19" s="250"/>
      <c r="E19" s="250"/>
      <c r="F19" s="250"/>
      <c r="G19" s="21">
        <f>SUM(G5,G12)</f>
        <v>0</v>
      </c>
      <c r="I19" s="249" t="s">
        <v>22</v>
      </c>
      <c r="J19" s="250"/>
      <c r="K19" s="250"/>
      <c r="L19" s="250"/>
      <c r="M19" s="250"/>
      <c r="N19" s="21">
        <f>SUM(N5,N12)</f>
        <v>0</v>
      </c>
      <c r="P19" s="173"/>
      <c r="Q19" s="160" t="s">
        <v>125</v>
      </c>
    </row>
    <row r="20" spans="2:17" ht="20.100000000000001" customHeight="1" thickBot="1" x14ac:dyDescent="0.3">
      <c r="P20" s="174" t="s">
        <v>143</v>
      </c>
      <c r="Q20" s="156" t="s">
        <v>130</v>
      </c>
    </row>
    <row r="21" spans="2:17" ht="20.100000000000001" customHeight="1" thickBot="1" x14ac:dyDescent="0.3">
      <c r="B21" s="227" t="s">
        <v>13</v>
      </c>
      <c r="C21" s="228"/>
      <c r="D21" s="228"/>
      <c r="E21" s="228"/>
      <c r="F21" s="228"/>
      <c r="G21" s="229"/>
      <c r="I21" s="227" t="s">
        <v>13</v>
      </c>
      <c r="J21" s="228"/>
      <c r="K21" s="228"/>
      <c r="L21" s="228"/>
      <c r="M21" s="228"/>
      <c r="N21" s="229"/>
      <c r="P21" s="175"/>
      <c r="Q21" s="157" t="s">
        <v>127</v>
      </c>
    </row>
    <row r="22" spans="2:17" ht="20.100000000000001" customHeight="1" thickBot="1" x14ac:dyDescent="0.3">
      <c r="B22" s="1" t="s">
        <v>14</v>
      </c>
      <c r="C22" s="2" t="s">
        <v>15</v>
      </c>
      <c r="D22" s="3" t="s">
        <v>16</v>
      </c>
      <c r="E22" s="4" t="s">
        <v>17</v>
      </c>
      <c r="F22" s="5" t="s">
        <v>18</v>
      </c>
      <c r="G22" s="307" t="s">
        <v>177</v>
      </c>
      <c r="I22" s="1" t="s">
        <v>14</v>
      </c>
      <c r="J22" s="2" t="s">
        <v>15</v>
      </c>
      <c r="K22" s="3" t="s">
        <v>16</v>
      </c>
      <c r="L22" s="4" t="s">
        <v>17</v>
      </c>
      <c r="M22" s="5" t="s">
        <v>18</v>
      </c>
      <c r="N22" s="307" t="s">
        <v>177</v>
      </c>
      <c r="P22" s="175"/>
      <c r="Q22" s="158" t="s">
        <v>128</v>
      </c>
    </row>
    <row r="23" spans="2:17" ht="20.100000000000001" customHeight="1" thickBot="1" x14ac:dyDescent="0.3">
      <c r="B23" s="238" t="s">
        <v>79</v>
      </c>
      <c r="C23" s="9">
        <v>3</v>
      </c>
      <c r="D23" s="9">
        <v>8</v>
      </c>
      <c r="E23" s="10"/>
      <c r="F23" s="47"/>
      <c r="G23" s="111">
        <f>C23*D23*E23</f>
        <v>0</v>
      </c>
      <c r="I23" s="238" t="s">
        <v>79</v>
      </c>
      <c r="J23" s="9">
        <v>3</v>
      </c>
      <c r="K23" s="9">
        <v>8</v>
      </c>
      <c r="L23" s="10"/>
      <c r="M23" s="47"/>
      <c r="N23" s="111">
        <f>J23*K23*L23</f>
        <v>0</v>
      </c>
      <c r="P23" s="175"/>
      <c r="Q23" s="159" t="s">
        <v>129</v>
      </c>
    </row>
    <row r="24" spans="2:17" ht="20.100000000000001" customHeight="1" thickBot="1" x14ac:dyDescent="0.3">
      <c r="B24" s="239"/>
      <c r="C24" s="11"/>
      <c r="D24" s="11"/>
      <c r="E24" s="12"/>
      <c r="F24" s="48"/>
      <c r="G24" s="245">
        <f>C24*D24*E24+C25*D25*E25+C26*D26*E26+C27*D27*E27+C28*D28*E28+C29*D29*E29</f>
        <v>0</v>
      </c>
      <c r="I24" s="239"/>
      <c r="J24" s="11"/>
      <c r="K24" s="11"/>
      <c r="L24" s="12"/>
      <c r="M24" s="48"/>
      <c r="N24" s="245">
        <f>J24*K24*L24+J25*K25*L25+J26*K26*L26+J27*K27*L27+J28*K28*L28+J29*K29*L29</f>
        <v>0</v>
      </c>
      <c r="P24" s="176"/>
      <c r="Q24" s="161" t="s">
        <v>125</v>
      </c>
    </row>
    <row r="25" spans="2:17" ht="20.100000000000001" customHeight="1" thickTop="1" x14ac:dyDescent="0.25">
      <c r="B25" s="239"/>
      <c r="C25" s="13"/>
      <c r="D25" s="13"/>
      <c r="E25" s="14"/>
      <c r="F25" s="49"/>
      <c r="G25" s="245"/>
      <c r="I25" s="239"/>
      <c r="J25" s="13"/>
      <c r="K25" s="13"/>
      <c r="L25" s="14"/>
      <c r="M25" s="49"/>
      <c r="N25" s="245"/>
    </row>
    <row r="26" spans="2:17" ht="20.100000000000001" customHeight="1" x14ac:dyDescent="0.25">
      <c r="B26" s="239"/>
      <c r="C26" s="13"/>
      <c r="D26" s="13"/>
      <c r="E26" s="14"/>
      <c r="F26" s="49"/>
      <c r="G26" s="245"/>
      <c r="I26" s="239"/>
      <c r="J26" s="13"/>
      <c r="K26" s="13"/>
      <c r="L26" s="14"/>
      <c r="M26" s="49"/>
      <c r="N26" s="245"/>
    </row>
    <row r="27" spans="2:17" ht="20.100000000000001" customHeight="1" x14ac:dyDescent="0.25">
      <c r="B27" s="239"/>
      <c r="C27" s="13"/>
      <c r="D27" s="13"/>
      <c r="E27" s="14"/>
      <c r="F27" s="49"/>
      <c r="G27" s="245"/>
      <c r="I27" s="239"/>
      <c r="J27" s="13"/>
      <c r="K27" s="13"/>
      <c r="L27" s="14"/>
      <c r="M27" s="49"/>
      <c r="N27" s="245"/>
    </row>
    <row r="28" spans="2:17" ht="20.100000000000001" customHeight="1" x14ac:dyDescent="0.25">
      <c r="B28" s="239"/>
      <c r="C28" s="13"/>
      <c r="D28" s="13"/>
      <c r="E28" s="14"/>
      <c r="F28" s="49"/>
      <c r="G28" s="245"/>
      <c r="I28" s="239"/>
      <c r="J28" s="13"/>
      <c r="K28" s="13"/>
      <c r="L28" s="14"/>
      <c r="M28" s="49"/>
      <c r="N28" s="245"/>
    </row>
    <row r="29" spans="2:17" ht="20.100000000000001" customHeight="1" thickBot="1" x14ac:dyDescent="0.3">
      <c r="B29" s="240"/>
      <c r="C29" s="143"/>
      <c r="D29" s="143"/>
      <c r="E29" s="144"/>
      <c r="F29" s="145"/>
      <c r="G29" s="246"/>
      <c r="I29" s="240"/>
      <c r="J29" s="143"/>
      <c r="K29" s="143"/>
      <c r="L29" s="144"/>
      <c r="M29" s="145"/>
      <c r="N29" s="246"/>
    </row>
    <row r="30" spans="2:17" ht="20.100000000000001" customHeight="1" x14ac:dyDescent="0.25">
      <c r="B30" s="235" t="s">
        <v>77</v>
      </c>
      <c r="C30" s="9">
        <v>3</v>
      </c>
      <c r="D30" s="9">
        <v>12</v>
      </c>
      <c r="E30" s="15"/>
      <c r="F30" s="50"/>
      <c r="G30" s="111">
        <f>C30*D30*E30</f>
        <v>0</v>
      </c>
      <c r="I30" s="235" t="s">
        <v>77</v>
      </c>
      <c r="J30" s="9">
        <v>3</v>
      </c>
      <c r="K30" s="9">
        <v>12</v>
      </c>
      <c r="L30" s="15"/>
      <c r="M30" s="50"/>
      <c r="N30" s="111">
        <f>J30*K30*L30</f>
        <v>0</v>
      </c>
    </row>
    <row r="31" spans="2:17" ht="20.100000000000001" customHeight="1" x14ac:dyDescent="0.25">
      <c r="B31" s="236"/>
      <c r="C31" s="119"/>
      <c r="D31" s="119"/>
      <c r="E31" s="120"/>
      <c r="F31" s="117"/>
      <c r="G31" s="230">
        <f>C31*D31*E31+C32*D32*E32+C33*D33*E33+C34*D34*E34+C35*D35*E35+C36*D36*E36</f>
        <v>0</v>
      </c>
      <c r="I31" s="236"/>
      <c r="J31" s="119"/>
      <c r="K31" s="119"/>
      <c r="L31" s="120"/>
      <c r="M31" s="117"/>
      <c r="N31" s="230">
        <f>J31*K31*L31+J32*K32*L32+J33*K33*L33+J34*K34*L34+J35*K35*L35+J36*K36*L36</f>
        <v>0</v>
      </c>
    </row>
    <row r="32" spans="2:17" ht="20.100000000000001" customHeight="1" x14ac:dyDescent="0.25">
      <c r="B32" s="236"/>
      <c r="C32" s="121"/>
      <c r="D32" s="121"/>
      <c r="E32" s="120"/>
      <c r="F32" s="118"/>
      <c r="G32" s="230"/>
      <c r="I32" s="236"/>
      <c r="J32" s="121"/>
      <c r="K32" s="121"/>
      <c r="L32" s="120"/>
      <c r="M32" s="118"/>
      <c r="N32" s="230"/>
    </row>
    <row r="33" spans="2:14" ht="20.100000000000001" customHeight="1" x14ac:dyDescent="0.25">
      <c r="B33" s="236"/>
      <c r="C33" s="121"/>
      <c r="D33" s="121"/>
      <c r="E33" s="120"/>
      <c r="F33" s="118"/>
      <c r="G33" s="230"/>
      <c r="I33" s="236"/>
      <c r="J33" s="121"/>
      <c r="K33" s="121"/>
      <c r="L33" s="120"/>
      <c r="M33" s="118"/>
      <c r="N33" s="230"/>
    </row>
    <row r="34" spans="2:14" ht="20.100000000000001" customHeight="1" x14ac:dyDescent="0.25">
      <c r="B34" s="236"/>
      <c r="C34" s="121"/>
      <c r="D34" s="121"/>
      <c r="E34" s="120"/>
      <c r="F34" s="118"/>
      <c r="G34" s="230"/>
      <c r="I34" s="236"/>
      <c r="J34" s="121"/>
      <c r="K34" s="121"/>
      <c r="L34" s="120"/>
      <c r="M34" s="118"/>
      <c r="N34" s="230"/>
    </row>
    <row r="35" spans="2:14" ht="20.100000000000001" customHeight="1" x14ac:dyDescent="0.25">
      <c r="B35" s="236"/>
      <c r="C35" s="121"/>
      <c r="D35" s="121"/>
      <c r="E35" s="146"/>
      <c r="F35" s="118"/>
      <c r="G35" s="230"/>
      <c r="I35" s="236"/>
      <c r="J35" s="121"/>
      <c r="K35" s="121"/>
      <c r="L35" s="146"/>
      <c r="M35" s="118"/>
      <c r="N35" s="230"/>
    </row>
    <row r="36" spans="2:14" ht="20.100000000000001" customHeight="1" thickBot="1" x14ac:dyDescent="0.3">
      <c r="B36" s="237"/>
      <c r="C36" s="140"/>
      <c r="D36" s="140"/>
      <c r="E36" s="147"/>
      <c r="F36" s="148"/>
      <c r="G36" s="231"/>
      <c r="I36" s="237"/>
      <c r="J36" s="140"/>
      <c r="K36" s="140"/>
      <c r="L36" s="147"/>
      <c r="M36" s="148"/>
      <c r="N36" s="231"/>
    </row>
    <row r="37" spans="2:14" ht="20.100000000000001" customHeight="1" x14ac:dyDescent="0.25">
      <c r="B37" s="241"/>
      <c r="C37" s="9"/>
      <c r="D37" s="9"/>
      <c r="E37" s="10"/>
      <c r="F37" s="47"/>
      <c r="G37" s="111">
        <f>C37*D37*E37</f>
        <v>0</v>
      </c>
      <c r="I37" s="241"/>
      <c r="J37" s="9"/>
      <c r="K37" s="9"/>
      <c r="L37" s="10"/>
      <c r="M37" s="47"/>
      <c r="N37" s="111">
        <f>J37*K37*L37</f>
        <v>0</v>
      </c>
    </row>
    <row r="38" spans="2:14" ht="20.100000000000001" customHeight="1" x14ac:dyDescent="0.25">
      <c r="B38" s="242"/>
      <c r="C38" s="16"/>
      <c r="D38" s="16"/>
      <c r="E38" s="17"/>
      <c r="F38" s="51"/>
      <c r="G38" s="245">
        <f>C38*D38*E38+C39*D39*E39+C40*D40*E40+C41*D41*E41+C42*D42*E42+C43*D43*E43</f>
        <v>0</v>
      </c>
      <c r="I38" s="242"/>
      <c r="J38" s="16"/>
      <c r="K38" s="16"/>
      <c r="L38" s="17"/>
      <c r="M38" s="51"/>
      <c r="N38" s="245">
        <f>J38*K38*L38+J39*K39*L39+J40*K40*L40+J41*K41*L41+J42*K42*L42+J43*K43*L43</f>
        <v>0</v>
      </c>
    </row>
    <row r="39" spans="2:14" ht="20.100000000000001" customHeight="1" x14ac:dyDescent="0.25">
      <c r="B39" s="242"/>
      <c r="C39" s="18"/>
      <c r="D39" s="18"/>
      <c r="E39" s="19"/>
      <c r="F39" s="52"/>
      <c r="G39" s="245"/>
      <c r="I39" s="242"/>
      <c r="J39" s="18"/>
      <c r="K39" s="18"/>
      <c r="L39" s="19"/>
      <c r="M39" s="52"/>
      <c r="N39" s="245"/>
    </row>
    <row r="40" spans="2:14" ht="20.100000000000001" customHeight="1" x14ac:dyDescent="0.25">
      <c r="B40" s="242"/>
      <c r="C40" s="18"/>
      <c r="D40" s="18"/>
      <c r="E40" s="19"/>
      <c r="F40" s="52"/>
      <c r="G40" s="245"/>
      <c r="I40" s="242"/>
      <c r="J40" s="18"/>
      <c r="K40" s="18"/>
      <c r="L40" s="19"/>
      <c r="M40" s="52"/>
      <c r="N40" s="245"/>
    </row>
    <row r="41" spans="2:14" ht="20.100000000000001" customHeight="1" x14ac:dyDescent="0.25">
      <c r="B41" s="242"/>
      <c r="C41" s="18"/>
      <c r="D41" s="18"/>
      <c r="E41" s="19"/>
      <c r="F41" s="52"/>
      <c r="G41" s="245"/>
      <c r="I41" s="242"/>
      <c r="J41" s="18"/>
      <c r="K41" s="18"/>
      <c r="L41" s="19"/>
      <c r="M41" s="52"/>
      <c r="N41" s="245"/>
    </row>
    <row r="42" spans="2:14" ht="20.100000000000001" customHeight="1" x14ac:dyDescent="0.25">
      <c r="B42" s="242"/>
      <c r="C42" s="18"/>
      <c r="D42" s="18"/>
      <c r="E42" s="19"/>
      <c r="F42" s="52"/>
      <c r="G42" s="245"/>
      <c r="I42" s="242"/>
      <c r="J42" s="18"/>
      <c r="K42" s="18"/>
      <c r="L42" s="19"/>
      <c r="M42" s="52"/>
      <c r="N42" s="245"/>
    </row>
    <row r="43" spans="2:14" ht="20.100000000000001" customHeight="1" thickBot="1" x14ac:dyDescent="0.3">
      <c r="B43" s="243"/>
      <c r="C43" s="149"/>
      <c r="D43" s="149"/>
      <c r="E43" s="150"/>
      <c r="F43" s="151"/>
      <c r="G43" s="246"/>
      <c r="I43" s="243"/>
      <c r="J43" s="149"/>
      <c r="K43" s="149"/>
      <c r="L43" s="150"/>
      <c r="M43" s="151"/>
      <c r="N43" s="246"/>
    </row>
    <row r="44" spans="2:14" ht="20.100000000000001" customHeight="1" x14ac:dyDescent="0.25">
      <c r="B44" s="244"/>
      <c r="C44" s="9"/>
      <c r="D44" s="9"/>
      <c r="E44" s="10"/>
      <c r="F44" s="47"/>
      <c r="G44" s="111">
        <f>C44*D44*E44</f>
        <v>0</v>
      </c>
      <c r="I44" s="244"/>
      <c r="J44" s="9"/>
      <c r="K44" s="9"/>
      <c r="L44" s="10"/>
      <c r="M44" s="47"/>
      <c r="N44" s="111">
        <f>J44*K44*L44</f>
        <v>0</v>
      </c>
    </row>
    <row r="45" spans="2:14" ht="20.100000000000001" customHeight="1" x14ac:dyDescent="0.25">
      <c r="B45" s="236"/>
      <c r="C45" s="119"/>
      <c r="D45" s="119"/>
      <c r="E45" s="122"/>
      <c r="F45" s="123"/>
      <c r="G45" s="230">
        <f>C45*D45*E45+C46*D46*E46+C47*D47*E47+C48*D48*E48+C49*D49*E49+C50*D50*E50</f>
        <v>0</v>
      </c>
      <c r="I45" s="236"/>
      <c r="J45" s="119"/>
      <c r="K45" s="119"/>
      <c r="L45" s="122"/>
      <c r="M45" s="123"/>
      <c r="N45" s="230">
        <f>J45*K45*L45+J46*K46*L46+J47*K47*L47+J48*K48*L48+J49*K49*L49+J50*K50*L50</f>
        <v>0</v>
      </c>
    </row>
    <row r="46" spans="2:14" ht="20.100000000000001" customHeight="1" x14ac:dyDescent="0.25">
      <c r="B46" s="236"/>
      <c r="C46" s="121"/>
      <c r="D46" s="121"/>
      <c r="E46" s="124"/>
      <c r="F46" s="125"/>
      <c r="G46" s="230"/>
      <c r="I46" s="236"/>
      <c r="J46" s="121"/>
      <c r="K46" s="121"/>
      <c r="L46" s="124"/>
      <c r="M46" s="125"/>
      <c r="N46" s="230"/>
    </row>
    <row r="47" spans="2:14" ht="20.100000000000001" customHeight="1" x14ac:dyDescent="0.25">
      <c r="B47" s="236"/>
      <c r="C47" s="121"/>
      <c r="D47" s="121"/>
      <c r="E47" s="124"/>
      <c r="F47" s="125"/>
      <c r="G47" s="230"/>
      <c r="I47" s="236"/>
      <c r="J47" s="121"/>
      <c r="K47" s="121"/>
      <c r="L47" s="124"/>
      <c r="M47" s="125"/>
      <c r="N47" s="230"/>
    </row>
    <row r="48" spans="2:14" ht="20.100000000000001" customHeight="1" x14ac:dyDescent="0.25">
      <c r="B48" s="236"/>
      <c r="C48" s="121"/>
      <c r="D48" s="121"/>
      <c r="E48" s="124"/>
      <c r="F48" s="125"/>
      <c r="G48" s="230"/>
      <c r="I48" s="236"/>
      <c r="J48" s="121"/>
      <c r="K48" s="121"/>
      <c r="L48" s="124"/>
      <c r="M48" s="125"/>
      <c r="N48" s="230"/>
    </row>
    <row r="49" spans="2:14" ht="20.100000000000001" customHeight="1" x14ac:dyDescent="0.25">
      <c r="B49" s="236"/>
      <c r="C49" s="121"/>
      <c r="D49" s="121"/>
      <c r="E49" s="124"/>
      <c r="F49" s="125"/>
      <c r="G49" s="230"/>
      <c r="I49" s="236"/>
      <c r="J49" s="121"/>
      <c r="K49" s="121"/>
      <c r="L49" s="124"/>
      <c r="M49" s="125"/>
      <c r="N49" s="230"/>
    </row>
    <row r="50" spans="2:14" ht="20.100000000000001" customHeight="1" thickBot="1" x14ac:dyDescent="0.3">
      <c r="B50" s="237"/>
      <c r="C50" s="140"/>
      <c r="D50" s="140"/>
      <c r="E50" s="141"/>
      <c r="F50" s="142"/>
      <c r="G50" s="231"/>
      <c r="I50" s="237"/>
      <c r="J50" s="140"/>
      <c r="K50" s="140"/>
      <c r="L50" s="141"/>
      <c r="M50" s="142"/>
      <c r="N50" s="231"/>
    </row>
    <row r="51" spans="2:14" ht="20.100000000000001" customHeight="1" x14ac:dyDescent="0.25">
      <c r="B51" s="247" t="s">
        <v>21</v>
      </c>
      <c r="C51" s="248"/>
      <c r="D51" s="248"/>
      <c r="E51" s="248"/>
      <c r="F51" s="248"/>
      <c r="G51" s="20">
        <f>SUM(G23,G30,G37,G44)</f>
        <v>0</v>
      </c>
      <c r="I51" s="247" t="s">
        <v>21</v>
      </c>
      <c r="J51" s="248"/>
      <c r="K51" s="248"/>
      <c r="L51" s="248"/>
      <c r="M51" s="248"/>
      <c r="N51" s="20">
        <f>SUM(N23,N30,N37,N44)</f>
        <v>0</v>
      </c>
    </row>
    <row r="52" spans="2:14" ht="20.100000000000001" customHeight="1" x14ac:dyDescent="0.25">
      <c r="B52" s="249" t="s">
        <v>22</v>
      </c>
      <c r="C52" s="250"/>
      <c r="D52" s="250"/>
      <c r="E52" s="250"/>
      <c r="F52" s="250"/>
      <c r="G52" s="21">
        <f>SUM(G24,G31,G38,G45)</f>
        <v>0</v>
      </c>
      <c r="I52" s="249" t="s">
        <v>22</v>
      </c>
      <c r="J52" s="250"/>
      <c r="K52" s="250"/>
      <c r="L52" s="250"/>
      <c r="M52" s="250"/>
      <c r="N52" s="21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227" t="s">
        <v>13</v>
      </c>
      <c r="C54" s="228"/>
      <c r="D54" s="228"/>
      <c r="E54" s="228"/>
      <c r="F54" s="228"/>
      <c r="G54" s="229"/>
      <c r="I54" s="227" t="s">
        <v>13</v>
      </c>
      <c r="J54" s="228"/>
      <c r="K54" s="228"/>
      <c r="L54" s="228"/>
      <c r="M54" s="228"/>
      <c r="N54" s="229"/>
    </row>
    <row r="55" spans="2:14" ht="20.100000000000001" customHeight="1" thickBot="1" x14ac:dyDescent="0.3">
      <c r="B55" s="1" t="s">
        <v>14</v>
      </c>
      <c r="C55" s="2" t="s">
        <v>15</v>
      </c>
      <c r="D55" s="3" t="s">
        <v>16</v>
      </c>
      <c r="E55" s="4" t="s">
        <v>17</v>
      </c>
      <c r="F55" s="112" t="s">
        <v>18</v>
      </c>
      <c r="G55" s="113" t="s">
        <v>19</v>
      </c>
      <c r="I55" s="1" t="s">
        <v>14</v>
      </c>
      <c r="J55" s="2" t="s">
        <v>15</v>
      </c>
      <c r="K55" s="3" t="s">
        <v>16</v>
      </c>
      <c r="L55" s="4" t="s">
        <v>17</v>
      </c>
      <c r="M55" s="112" t="s">
        <v>18</v>
      </c>
      <c r="N55" s="113" t="s">
        <v>19</v>
      </c>
    </row>
    <row r="56" spans="2:14" ht="20.100000000000001" customHeight="1" x14ac:dyDescent="0.25">
      <c r="B56" s="232" t="s">
        <v>92</v>
      </c>
      <c r="C56" s="7">
        <f>基础数据!$O$29</f>
        <v>5</v>
      </c>
      <c r="D56" s="7">
        <f>基础数据!$P$29</f>
        <v>5</v>
      </c>
      <c r="E56" s="8">
        <f>基础数据!$F$11*F56</f>
        <v>35.268749999999997</v>
      </c>
      <c r="F56" s="110">
        <f>基础数据!F20</f>
        <v>0.82499999999999996</v>
      </c>
      <c r="G56" s="111">
        <f>C56*D56*E56</f>
        <v>881.71874999999989</v>
      </c>
      <c r="I56" s="232" t="s">
        <v>92</v>
      </c>
      <c r="J56" s="7">
        <f>基础数据!$O$29</f>
        <v>5</v>
      </c>
      <c r="K56" s="7">
        <f>基础数据!$P$29</f>
        <v>5</v>
      </c>
      <c r="L56" s="8">
        <f>基础数据!$L$11*M56</f>
        <v>37.228124999999999</v>
      </c>
      <c r="M56" s="110">
        <f>基础数据!F20</f>
        <v>0.82499999999999996</v>
      </c>
      <c r="N56" s="111">
        <f>J56*K56*L56</f>
        <v>930.703125</v>
      </c>
    </row>
    <row r="57" spans="2:14" ht="20.100000000000001" customHeight="1" x14ac:dyDescent="0.25">
      <c r="B57" s="233"/>
      <c r="C57" s="88"/>
      <c r="D57" s="89"/>
      <c r="E57" s="90"/>
      <c r="F57" s="91"/>
      <c r="G57" s="245">
        <f>C57*D57*E57+C58*D58*E58+C59*D59*E59+C60*D60*E60+C61*D61*E61+C62*D62*E62</f>
        <v>0</v>
      </c>
      <c r="I57" s="233"/>
      <c r="J57" s="88"/>
      <c r="K57" s="89"/>
      <c r="L57" s="90"/>
      <c r="M57" s="91"/>
      <c r="N57" s="245">
        <f>J57*K57*L57+J58*K58*L58+J59*K59*L59+J60*K60*L60+J61*K61*L61+J62*K62*L62</f>
        <v>0</v>
      </c>
    </row>
    <row r="58" spans="2:14" ht="20.100000000000001" customHeight="1" x14ac:dyDescent="0.25">
      <c r="B58" s="233"/>
      <c r="C58" s="92"/>
      <c r="D58" s="93"/>
      <c r="E58" s="94"/>
      <c r="F58" s="95"/>
      <c r="G58" s="245"/>
      <c r="I58" s="233"/>
      <c r="J58" s="92"/>
      <c r="K58" s="93"/>
      <c r="L58" s="94"/>
      <c r="M58" s="95"/>
      <c r="N58" s="245"/>
    </row>
    <row r="59" spans="2:14" ht="20.100000000000001" customHeight="1" x14ac:dyDescent="0.25">
      <c r="B59" s="233"/>
      <c r="C59" s="92"/>
      <c r="D59" s="93"/>
      <c r="E59" s="94"/>
      <c r="F59" s="95"/>
      <c r="G59" s="245"/>
      <c r="I59" s="233"/>
      <c r="J59" s="92"/>
      <c r="K59" s="93"/>
      <c r="L59" s="94"/>
      <c r="M59" s="95"/>
      <c r="N59" s="245"/>
    </row>
    <row r="60" spans="2:14" ht="20.100000000000001" customHeight="1" x14ac:dyDescent="0.25">
      <c r="B60" s="233"/>
      <c r="C60" s="92"/>
      <c r="D60" s="93"/>
      <c r="E60" s="94"/>
      <c r="F60" s="95"/>
      <c r="G60" s="245"/>
      <c r="I60" s="233"/>
      <c r="J60" s="92"/>
      <c r="K60" s="93"/>
      <c r="L60" s="94"/>
      <c r="M60" s="95"/>
      <c r="N60" s="245"/>
    </row>
    <row r="61" spans="2:14" ht="20.100000000000001" customHeight="1" x14ac:dyDescent="0.25">
      <c r="B61" s="233"/>
      <c r="C61" s="92"/>
      <c r="D61" s="93"/>
      <c r="E61" s="94"/>
      <c r="F61" s="95"/>
      <c r="G61" s="245"/>
      <c r="I61" s="233"/>
      <c r="J61" s="92"/>
      <c r="K61" s="93"/>
      <c r="L61" s="94"/>
      <c r="M61" s="95"/>
      <c r="N61" s="245"/>
    </row>
    <row r="62" spans="2:14" ht="20.100000000000001" customHeight="1" thickBot="1" x14ac:dyDescent="0.3">
      <c r="B62" s="234"/>
      <c r="C62" s="136"/>
      <c r="D62" s="137"/>
      <c r="E62" s="138"/>
      <c r="F62" s="139"/>
      <c r="G62" s="246"/>
      <c r="I62" s="234"/>
      <c r="J62" s="136"/>
      <c r="K62" s="137"/>
      <c r="L62" s="138"/>
      <c r="M62" s="139"/>
      <c r="N62" s="246"/>
    </row>
    <row r="63" spans="2:14" ht="20.100000000000001" customHeight="1" x14ac:dyDescent="0.25">
      <c r="B63" s="235" t="s">
        <v>91</v>
      </c>
      <c r="C63" s="9">
        <v>3</v>
      </c>
      <c r="D63" s="9">
        <v>12</v>
      </c>
      <c r="E63" s="10"/>
      <c r="F63" s="47"/>
      <c r="G63" s="111">
        <f>C63*D63*E63</f>
        <v>0</v>
      </c>
      <c r="I63" s="235" t="s">
        <v>91</v>
      </c>
      <c r="J63" s="9">
        <v>3</v>
      </c>
      <c r="K63" s="9">
        <v>12</v>
      </c>
      <c r="L63" s="10"/>
      <c r="M63" s="47"/>
      <c r="N63" s="111">
        <f>J63*K63*L63</f>
        <v>0</v>
      </c>
    </row>
    <row r="64" spans="2:14" ht="20.100000000000001" customHeight="1" x14ac:dyDescent="0.25">
      <c r="B64" s="236"/>
      <c r="C64" s="119"/>
      <c r="D64" s="119"/>
      <c r="E64" s="122"/>
      <c r="F64" s="123"/>
      <c r="G64" s="230">
        <f>C64*D64*E64+C65*D65*E65+C66*D66*E66+C67*D67*E67+C68*D68*E68+C69*D69*E69</f>
        <v>0</v>
      </c>
      <c r="I64" s="236"/>
      <c r="J64" s="119"/>
      <c r="K64" s="119"/>
      <c r="L64" s="122"/>
      <c r="M64" s="123"/>
      <c r="N64" s="230">
        <f>J64*K64*L64+J65*K65*L65+J66*K66*L66+J67*K67*L67+J68*K68*L68+J69*K69*L69</f>
        <v>0</v>
      </c>
    </row>
    <row r="65" spans="2:14" ht="20.100000000000001" customHeight="1" x14ac:dyDescent="0.25">
      <c r="B65" s="236"/>
      <c r="C65" s="121"/>
      <c r="D65" s="121"/>
      <c r="E65" s="124"/>
      <c r="F65" s="125"/>
      <c r="G65" s="230"/>
      <c r="I65" s="236"/>
      <c r="J65" s="121"/>
      <c r="K65" s="121"/>
      <c r="L65" s="124"/>
      <c r="M65" s="125"/>
      <c r="N65" s="230"/>
    </row>
    <row r="66" spans="2:14" ht="20.100000000000001" customHeight="1" x14ac:dyDescent="0.25">
      <c r="B66" s="236"/>
      <c r="C66" s="121"/>
      <c r="D66" s="121"/>
      <c r="E66" s="124"/>
      <c r="F66" s="125"/>
      <c r="G66" s="230"/>
      <c r="I66" s="236"/>
      <c r="J66" s="121"/>
      <c r="K66" s="121"/>
      <c r="L66" s="124"/>
      <c r="M66" s="125"/>
      <c r="N66" s="230"/>
    </row>
    <row r="67" spans="2:14" ht="20.100000000000001" customHeight="1" x14ac:dyDescent="0.25">
      <c r="B67" s="236"/>
      <c r="C67" s="121"/>
      <c r="D67" s="121"/>
      <c r="E67" s="124"/>
      <c r="F67" s="125"/>
      <c r="G67" s="230"/>
      <c r="I67" s="236"/>
      <c r="J67" s="121"/>
      <c r="K67" s="121"/>
      <c r="L67" s="124"/>
      <c r="M67" s="125"/>
      <c r="N67" s="230"/>
    </row>
    <row r="68" spans="2:14" ht="20.100000000000001" customHeight="1" x14ac:dyDescent="0.25">
      <c r="B68" s="236"/>
      <c r="C68" s="121"/>
      <c r="D68" s="121"/>
      <c r="E68" s="124"/>
      <c r="F68" s="125"/>
      <c r="G68" s="230"/>
      <c r="I68" s="236"/>
      <c r="J68" s="121"/>
      <c r="K68" s="121"/>
      <c r="L68" s="124"/>
      <c r="M68" s="125"/>
      <c r="N68" s="230"/>
    </row>
    <row r="69" spans="2:14" ht="20.100000000000001" customHeight="1" thickBot="1" x14ac:dyDescent="0.3">
      <c r="B69" s="237"/>
      <c r="C69" s="140"/>
      <c r="D69" s="140"/>
      <c r="E69" s="141"/>
      <c r="F69" s="142"/>
      <c r="G69" s="231"/>
      <c r="I69" s="237"/>
      <c r="J69" s="140"/>
      <c r="K69" s="140"/>
      <c r="L69" s="141"/>
      <c r="M69" s="142"/>
      <c r="N69" s="231"/>
    </row>
    <row r="70" spans="2:14" ht="20.100000000000001" customHeight="1" x14ac:dyDescent="0.25">
      <c r="B70" s="238" t="s">
        <v>183</v>
      </c>
      <c r="C70" s="9">
        <v>3</v>
      </c>
      <c r="D70" s="9">
        <v>12</v>
      </c>
      <c r="E70" s="10"/>
      <c r="F70" s="47"/>
      <c r="G70" s="111">
        <f>C70*D70*E70</f>
        <v>0</v>
      </c>
      <c r="I70" s="238" t="s">
        <v>183</v>
      </c>
      <c r="J70" s="9">
        <v>3</v>
      </c>
      <c r="K70" s="9">
        <v>12</v>
      </c>
      <c r="L70" s="10"/>
      <c r="M70" s="47"/>
      <c r="N70" s="111">
        <f>J70*K70*L70</f>
        <v>0</v>
      </c>
    </row>
    <row r="71" spans="2:14" ht="20.100000000000001" customHeight="1" x14ac:dyDescent="0.25">
      <c r="B71" s="239"/>
      <c r="C71" s="11"/>
      <c r="D71" s="11"/>
      <c r="E71" s="12"/>
      <c r="F71" s="48"/>
      <c r="G71" s="245">
        <f>C71*D71*E71+C72*D72*E72+C73*D73*E73+C74*D74*E74+C75*D75*E75+C76*D76*E76</f>
        <v>0</v>
      </c>
      <c r="I71" s="239"/>
      <c r="J71" s="11"/>
      <c r="K71" s="11"/>
      <c r="L71" s="12"/>
      <c r="M71" s="48"/>
      <c r="N71" s="245">
        <f>J71*K71*L71+J72*K72*L72+J73*K73*L73+J74*K74*L74+J75*K75*L75+J76*K76*L76</f>
        <v>0</v>
      </c>
    </row>
    <row r="72" spans="2:14" ht="20.100000000000001" customHeight="1" x14ac:dyDescent="0.25">
      <c r="B72" s="239"/>
      <c r="C72" s="13"/>
      <c r="D72" s="13"/>
      <c r="E72" s="14"/>
      <c r="F72" s="49"/>
      <c r="G72" s="245"/>
      <c r="I72" s="239"/>
      <c r="J72" s="13"/>
      <c r="K72" s="13"/>
      <c r="L72" s="14"/>
      <c r="M72" s="49"/>
      <c r="N72" s="245"/>
    </row>
    <row r="73" spans="2:14" ht="20.100000000000001" customHeight="1" x14ac:dyDescent="0.25">
      <c r="B73" s="239"/>
      <c r="C73" s="13"/>
      <c r="D73" s="13"/>
      <c r="E73" s="14"/>
      <c r="F73" s="49"/>
      <c r="G73" s="245"/>
      <c r="I73" s="239"/>
      <c r="J73" s="13"/>
      <c r="K73" s="13"/>
      <c r="L73" s="14"/>
      <c r="M73" s="49"/>
      <c r="N73" s="245"/>
    </row>
    <row r="74" spans="2:14" ht="20.100000000000001" customHeight="1" x14ac:dyDescent="0.25">
      <c r="B74" s="239"/>
      <c r="C74" s="13"/>
      <c r="D74" s="13"/>
      <c r="E74" s="14"/>
      <c r="F74" s="49"/>
      <c r="G74" s="245"/>
      <c r="I74" s="239"/>
      <c r="J74" s="13"/>
      <c r="K74" s="13"/>
      <c r="L74" s="14"/>
      <c r="M74" s="49"/>
      <c r="N74" s="245"/>
    </row>
    <row r="75" spans="2:14" ht="20.100000000000001" customHeight="1" x14ac:dyDescent="0.25">
      <c r="B75" s="239"/>
      <c r="C75" s="13"/>
      <c r="D75" s="13"/>
      <c r="E75" s="14"/>
      <c r="F75" s="49"/>
      <c r="G75" s="245"/>
      <c r="I75" s="239"/>
      <c r="J75" s="13"/>
      <c r="K75" s="13"/>
      <c r="L75" s="14"/>
      <c r="M75" s="49"/>
      <c r="N75" s="245"/>
    </row>
    <row r="76" spans="2:14" ht="20.100000000000001" customHeight="1" thickBot="1" x14ac:dyDescent="0.3">
      <c r="B76" s="240"/>
      <c r="C76" s="143"/>
      <c r="D76" s="143"/>
      <c r="E76" s="144"/>
      <c r="F76" s="145"/>
      <c r="G76" s="246"/>
      <c r="I76" s="240"/>
      <c r="J76" s="143"/>
      <c r="K76" s="143"/>
      <c r="L76" s="144"/>
      <c r="M76" s="145"/>
      <c r="N76" s="246"/>
    </row>
    <row r="77" spans="2:14" ht="20.100000000000001" customHeight="1" x14ac:dyDescent="0.25">
      <c r="B77" s="235"/>
      <c r="C77" s="9"/>
      <c r="D77" s="9"/>
      <c r="E77" s="10"/>
      <c r="F77" s="47"/>
      <c r="G77" s="111">
        <f>C77*D77*E77</f>
        <v>0</v>
      </c>
      <c r="I77" s="235"/>
      <c r="J77" s="9"/>
      <c r="K77" s="9"/>
      <c r="L77" s="10"/>
      <c r="M77" s="47"/>
      <c r="N77" s="111">
        <f>J77*K77*L77</f>
        <v>0</v>
      </c>
    </row>
    <row r="78" spans="2:14" ht="20.100000000000001" customHeight="1" x14ac:dyDescent="0.25">
      <c r="B78" s="236"/>
      <c r="C78" s="119"/>
      <c r="D78" s="119"/>
      <c r="E78" s="122"/>
      <c r="F78" s="123"/>
      <c r="G78" s="230">
        <f>C78*D78*E78+C79*D79*E79+C80*D80*E80+C81*D81*E81+C82*D82*E82+C83*D83*E83</f>
        <v>0</v>
      </c>
      <c r="I78" s="236"/>
      <c r="J78" s="119"/>
      <c r="K78" s="119"/>
      <c r="L78" s="122"/>
      <c r="M78" s="123"/>
      <c r="N78" s="230">
        <f>J78*K78*L78+J79*K79*L79+J80*K80*L80+J81*K81*L81+J82*K82*L82+J83*K83*L83</f>
        <v>0</v>
      </c>
    </row>
    <row r="79" spans="2:14" ht="20.100000000000001" customHeight="1" x14ac:dyDescent="0.25">
      <c r="B79" s="236"/>
      <c r="C79" s="121"/>
      <c r="D79" s="121"/>
      <c r="E79" s="124"/>
      <c r="F79" s="125"/>
      <c r="G79" s="230"/>
      <c r="I79" s="236"/>
      <c r="J79" s="121"/>
      <c r="K79" s="121"/>
      <c r="L79" s="124"/>
      <c r="M79" s="125"/>
      <c r="N79" s="230"/>
    </row>
    <row r="80" spans="2:14" ht="20.100000000000001" customHeight="1" x14ac:dyDescent="0.25">
      <c r="B80" s="236"/>
      <c r="C80" s="121"/>
      <c r="D80" s="121"/>
      <c r="E80" s="124"/>
      <c r="F80" s="125"/>
      <c r="G80" s="230"/>
      <c r="I80" s="236"/>
      <c r="J80" s="121"/>
      <c r="K80" s="121"/>
      <c r="L80" s="124"/>
      <c r="M80" s="125"/>
      <c r="N80" s="230"/>
    </row>
    <row r="81" spans="2:14" ht="20.100000000000001" customHeight="1" x14ac:dyDescent="0.25">
      <c r="B81" s="236"/>
      <c r="C81" s="121"/>
      <c r="D81" s="121"/>
      <c r="E81" s="124"/>
      <c r="F81" s="125"/>
      <c r="G81" s="230"/>
      <c r="I81" s="236"/>
      <c r="J81" s="121"/>
      <c r="K81" s="121"/>
      <c r="L81" s="124"/>
      <c r="M81" s="125"/>
      <c r="N81" s="230"/>
    </row>
    <row r="82" spans="2:14" ht="20.100000000000001" customHeight="1" x14ac:dyDescent="0.25">
      <c r="B82" s="236"/>
      <c r="C82" s="121"/>
      <c r="D82" s="121"/>
      <c r="E82" s="124"/>
      <c r="F82" s="125"/>
      <c r="G82" s="230"/>
      <c r="I82" s="236"/>
      <c r="J82" s="121"/>
      <c r="K82" s="121"/>
      <c r="L82" s="124"/>
      <c r="M82" s="125"/>
      <c r="N82" s="230"/>
    </row>
    <row r="83" spans="2:14" ht="20.100000000000001" customHeight="1" thickBot="1" x14ac:dyDescent="0.3">
      <c r="B83" s="237"/>
      <c r="C83" s="140"/>
      <c r="D83" s="140"/>
      <c r="E83" s="141"/>
      <c r="F83" s="142"/>
      <c r="G83" s="231"/>
      <c r="I83" s="237"/>
      <c r="J83" s="140"/>
      <c r="K83" s="140"/>
      <c r="L83" s="141"/>
      <c r="M83" s="142"/>
      <c r="N83" s="231"/>
    </row>
    <row r="84" spans="2:14" ht="20.100000000000001" customHeight="1" x14ac:dyDescent="0.25">
      <c r="B84" s="247" t="s">
        <v>21</v>
      </c>
      <c r="C84" s="248"/>
      <c r="D84" s="248"/>
      <c r="E84" s="248"/>
      <c r="F84" s="248"/>
      <c r="G84" s="20">
        <f>SUM(G56,G63,G70,G77)</f>
        <v>881.71874999999989</v>
      </c>
      <c r="I84" s="247" t="s">
        <v>21</v>
      </c>
      <c r="J84" s="248"/>
      <c r="K84" s="248"/>
      <c r="L84" s="248"/>
      <c r="M84" s="248"/>
      <c r="N84" s="20">
        <f>SUM(N56,N63,N70,N77)</f>
        <v>930.703125</v>
      </c>
    </row>
    <row r="85" spans="2:14" ht="20.100000000000001" customHeight="1" thickBot="1" x14ac:dyDescent="0.3">
      <c r="B85" s="249" t="s">
        <v>22</v>
      </c>
      <c r="C85" s="250"/>
      <c r="D85" s="250"/>
      <c r="E85" s="250"/>
      <c r="F85" s="250"/>
      <c r="G85" s="21">
        <f>SUM(G57,G64,G71,G78)</f>
        <v>0</v>
      </c>
      <c r="I85" s="249" t="s">
        <v>22</v>
      </c>
      <c r="J85" s="250"/>
      <c r="K85" s="250"/>
      <c r="L85" s="250"/>
      <c r="M85" s="250"/>
      <c r="N85" s="21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227" t="s">
        <v>13</v>
      </c>
      <c r="C87" s="228"/>
      <c r="D87" s="228"/>
      <c r="E87" s="228"/>
      <c r="F87" s="228"/>
      <c r="G87" s="229"/>
      <c r="I87" s="227" t="s">
        <v>13</v>
      </c>
      <c r="J87" s="228"/>
      <c r="K87" s="228"/>
      <c r="L87" s="228"/>
      <c r="M87" s="228"/>
      <c r="N87" s="229"/>
    </row>
    <row r="88" spans="2:14" ht="20.100000000000001" customHeight="1" thickBot="1" x14ac:dyDescent="0.3">
      <c r="B88" s="1" t="s">
        <v>14</v>
      </c>
      <c r="C88" s="2" t="s">
        <v>15</v>
      </c>
      <c r="D88" s="3" t="s">
        <v>16</v>
      </c>
      <c r="E88" s="4" t="s">
        <v>17</v>
      </c>
      <c r="F88" s="5" t="s">
        <v>18</v>
      </c>
      <c r="G88" s="6" t="s">
        <v>19</v>
      </c>
      <c r="I88" s="1" t="s">
        <v>14</v>
      </c>
      <c r="J88" s="2" t="s">
        <v>15</v>
      </c>
      <c r="K88" s="3" t="s">
        <v>16</v>
      </c>
      <c r="L88" s="4" t="s">
        <v>17</v>
      </c>
      <c r="M88" s="5" t="s">
        <v>18</v>
      </c>
      <c r="N88" s="6" t="s">
        <v>19</v>
      </c>
    </row>
    <row r="89" spans="2:14" ht="20.100000000000001" customHeight="1" x14ac:dyDescent="0.25">
      <c r="B89" s="238" t="s">
        <v>202</v>
      </c>
      <c r="C89" s="9">
        <v>3</v>
      </c>
      <c r="D89" s="9">
        <v>12</v>
      </c>
      <c r="E89" s="15"/>
      <c r="F89" s="50"/>
      <c r="G89" s="111">
        <f>C89*D89*E89</f>
        <v>0</v>
      </c>
      <c r="I89" s="238" t="s">
        <v>202</v>
      </c>
      <c r="J89" s="9">
        <v>3</v>
      </c>
      <c r="K89" s="9">
        <v>12</v>
      </c>
      <c r="L89" s="15"/>
      <c r="M89" s="50"/>
      <c r="N89" s="111">
        <f>J89*K89*L89</f>
        <v>0</v>
      </c>
    </row>
    <row r="90" spans="2:14" ht="20.100000000000001" customHeight="1" x14ac:dyDescent="0.25">
      <c r="B90" s="239"/>
      <c r="C90" s="11"/>
      <c r="D90" s="11"/>
      <c r="E90" s="96"/>
      <c r="F90" s="91"/>
      <c r="G90" s="245">
        <f>C90*D90*E90+C91*D91*E91+C92*D92*E92+C93*D93*E93+C94*D94*E94+C95*D95*E95</f>
        <v>0</v>
      </c>
      <c r="I90" s="239"/>
      <c r="J90" s="11"/>
      <c r="K90" s="11"/>
      <c r="L90" s="96"/>
      <c r="M90" s="91"/>
      <c r="N90" s="245">
        <f>J90*K90*L90+J91*K91*L91+J92*K92*L92+J93*K93*L93+J94*K94*L94+J95*K95*L95</f>
        <v>0</v>
      </c>
    </row>
    <row r="91" spans="2:14" ht="20.100000000000001" customHeight="1" x14ac:dyDescent="0.25">
      <c r="B91" s="239"/>
      <c r="C91" s="13"/>
      <c r="D91" s="13"/>
      <c r="E91" s="96"/>
      <c r="F91" s="95"/>
      <c r="G91" s="245"/>
      <c r="I91" s="239"/>
      <c r="J91" s="13"/>
      <c r="K91" s="13"/>
      <c r="L91" s="96"/>
      <c r="M91" s="95"/>
      <c r="N91" s="245"/>
    </row>
    <row r="92" spans="2:14" ht="20.100000000000001" customHeight="1" x14ac:dyDescent="0.25">
      <c r="B92" s="239"/>
      <c r="C92" s="13"/>
      <c r="D92" s="13"/>
      <c r="E92" s="96"/>
      <c r="F92" s="95"/>
      <c r="G92" s="245"/>
      <c r="I92" s="239"/>
      <c r="J92" s="13"/>
      <c r="K92" s="13"/>
      <c r="L92" s="96"/>
      <c r="M92" s="95"/>
      <c r="N92" s="245"/>
    </row>
    <row r="93" spans="2:14" ht="20.100000000000001" customHeight="1" x14ac:dyDescent="0.25">
      <c r="B93" s="239"/>
      <c r="C93" s="13"/>
      <c r="D93" s="13"/>
      <c r="E93" s="96"/>
      <c r="F93" s="95"/>
      <c r="G93" s="245"/>
      <c r="I93" s="239"/>
      <c r="J93" s="13"/>
      <c r="K93" s="13"/>
      <c r="L93" s="96"/>
      <c r="M93" s="95"/>
      <c r="N93" s="245"/>
    </row>
    <row r="94" spans="2:14" ht="20.100000000000001" customHeight="1" x14ac:dyDescent="0.25">
      <c r="B94" s="239"/>
      <c r="C94" s="13"/>
      <c r="D94" s="13"/>
      <c r="E94" s="152"/>
      <c r="F94" s="95"/>
      <c r="G94" s="245"/>
      <c r="I94" s="239"/>
      <c r="J94" s="13"/>
      <c r="K94" s="13"/>
      <c r="L94" s="152"/>
      <c r="M94" s="95"/>
      <c r="N94" s="245"/>
    </row>
    <row r="95" spans="2:14" ht="20.100000000000001" customHeight="1" thickBot="1" x14ac:dyDescent="0.3">
      <c r="B95" s="240"/>
      <c r="C95" s="143"/>
      <c r="D95" s="143"/>
      <c r="E95" s="153"/>
      <c r="F95" s="139"/>
      <c r="G95" s="246"/>
      <c r="I95" s="240"/>
      <c r="J95" s="143"/>
      <c r="K95" s="143"/>
      <c r="L95" s="153"/>
      <c r="M95" s="139"/>
      <c r="N95" s="246"/>
    </row>
    <row r="96" spans="2:14" ht="20.100000000000001" customHeight="1" x14ac:dyDescent="0.25">
      <c r="B96" s="235"/>
      <c r="C96" s="9"/>
      <c r="D96" s="9"/>
      <c r="E96" s="10"/>
      <c r="F96" s="47"/>
      <c r="G96" s="111">
        <f>C96*D96*E96</f>
        <v>0</v>
      </c>
      <c r="I96" s="235"/>
      <c r="J96" s="9"/>
      <c r="K96" s="9"/>
      <c r="L96" s="10"/>
      <c r="M96" s="47"/>
      <c r="N96" s="111">
        <f>J96*K96*L96</f>
        <v>0</v>
      </c>
    </row>
    <row r="97" spans="2:14" ht="20.100000000000001" customHeight="1" x14ac:dyDescent="0.25">
      <c r="B97" s="236"/>
      <c r="C97" s="119"/>
      <c r="D97" s="119"/>
      <c r="E97" s="122"/>
      <c r="F97" s="123"/>
      <c r="G97" s="230">
        <f>C97*D97*E97+C98*D98*E98+C99*D99*E99+C100*D100*E100+C101*D101*E101+C102*D102*E102</f>
        <v>0</v>
      </c>
      <c r="I97" s="236"/>
      <c r="J97" s="119"/>
      <c r="K97" s="119"/>
      <c r="L97" s="122"/>
      <c r="M97" s="123"/>
      <c r="N97" s="230">
        <f>J97*K97*L97+J98*K98*L98+J99*K99*L99+J100*K100*L100+J101*K101*L101+J102*K102*L102</f>
        <v>0</v>
      </c>
    </row>
    <row r="98" spans="2:14" ht="20.100000000000001" customHeight="1" x14ac:dyDescent="0.25">
      <c r="B98" s="236"/>
      <c r="C98" s="121"/>
      <c r="D98" s="121"/>
      <c r="E98" s="124"/>
      <c r="F98" s="125"/>
      <c r="G98" s="230"/>
      <c r="I98" s="236"/>
      <c r="J98" s="121"/>
      <c r="K98" s="121"/>
      <c r="L98" s="124"/>
      <c r="M98" s="125"/>
      <c r="N98" s="230"/>
    </row>
    <row r="99" spans="2:14" ht="20.100000000000001" customHeight="1" x14ac:dyDescent="0.25">
      <c r="B99" s="236"/>
      <c r="C99" s="121"/>
      <c r="D99" s="121"/>
      <c r="E99" s="124"/>
      <c r="F99" s="125"/>
      <c r="G99" s="230"/>
      <c r="I99" s="236"/>
      <c r="J99" s="121"/>
      <c r="K99" s="121"/>
      <c r="L99" s="124"/>
      <c r="M99" s="125"/>
      <c r="N99" s="230"/>
    </row>
    <row r="100" spans="2:14" ht="20.100000000000001" customHeight="1" x14ac:dyDescent="0.25">
      <c r="B100" s="236"/>
      <c r="C100" s="121"/>
      <c r="D100" s="121"/>
      <c r="E100" s="124"/>
      <c r="F100" s="125"/>
      <c r="G100" s="230"/>
      <c r="I100" s="236"/>
      <c r="J100" s="121"/>
      <c r="K100" s="121"/>
      <c r="L100" s="124"/>
      <c r="M100" s="125"/>
      <c r="N100" s="230"/>
    </row>
    <row r="101" spans="2:14" ht="20.100000000000001" customHeight="1" x14ac:dyDescent="0.25">
      <c r="B101" s="236"/>
      <c r="C101" s="121"/>
      <c r="D101" s="121"/>
      <c r="E101" s="124"/>
      <c r="F101" s="125"/>
      <c r="G101" s="230"/>
      <c r="I101" s="236"/>
      <c r="J101" s="121"/>
      <c r="K101" s="121"/>
      <c r="L101" s="124"/>
      <c r="M101" s="125"/>
      <c r="N101" s="230"/>
    </row>
    <row r="102" spans="2:14" ht="20.100000000000001" customHeight="1" thickBot="1" x14ac:dyDescent="0.3">
      <c r="B102" s="237"/>
      <c r="C102" s="140"/>
      <c r="D102" s="140"/>
      <c r="E102" s="141"/>
      <c r="F102" s="142"/>
      <c r="G102" s="231"/>
      <c r="I102" s="237"/>
      <c r="J102" s="140"/>
      <c r="K102" s="140"/>
      <c r="L102" s="141"/>
      <c r="M102" s="142"/>
      <c r="N102" s="231"/>
    </row>
    <row r="103" spans="2:14" ht="20.100000000000001" customHeight="1" x14ac:dyDescent="0.25">
      <c r="B103" s="256"/>
      <c r="C103" s="9"/>
      <c r="D103" s="9"/>
      <c r="E103" s="10"/>
      <c r="F103" s="47"/>
      <c r="G103" s="111">
        <f>C103*D103*E103</f>
        <v>0</v>
      </c>
      <c r="I103" s="256"/>
      <c r="J103" s="9"/>
      <c r="K103" s="9"/>
      <c r="L103" s="10"/>
      <c r="M103" s="47"/>
      <c r="N103" s="111">
        <f>J103*K103*L103</f>
        <v>0</v>
      </c>
    </row>
    <row r="104" spans="2:14" ht="20.100000000000001" customHeight="1" x14ac:dyDescent="0.25">
      <c r="B104" s="239"/>
      <c r="C104" s="11"/>
      <c r="D104" s="11"/>
      <c r="E104" s="12"/>
      <c r="F104" s="48"/>
      <c r="G104" s="245">
        <f>C104*D104*E104+C105*D105*E105+C106*D106*E106+C107*D107*E107+C108*D108*E108+C109*D109*E109</f>
        <v>0</v>
      </c>
      <c r="I104" s="239"/>
      <c r="J104" s="11"/>
      <c r="K104" s="11"/>
      <c r="L104" s="12"/>
      <c r="M104" s="48"/>
      <c r="N104" s="245">
        <f>J104*K104*L104+J105*K105*L105+J106*K106*L106+J107*K107*L107+J108*K108*L108+J109*K109*L109</f>
        <v>0</v>
      </c>
    </row>
    <row r="105" spans="2:14" ht="20.100000000000001" customHeight="1" x14ac:dyDescent="0.25">
      <c r="B105" s="239"/>
      <c r="C105" s="13"/>
      <c r="D105" s="13"/>
      <c r="E105" s="14"/>
      <c r="F105" s="49"/>
      <c r="G105" s="245"/>
      <c r="I105" s="239"/>
      <c r="J105" s="13"/>
      <c r="K105" s="13"/>
      <c r="L105" s="14"/>
      <c r="M105" s="49"/>
      <c r="N105" s="245"/>
    </row>
    <row r="106" spans="2:14" ht="20.100000000000001" customHeight="1" x14ac:dyDescent="0.25">
      <c r="B106" s="239"/>
      <c r="C106" s="13"/>
      <c r="D106" s="13"/>
      <c r="E106" s="14"/>
      <c r="F106" s="49"/>
      <c r="G106" s="245"/>
      <c r="I106" s="239"/>
      <c r="J106" s="13"/>
      <c r="K106" s="13"/>
      <c r="L106" s="14"/>
      <c r="M106" s="49"/>
      <c r="N106" s="245"/>
    </row>
    <row r="107" spans="2:14" ht="20.100000000000001" customHeight="1" x14ac:dyDescent="0.25">
      <c r="B107" s="239"/>
      <c r="C107" s="13"/>
      <c r="D107" s="13"/>
      <c r="E107" s="14"/>
      <c r="F107" s="49"/>
      <c r="G107" s="245"/>
      <c r="I107" s="239"/>
      <c r="J107" s="13"/>
      <c r="K107" s="13"/>
      <c r="L107" s="14"/>
      <c r="M107" s="49"/>
      <c r="N107" s="245"/>
    </row>
    <row r="108" spans="2:14" ht="20.100000000000001" customHeight="1" x14ac:dyDescent="0.25">
      <c r="B108" s="239"/>
      <c r="C108" s="13"/>
      <c r="D108" s="13"/>
      <c r="E108" s="14"/>
      <c r="F108" s="49"/>
      <c r="G108" s="245"/>
      <c r="I108" s="239"/>
      <c r="J108" s="13"/>
      <c r="K108" s="13"/>
      <c r="L108" s="14"/>
      <c r="M108" s="49"/>
      <c r="N108" s="245"/>
    </row>
    <row r="109" spans="2:14" ht="20.100000000000001" customHeight="1" thickBot="1" x14ac:dyDescent="0.3">
      <c r="B109" s="240"/>
      <c r="C109" s="143"/>
      <c r="D109" s="143"/>
      <c r="E109" s="144"/>
      <c r="F109" s="145"/>
      <c r="G109" s="246"/>
      <c r="I109" s="240"/>
      <c r="J109" s="143"/>
      <c r="K109" s="143"/>
      <c r="L109" s="144"/>
      <c r="M109" s="145"/>
      <c r="N109" s="246"/>
    </row>
    <row r="110" spans="2:14" ht="20.100000000000001" customHeight="1" x14ac:dyDescent="0.25">
      <c r="B110" s="247" t="s">
        <v>21</v>
      </c>
      <c r="C110" s="248"/>
      <c r="D110" s="248"/>
      <c r="E110" s="248"/>
      <c r="F110" s="248"/>
      <c r="G110" s="20">
        <f>SUM(G89,G96,G103)</f>
        <v>0</v>
      </c>
      <c r="I110" s="247" t="s">
        <v>21</v>
      </c>
      <c r="J110" s="248"/>
      <c r="K110" s="248"/>
      <c r="L110" s="248"/>
      <c r="M110" s="248"/>
      <c r="N110" s="20">
        <f>SUM(N89,N96,N103)</f>
        <v>0</v>
      </c>
    </row>
    <row r="111" spans="2:14" ht="20.100000000000001" customHeight="1" thickBot="1" x14ac:dyDescent="0.3">
      <c r="B111" s="249" t="s">
        <v>22</v>
      </c>
      <c r="C111" s="250"/>
      <c r="D111" s="250"/>
      <c r="E111" s="250"/>
      <c r="F111" s="250"/>
      <c r="G111" s="21">
        <f>SUM(G90,G97,G104)</f>
        <v>0</v>
      </c>
      <c r="I111" s="249" t="s">
        <v>22</v>
      </c>
      <c r="J111" s="250"/>
      <c r="K111" s="250"/>
      <c r="L111" s="250"/>
      <c r="M111" s="250"/>
      <c r="N111" s="21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252" t="s">
        <v>21</v>
      </c>
      <c r="C113" s="253"/>
      <c r="D113" s="253"/>
      <c r="E113" s="253"/>
      <c r="F113" s="253"/>
      <c r="G113" s="20">
        <f>SUM(G18,G51,G84,G110)</f>
        <v>3921.71875</v>
      </c>
      <c r="I113" s="247" t="s">
        <v>21</v>
      </c>
      <c r="J113" s="248"/>
      <c r="K113" s="248"/>
      <c r="L113" s="248"/>
      <c r="M113" s="248"/>
      <c r="N113" s="20">
        <f>SUM(N18,N51,N84,N110)</f>
        <v>4065.703125</v>
      </c>
    </row>
    <row r="114" spans="2:14" ht="20.100000000000001" customHeight="1" thickBot="1" x14ac:dyDescent="0.3">
      <c r="B114" s="254" t="s">
        <v>22</v>
      </c>
      <c r="C114" s="255"/>
      <c r="D114" s="255"/>
      <c r="E114" s="255"/>
      <c r="F114" s="255"/>
      <c r="G114" s="109">
        <f>SUM(G19,G52,G85,G111)</f>
        <v>0</v>
      </c>
      <c r="I114" s="249" t="s">
        <v>22</v>
      </c>
      <c r="J114" s="250"/>
      <c r="K114" s="250"/>
      <c r="L114" s="250"/>
      <c r="M114" s="250"/>
      <c r="N114" s="109">
        <f>SUM(N19,N52,N85,N111)</f>
        <v>0</v>
      </c>
    </row>
  </sheetData>
  <mergeCells count="87">
    <mergeCell ref="B114:F114"/>
    <mergeCell ref="I114:M114"/>
    <mergeCell ref="B110:F110"/>
    <mergeCell ref="I110:M110"/>
    <mergeCell ref="B111:F111"/>
    <mergeCell ref="I111:M111"/>
    <mergeCell ref="B113:F113"/>
    <mergeCell ref="I113:M113"/>
    <mergeCell ref="B96:B102"/>
    <mergeCell ref="I96:I102"/>
    <mergeCell ref="G97:G102"/>
    <mergeCell ref="N97:N102"/>
    <mergeCell ref="B103:B109"/>
    <mergeCell ref="I103:I109"/>
    <mergeCell ref="G104:G109"/>
    <mergeCell ref="N104:N109"/>
    <mergeCell ref="B89:B95"/>
    <mergeCell ref="I89:I95"/>
    <mergeCell ref="G90:G95"/>
    <mergeCell ref="N90:N95"/>
    <mergeCell ref="B87:G87"/>
    <mergeCell ref="I87:N87"/>
    <mergeCell ref="B77:B83"/>
    <mergeCell ref="G78:G83"/>
    <mergeCell ref="I77:I83"/>
    <mergeCell ref="N78:N83"/>
    <mergeCell ref="B84:F84"/>
    <mergeCell ref="I84:M84"/>
    <mergeCell ref="B85:F85"/>
    <mergeCell ref="I85:M85"/>
    <mergeCell ref="B63:B69"/>
    <mergeCell ref="I63:I69"/>
    <mergeCell ref="G64:G69"/>
    <mergeCell ref="N64:N69"/>
    <mergeCell ref="B70:B76"/>
    <mergeCell ref="I70:I76"/>
    <mergeCell ref="G71:G76"/>
    <mergeCell ref="N71:N76"/>
    <mergeCell ref="B56:B62"/>
    <mergeCell ref="I56:I62"/>
    <mergeCell ref="G57:G62"/>
    <mergeCell ref="N57:N62"/>
    <mergeCell ref="B54:G54"/>
    <mergeCell ref="I54:N54"/>
    <mergeCell ref="B2:G2"/>
    <mergeCell ref="I2:N2"/>
    <mergeCell ref="B18:F18"/>
    <mergeCell ref="I18:M18"/>
    <mergeCell ref="B19:F19"/>
    <mergeCell ref="I19:M19"/>
    <mergeCell ref="B4:B10"/>
    <mergeCell ref="B11:B17"/>
    <mergeCell ref="G5:G10"/>
    <mergeCell ref="G12:G17"/>
    <mergeCell ref="B51:F51"/>
    <mergeCell ref="I51:M51"/>
    <mergeCell ref="B52:F52"/>
    <mergeCell ref="I52:M52"/>
    <mergeCell ref="B23:B29"/>
    <mergeCell ref="B30:B36"/>
    <mergeCell ref="B37:B43"/>
    <mergeCell ref="B44:B50"/>
    <mergeCell ref="G45:G50"/>
    <mergeCell ref="I44:I50"/>
    <mergeCell ref="G24:G29"/>
    <mergeCell ref="G31:G36"/>
    <mergeCell ref="G38:G43"/>
    <mergeCell ref="B21:G21"/>
    <mergeCell ref="I21:N21"/>
    <mergeCell ref="N45:N50"/>
    <mergeCell ref="I4:I10"/>
    <mergeCell ref="I11:I17"/>
    <mergeCell ref="I23:I29"/>
    <mergeCell ref="I30:I36"/>
    <mergeCell ref="I37:I43"/>
    <mergeCell ref="N5:N10"/>
    <mergeCell ref="N12:N17"/>
    <mergeCell ref="N24:N29"/>
    <mergeCell ref="N31:N36"/>
    <mergeCell ref="N38:N43"/>
    <mergeCell ref="P15:P19"/>
    <mergeCell ref="P20:P24"/>
    <mergeCell ref="P2:Q2"/>
    <mergeCell ref="P3:Q3"/>
    <mergeCell ref="P4:Q4"/>
    <mergeCell ref="P5:P9"/>
    <mergeCell ref="P10:P14"/>
  </mergeCells>
  <phoneticPr fontId="15" type="noConversion"/>
  <hyperlinks>
    <hyperlink ref="P3:Q3" location="说明页!A1" display="说明页" xr:uid="{10E9979C-559D-42CF-ACCC-E1392489DC73}"/>
    <hyperlink ref="P4:Q4" location="基础数据!A1" display="基础数据" xr:uid="{D1713FBF-559D-45CC-BEAA-65E1C6CB979E}"/>
    <hyperlink ref="Q5" location="'腿肩(减重60%)'!A1" display="减重60%" xr:uid="{BD1049D3-FC8A-45EB-8E45-A25C144D9D20}"/>
    <hyperlink ref="Q6" location="'腿肩(75%)'!A1" display="75%" xr:uid="{DB2DFF33-54F3-4857-9D31-2C2B2F5F9E0E}"/>
    <hyperlink ref="Q7" location="'腿肩(80%)'!A1" display="80%" xr:uid="{1CFB02EB-D8FB-4838-B9C6-D4E86451F885}"/>
    <hyperlink ref="Q8" location="'腿肩(85%)'!A1" display="85%" xr:uid="{F5FA0D38-E946-41C3-AB8A-ABF352358DFC}"/>
    <hyperlink ref="Q9" location="'腿肩(95%)'!A1" display="95%" xr:uid="{CE222DD9-A2A2-48C1-9F3B-817F4827220D}"/>
    <hyperlink ref="Q10" location="'胸背(减重70%)'!A1" display="减重70%" xr:uid="{BF62F1E0-0041-4D89-B469-1D43F777ADF5}"/>
    <hyperlink ref="Q11" location="'胸背(77.5%)'!A1" display="77.5%" xr:uid="{39A3795D-40AE-4980-BB9B-1BE549FBF119}"/>
    <hyperlink ref="Q12" location="'胸背(82.5%)'!A1" display="82.5%" xr:uid="{5635494A-BEB6-4C86-AFA4-21573526149C}"/>
    <hyperlink ref="Q13" location="'胸背(87.5%)'!A1" display="87.5%" xr:uid="{2959CCEE-A8FC-4630-9688-5F2B6BFFF9B8}"/>
    <hyperlink ref="Q14" location="'胸背(95%)'!A1" display="95%" xr:uid="{DCC6F625-9475-4B87-AA43-116E0A0E200C}"/>
    <hyperlink ref="Q15" location="'拉胸(减重60%)'!A1" display="减重60%" xr:uid="{EB733CAC-27C1-43F4-9CDD-D4A519D547B4}"/>
    <hyperlink ref="Q16" location="'拉胸(75%)'!A1" display="75%" xr:uid="{7CA5B115-AA44-40E2-85AC-8D94C9AD6224}"/>
    <hyperlink ref="Q17" location="'拉胸(80%)'!A1" display="80%" xr:uid="{78DAB1B3-D7FC-4EB8-879A-D76D4B52717C}"/>
    <hyperlink ref="Q18" location="'拉胸(85%)'!A1" display="85%" xr:uid="{343AAE4F-3D5F-490A-8731-E28024951181}"/>
    <hyperlink ref="Q19" location="'拉胸(95%)'!A1" display="95%" xr:uid="{90573771-7DA4-49D9-BF9E-1854A17D2C22}"/>
    <hyperlink ref="Q20" location="'肩背(减重70%)'!A1" display="减重70%" xr:uid="{CC0AC0F8-D2E8-43B8-A436-DDF65844A39A}"/>
    <hyperlink ref="Q21" location="'肩背(77.5%)'!A1" display="77.5%" xr:uid="{33F4B7AF-04DE-49FC-B97C-ADACD70465E3}"/>
    <hyperlink ref="Q22" location="'肩背(82.5%)'!A1" display="82.5%" xr:uid="{C9797074-EAB0-42A4-96EE-DC029695611C}"/>
    <hyperlink ref="Q23" location="'肩背(87.5%)'!A1" display="87.5%" xr:uid="{CB0A85DF-0EB8-483C-90F8-EDCFBF160244}"/>
    <hyperlink ref="Q24" location="'肩背(95%)'!A1" display="95%" xr:uid="{082D9803-36E8-44BD-84ED-D15780B4A998}"/>
  </hyperlinks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3A4F58"/>
  </sheetPr>
  <dimension ref="B1:Q114"/>
  <sheetViews>
    <sheetView zoomScale="85" zoomScaleNormal="85" workbookViewId="0">
      <selection activeCell="Q9" sqref="Q9"/>
    </sheetView>
  </sheetViews>
  <sheetFormatPr defaultColWidth="10.77734375" defaultRowHeight="20.100000000000001" customHeight="1" x14ac:dyDescent="0.25"/>
  <cols>
    <col min="1" max="1" width="10.77734375" style="135"/>
    <col min="2" max="2" width="16.77734375" style="135" customWidth="1"/>
    <col min="3" max="8" width="10.77734375" style="135"/>
    <col min="9" max="9" width="16.77734375" style="135" customWidth="1"/>
    <col min="10" max="16384" width="10.77734375" style="135"/>
  </cols>
  <sheetData>
    <row r="1" spans="2:17" ht="20.100000000000001" customHeight="1" thickBot="1" x14ac:dyDescent="0.3"/>
    <row r="2" spans="2:17" ht="20.100000000000001" customHeight="1" thickTop="1" thickBot="1" x14ac:dyDescent="0.3">
      <c r="B2" s="227" t="s">
        <v>13</v>
      </c>
      <c r="C2" s="228"/>
      <c r="D2" s="228"/>
      <c r="E2" s="228"/>
      <c r="F2" s="228"/>
      <c r="G2" s="229"/>
      <c r="I2" s="227" t="s">
        <v>13</v>
      </c>
      <c r="J2" s="228"/>
      <c r="K2" s="228"/>
      <c r="L2" s="228"/>
      <c r="M2" s="228"/>
      <c r="N2" s="229"/>
      <c r="P2" s="196" t="s">
        <v>116</v>
      </c>
      <c r="Q2" s="197"/>
    </row>
    <row r="3" spans="2:17" ht="20.100000000000001" customHeight="1" thickBot="1" x14ac:dyDescent="0.3">
      <c r="B3" s="1" t="s">
        <v>14</v>
      </c>
      <c r="C3" s="2" t="s">
        <v>15</v>
      </c>
      <c r="D3" s="3" t="s">
        <v>16</v>
      </c>
      <c r="E3" s="4" t="s">
        <v>17</v>
      </c>
      <c r="F3" s="5" t="s">
        <v>18</v>
      </c>
      <c r="G3" s="6" t="s">
        <v>19</v>
      </c>
      <c r="I3" s="1" t="s">
        <v>14</v>
      </c>
      <c r="J3" s="2" t="s">
        <v>15</v>
      </c>
      <c r="K3" s="3" t="s">
        <v>16</v>
      </c>
      <c r="L3" s="4" t="s">
        <v>17</v>
      </c>
      <c r="M3" s="5" t="s">
        <v>18</v>
      </c>
      <c r="N3" s="6" t="s">
        <v>19</v>
      </c>
      <c r="P3" s="205" t="s">
        <v>117</v>
      </c>
      <c r="Q3" s="206"/>
    </row>
    <row r="4" spans="2:17" ht="20.100000000000001" customHeight="1" thickBot="1" x14ac:dyDescent="0.3">
      <c r="B4" s="232" t="s">
        <v>65</v>
      </c>
      <c r="C4" s="7">
        <f>基础数据!$I$21</f>
        <v>8</v>
      </c>
      <c r="D4" s="7">
        <f>基础数据!$J$21</f>
        <v>3</v>
      </c>
      <c r="E4" s="8">
        <f>基础数据!$F$4*F4</f>
        <v>129.19999999999999</v>
      </c>
      <c r="F4" s="110">
        <f>基础数据!$C$21</f>
        <v>0.85</v>
      </c>
      <c r="G4" s="111">
        <f>C4*D4*E4</f>
        <v>3100.7999999999997</v>
      </c>
      <c r="I4" s="232" t="s">
        <v>132</v>
      </c>
      <c r="J4" s="7">
        <f>基础数据!$I$21</f>
        <v>8</v>
      </c>
      <c r="K4" s="7">
        <f>基础数据!$J$21</f>
        <v>3</v>
      </c>
      <c r="L4" s="8">
        <f>基础数据!$L$4*M4</f>
        <v>133.23749999999998</v>
      </c>
      <c r="M4" s="110">
        <f>基础数据!$C$21</f>
        <v>0.85</v>
      </c>
      <c r="N4" s="111">
        <f>J4*K4*L4</f>
        <v>3197.7</v>
      </c>
      <c r="P4" s="201" t="s">
        <v>118</v>
      </c>
      <c r="Q4" s="202"/>
    </row>
    <row r="5" spans="2:17" ht="20.100000000000001" customHeight="1" x14ac:dyDescent="0.25">
      <c r="B5" s="233"/>
      <c r="C5" s="88"/>
      <c r="D5" s="89"/>
      <c r="E5" s="90"/>
      <c r="F5" s="91"/>
      <c r="G5" s="245">
        <f>C5*D5*E5+C6*D6*E6+C7*D7*E7+C8*D8*E8+C9*D9*E9+C10*D10*E10</f>
        <v>0</v>
      </c>
      <c r="I5" s="233"/>
      <c r="J5" s="88"/>
      <c r="K5" s="89"/>
      <c r="L5" s="90"/>
      <c r="M5" s="91"/>
      <c r="N5" s="245">
        <f>J5*K5*L5+J6*K6*L6+J7*K7*L7+J8*K8*L8+J9*K9*L9+J10*K10*L10</f>
        <v>0</v>
      </c>
      <c r="P5" s="171" t="s">
        <v>119</v>
      </c>
      <c r="Q5" s="156" t="s">
        <v>121</v>
      </c>
    </row>
    <row r="6" spans="2:17" ht="20.100000000000001" customHeight="1" x14ac:dyDescent="0.25">
      <c r="B6" s="233"/>
      <c r="C6" s="92"/>
      <c r="D6" s="93"/>
      <c r="E6" s="94"/>
      <c r="F6" s="95"/>
      <c r="G6" s="245"/>
      <c r="I6" s="233"/>
      <c r="J6" s="92"/>
      <c r="K6" s="93"/>
      <c r="L6" s="94"/>
      <c r="M6" s="95"/>
      <c r="N6" s="245"/>
      <c r="P6" s="172"/>
      <c r="Q6" s="157" t="s">
        <v>122</v>
      </c>
    </row>
    <row r="7" spans="2:17" ht="20.100000000000001" customHeight="1" x14ac:dyDescent="0.25">
      <c r="B7" s="233"/>
      <c r="C7" s="92"/>
      <c r="D7" s="93"/>
      <c r="E7" s="94"/>
      <c r="F7" s="95"/>
      <c r="G7" s="245"/>
      <c r="I7" s="233"/>
      <c r="J7" s="92"/>
      <c r="K7" s="93"/>
      <c r="L7" s="94"/>
      <c r="M7" s="95"/>
      <c r="N7" s="245"/>
      <c r="P7" s="172"/>
      <c r="Q7" s="158" t="s">
        <v>123</v>
      </c>
    </row>
    <row r="8" spans="2:17" ht="20.100000000000001" customHeight="1" thickBot="1" x14ac:dyDescent="0.3">
      <c r="B8" s="233"/>
      <c r="C8" s="92"/>
      <c r="D8" s="93"/>
      <c r="E8" s="94"/>
      <c r="F8" s="95"/>
      <c r="G8" s="245"/>
      <c r="I8" s="233"/>
      <c r="J8" s="92"/>
      <c r="K8" s="93"/>
      <c r="L8" s="94"/>
      <c r="M8" s="95"/>
      <c r="N8" s="245"/>
      <c r="P8" s="172"/>
      <c r="Q8" s="159" t="s">
        <v>124</v>
      </c>
    </row>
    <row r="9" spans="2:17" ht="20.100000000000001" customHeight="1" thickBot="1" x14ac:dyDescent="0.3">
      <c r="B9" s="233"/>
      <c r="C9" s="92"/>
      <c r="D9" s="93"/>
      <c r="E9" s="94"/>
      <c r="F9" s="95"/>
      <c r="G9" s="245"/>
      <c r="I9" s="233"/>
      <c r="J9" s="92"/>
      <c r="K9" s="93"/>
      <c r="L9" s="94"/>
      <c r="M9" s="95"/>
      <c r="N9" s="245"/>
      <c r="P9" s="173"/>
      <c r="Q9" s="160" t="s">
        <v>125</v>
      </c>
    </row>
    <row r="10" spans="2:17" ht="20.100000000000001" customHeight="1" thickBot="1" x14ac:dyDescent="0.3">
      <c r="B10" s="234"/>
      <c r="C10" s="136"/>
      <c r="D10" s="137"/>
      <c r="E10" s="138"/>
      <c r="F10" s="139"/>
      <c r="G10" s="246"/>
      <c r="I10" s="234"/>
      <c r="J10" s="136"/>
      <c r="K10" s="137"/>
      <c r="L10" s="138"/>
      <c r="M10" s="139"/>
      <c r="N10" s="246"/>
      <c r="P10" s="174" t="s">
        <v>120</v>
      </c>
      <c r="Q10" s="156" t="s">
        <v>130</v>
      </c>
    </row>
    <row r="11" spans="2:17" ht="20.100000000000001" customHeight="1" x14ac:dyDescent="0.25">
      <c r="B11" s="235" t="s">
        <v>70</v>
      </c>
      <c r="C11" s="9">
        <v>3</v>
      </c>
      <c r="D11" s="9">
        <v>6</v>
      </c>
      <c r="E11" s="10"/>
      <c r="F11" s="47"/>
      <c r="G11" s="111">
        <f>C11*D11*E11</f>
        <v>0</v>
      </c>
      <c r="I11" s="235" t="s">
        <v>153</v>
      </c>
      <c r="J11" s="9">
        <v>3</v>
      </c>
      <c r="K11" s="9">
        <v>6</v>
      </c>
      <c r="L11" s="10"/>
      <c r="M11" s="47"/>
      <c r="N11" s="111">
        <f>J11*K11*L11</f>
        <v>0</v>
      </c>
      <c r="P11" s="175"/>
      <c r="Q11" s="157" t="s">
        <v>127</v>
      </c>
    </row>
    <row r="12" spans="2:17" ht="20.100000000000001" customHeight="1" x14ac:dyDescent="0.25">
      <c r="B12" s="236"/>
      <c r="C12" s="121"/>
      <c r="D12" s="121"/>
      <c r="E12" s="124"/>
      <c r="F12" s="125"/>
      <c r="G12" s="230">
        <f>C12*D12*E12+C13*D13*E13+C14*D14*E14+C15*D15*E15+C16*D16*E16+C17*D17*E17</f>
        <v>0</v>
      </c>
      <c r="I12" s="236"/>
      <c r="J12" s="121"/>
      <c r="K12" s="121"/>
      <c r="L12" s="124"/>
      <c r="M12" s="125"/>
      <c r="N12" s="230">
        <f>J12*K12*L12+J13*K13*L13+J14*K14*L14+J15*K15*L15+J16*K16*L16+J17*K17*L17</f>
        <v>0</v>
      </c>
      <c r="P12" s="175"/>
      <c r="Q12" s="158" t="s">
        <v>128</v>
      </c>
    </row>
    <row r="13" spans="2:17" ht="20.100000000000001" customHeight="1" thickBot="1" x14ac:dyDescent="0.3">
      <c r="B13" s="236"/>
      <c r="C13" s="121"/>
      <c r="D13" s="121"/>
      <c r="E13" s="124"/>
      <c r="F13" s="125"/>
      <c r="G13" s="230"/>
      <c r="I13" s="236"/>
      <c r="J13" s="121"/>
      <c r="K13" s="121"/>
      <c r="L13" s="124"/>
      <c r="M13" s="125"/>
      <c r="N13" s="230"/>
      <c r="P13" s="175"/>
      <c r="Q13" s="159" t="s">
        <v>129</v>
      </c>
    </row>
    <row r="14" spans="2:17" ht="20.100000000000001" customHeight="1" thickBot="1" x14ac:dyDescent="0.3">
      <c r="B14" s="236"/>
      <c r="C14" s="121"/>
      <c r="D14" s="121"/>
      <c r="E14" s="124"/>
      <c r="F14" s="125"/>
      <c r="G14" s="230"/>
      <c r="I14" s="236"/>
      <c r="J14" s="121"/>
      <c r="K14" s="121"/>
      <c r="L14" s="124"/>
      <c r="M14" s="125"/>
      <c r="N14" s="230"/>
      <c r="P14" s="198"/>
      <c r="Q14" s="160" t="s">
        <v>125</v>
      </c>
    </row>
    <row r="15" spans="2:17" ht="20.100000000000001" customHeight="1" x14ac:dyDescent="0.25">
      <c r="B15" s="236"/>
      <c r="C15" s="121"/>
      <c r="D15" s="121"/>
      <c r="E15" s="124"/>
      <c r="F15" s="125"/>
      <c r="G15" s="230"/>
      <c r="I15" s="236"/>
      <c r="J15" s="121"/>
      <c r="K15" s="121"/>
      <c r="L15" s="124"/>
      <c r="M15" s="125"/>
      <c r="N15" s="230"/>
      <c r="P15" s="171" t="s">
        <v>126</v>
      </c>
      <c r="Q15" s="156" t="s">
        <v>121</v>
      </c>
    </row>
    <row r="16" spans="2:17" ht="20.100000000000001" customHeight="1" x14ac:dyDescent="0.25">
      <c r="B16" s="236"/>
      <c r="C16" s="121"/>
      <c r="D16" s="121"/>
      <c r="E16" s="124"/>
      <c r="F16" s="125"/>
      <c r="G16" s="230"/>
      <c r="I16" s="236"/>
      <c r="J16" s="121"/>
      <c r="K16" s="121"/>
      <c r="L16" s="124"/>
      <c r="M16" s="125"/>
      <c r="N16" s="230"/>
      <c r="P16" s="172"/>
      <c r="Q16" s="157" t="s">
        <v>122</v>
      </c>
    </row>
    <row r="17" spans="2:17" ht="20.100000000000001" customHeight="1" thickBot="1" x14ac:dyDescent="0.3">
      <c r="B17" s="237"/>
      <c r="C17" s="140"/>
      <c r="D17" s="140"/>
      <c r="E17" s="141"/>
      <c r="F17" s="142"/>
      <c r="G17" s="231"/>
      <c r="I17" s="237"/>
      <c r="J17" s="140"/>
      <c r="K17" s="140"/>
      <c r="L17" s="141"/>
      <c r="M17" s="142"/>
      <c r="N17" s="231"/>
      <c r="P17" s="172"/>
      <c r="Q17" s="158" t="s">
        <v>123</v>
      </c>
    </row>
    <row r="18" spans="2:17" ht="20.100000000000001" customHeight="1" thickBot="1" x14ac:dyDescent="0.3">
      <c r="B18" s="247" t="s">
        <v>21</v>
      </c>
      <c r="C18" s="248"/>
      <c r="D18" s="248"/>
      <c r="E18" s="248"/>
      <c r="F18" s="248"/>
      <c r="G18" s="20">
        <f>SUM(G4,G11)</f>
        <v>3100.7999999999997</v>
      </c>
      <c r="I18" s="247" t="s">
        <v>21</v>
      </c>
      <c r="J18" s="248"/>
      <c r="K18" s="248"/>
      <c r="L18" s="248"/>
      <c r="M18" s="248"/>
      <c r="N18" s="20">
        <f>SUM(N4,N11)</f>
        <v>3197.7</v>
      </c>
      <c r="P18" s="172"/>
      <c r="Q18" s="159" t="s">
        <v>124</v>
      </c>
    </row>
    <row r="19" spans="2:17" ht="20.100000000000001" customHeight="1" thickBot="1" x14ac:dyDescent="0.3">
      <c r="B19" s="249" t="s">
        <v>22</v>
      </c>
      <c r="C19" s="250"/>
      <c r="D19" s="250"/>
      <c r="E19" s="250"/>
      <c r="F19" s="250"/>
      <c r="G19" s="21">
        <f>SUM(G5,G12)</f>
        <v>0</v>
      </c>
      <c r="I19" s="249" t="s">
        <v>22</v>
      </c>
      <c r="J19" s="250"/>
      <c r="K19" s="250"/>
      <c r="L19" s="250"/>
      <c r="M19" s="250"/>
      <c r="N19" s="21">
        <f>SUM(N5,N12)</f>
        <v>0</v>
      </c>
      <c r="P19" s="173"/>
      <c r="Q19" s="160" t="s">
        <v>125</v>
      </c>
    </row>
    <row r="20" spans="2:17" ht="20.100000000000001" customHeight="1" thickBot="1" x14ac:dyDescent="0.3">
      <c r="P20" s="174" t="s">
        <v>143</v>
      </c>
      <c r="Q20" s="156" t="s">
        <v>130</v>
      </c>
    </row>
    <row r="21" spans="2:17" ht="20.100000000000001" customHeight="1" thickBot="1" x14ac:dyDescent="0.3">
      <c r="B21" s="227" t="s">
        <v>13</v>
      </c>
      <c r="C21" s="228"/>
      <c r="D21" s="228"/>
      <c r="E21" s="228"/>
      <c r="F21" s="228"/>
      <c r="G21" s="229"/>
      <c r="I21" s="227" t="s">
        <v>13</v>
      </c>
      <c r="J21" s="228"/>
      <c r="K21" s="228"/>
      <c r="L21" s="228"/>
      <c r="M21" s="228"/>
      <c r="N21" s="229"/>
      <c r="P21" s="175"/>
      <c r="Q21" s="157" t="s">
        <v>127</v>
      </c>
    </row>
    <row r="22" spans="2:17" ht="20.100000000000001" customHeight="1" thickBot="1" x14ac:dyDescent="0.3">
      <c r="B22" s="1" t="s">
        <v>14</v>
      </c>
      <c r="C22" s="2" t="s">
        <v>15</v>
      </c>
      <c r="D22" s="3" t="s">
        <v>16</v>
      </c>
      <c r="E22" s="4" t="s">
        <v>17</v>
      </c>
      <c r="F22" s="5" t="s">
        <v>18</v>
      </c>
      <c r="G22" s="307" t="s">
        <v>177</v>
      </c>
      <c r="I22" s="1" t="s">
        <v>14</v>
      </c>
      <c r="J22" s="2" t="s">
        <v>15</v>
      </c>
      <c r="K22" s="3" t="s">
        <v>16</v>
      </c>
      <c r="L22" s="4" t="s">
        <v>17</v>
      </c>
      <c r="M22" s="5" t="s">
        <v>18</v>
      </c>
      <c r="N22" s="6" t="s">
        <v>19</v>
      </c>
      <c r="P22" s="175"/>
      <c r="Q22" s="158" t="s">
        <v>128</v>
      </c>
    </row>
    <row r="23" spans="2:17" ht="20.100000000000001" customHeight="1" thickBot="1" x14ac:dyDescent="0.3">
      <c r="B23" s="238" t="s">
        <v>77</v>
      </c>
      <c r="C23" s="9">
        <v>3</v>
      </c>
      <c r="D23" s="9">
        <v>12</v>
      </c>
      <c r="E23" s="10"/>
      <c r="F23" s="47"/>
      <c r="G23" s="111">
        <f>C23*D23*E23</f>
        <v>0</v>
      </c>
      <c r="I23" s="238" t="s">
        <v>77</v>
      </c>
      <c r="J23" s="9">
        <v>3</v>
      </c>
      <c r="K23" s="9">
        <v>12</v>
      </c>
      <c r="L23" s="10"/>
      <c r="M23" s="47"/>
      <c r="N23" s="111">
        <f>J23*K23*L23</f>
        <v>0</v>
      </c>
      <c r="P23" s="175"/>
      <c r="Q23" s="159" t="s">
        <v>129</v>
      </c>
    </row>
    <row r="24" spans="2:17" ht="20.100000000000001" customHeight="1" thickBot="1" x14ac:dyDescent="0.3">
      <c r="B24" s="239"/>
      <c r="C24" s="11"/>
      <c r="D24" s="11"/>
      <c r="E24" s="12"/>
      <c r="F24" s="48"/>
      <c r="G24" s="245">
        <f>C24*D24*E24+C25*D25*E25+C26*D26*E26+C27*D27*E27+C28*D28*E28+C29*D29*E29</f>
        <v>0</v>
      </c>
      <c r="I24" s="239"/>
      <c r="J24" s="11"/>
      <c r="K24" s="11"/>
      <c r="L24" s="12"/>
      <c r="M24" s="48"/>
      <c r="N24" s="245">
        <f>J24*K24*L24+J25*K25*L25+J26*K26*L26+J27*K27*L27+J28*K28*L28+J29*K29*L29</f>
        <v>0</v>
      </c>
      <c r="P24" s="176"/>
      <c r="Q24" s="161" t="s">
        <v>125</v>
      </c>
    </row>
    <row r="25" spans="2:17" ht="20.100000000000001" customHeight="1" thickTop="1" x14ac:dyDescent="0.25">
      <c r="B25" s="239"/>
      <c r="C25" s="13"/>
      <c r="D25" s="13"/>
      <c r="E25" s="14"/>
      <c r="F25" s="49"/>
      <c r="G25" s="245"/>
      <c r="I25" s="239"/>
      <c r="J25" s="13"/>
      <c r="K25" s="13"/>
      <c r="L25" s="14"/>
      <c r="M25" s="49"/>
      <c r="N25" s="245"/>
    </row>
    <row r="26" spans="2:17" ht="20.100000000000001" customHeight="1" x14ac:dyDescent="0.25">
      <c r="B26" s="239"/>
      <c r="C26" s="13"/>
      <c r="D26" s="13"/>
      <c r="E26" s="14"/>
      <c r="F26" s="49"/>
      <c r="G26" s="245"/>
      <c r="I26" s="239"/>
      <c r="J26" s="13"/>
      <c r="K26" s="13"/>
      <c r="L26" s="14"/>
      <c r="M26" s="49"/>
      <c r="N26" s="245"/>
    </row>
    <row r="27" spans="2:17" ht="20.100000000000001" customHeight="1" x14ac:dyDescent="0.25">
      <c r="B27" s="239"/>
      <c r="C27" s="13"/>
      <c r="D27" s="13"/>
      <c r="E27" s="14"/>
      <c r="F27" s="49"/>
      <c r="G27" s="245"/>
      <c r="I27" s="239"/>
      <c r="J27" s="13"/>
      <c r="K27" s="13"/>
      <c r="L27" s="14"/>
      <c r="M27" s="49"/>
      <c r="N27" s="245"/>
    </row>
    <row r="28" spans="2:17" ht="20.100000000000001" customHeight="1" x14ac:dyDescent="0.25">
      <c r="B28" s="239"/>
      <c r="C28" s="13"/>
      <c r="D28" s="13"/>
      <c r="E28" s="14"/>
      <c r="F28" s="49"/>
      <c r="G28" s="245"/>
      <c r="I28" s="239"/>
      <c r="J28" s="13"/>
      <c r="K28" s="13"/>
      <c r="L28" s="14"/>
      <c r="M28" s="49"/>
      <c r="N28" s="245"/>
    </row>
    <row r="29" spans="2:17" ht="20.100000000000001" customHeight="1" thickBot="1" x14ac:dyDescent="0.3">
      <c r="B29" s="240"/>
      <c r="C29" s="143"/>
      <c r="D29" s="143"/>
      <c r="E29" s="144"/>
      <c r="F29" s="145"/>
      <c r="G29" s="246"/>
      <c r="I29" s="240"/>
      <c r="J29" s="143"/>
      <c r="K29" s="143"/>
      <c r="L29" s="144"/>
      <c r="M29" s="145"/>
      <c r="N29" s="246"/>
    </row>
    <row r="30" spans="2:17" ht="20.100000000000001" customHeight="1" x14ac:dyDescent="0.25">
      <c r="B30" s="235" t="s">
        <v>158</v>
      </c>
      <c r="C30" s="9">
        <v>3</v>
      </c>
      <c r="D30" s="9">
        <v>12</v>
      </c>
      <c r="E30" s="15"/>
      <c r="F30" s="50"/>
      <c r="G30" s="111">
        <f>C30*D30*E30</f>
        <v>0</v>
      </c>
      <c r="I30" s="235" t="s">
        <v>158</v>
      </c>
      <c r="J30" s="9">
        <v>3</v>
      </c>
      <c r="K30" s="9">
        <v>12</v>
      </c>
      <c r="L30" s="15"/>
      <c r="M30" s="50"/>
      <c r="N30" s="111">
        <f>J30*K30*L30</f>
        <v>0</v>
      </c>
    </row>
    <row r="31" spans="2:17" ht="20.100000000000001" customHeight="1" x14ac:dyDescent="0.25">
      <c r="B31" s="236"/>
      <c r="C31" s="119"/>
      <c r="D31" s="119"/>
      <c r="E31" s="120"/>
      <c r="F31" s="117"/>
      <c r="G31" s="230">
        <f>C31*D31*E31+C32*D32*E32+C33*D33*E33+C34*D34*E34+C35*D35*E35+C36*D36*E36</f>
        <v>0</v>
      </c>
      <c r="I31" s="236"/>
      <c r="J31" s="119"/>
      <c r="K31" s="119"/>
      <c r="L31" s="120"/>
      <c r="M31" s="117"/>
      <c r="N31" s="230">
        <f>J31*K31*L31+J32*K32*L32+J33*K33*L33+J34*K34*L34+J35*K35*L35+J36*K36*L36</f>
        <v>0</v>
      </c>
    </row>
    <row r="32" spans="2:17" ht="20.100000000000001" customHeight="1" x14ac:dyDescent="0.25">
      <c r="B32" s="236"/>
      <c r="C32" s="121"/>
      <c r="D32" s="121"/>
      <c r="E32" s="120"/>
      <c r="F32" s="118"/>
      <c r="G32" s="230"/>
      <c r="I32" s="236"/>
      <c r="J32" s="121"/>
      <c r="K32" s="121"/>
      <c r="L32" s="120"/>
      <c r="M32" s="118"/>
      <c r="N32" s="230"/>
    </row>
    <row r="33" spans="2:14" ht="20.100000000000001" customHeight="1" x14ac:dyDescent="0.25">
      <c r="B33" s="236"/>
      <c r="C33" s="121"/>
      <c r="D33" s="121"/>
      <c r="E33" s="120"/>
      <c r="F33" s="118"/>
      <c r="G33" s="230"/>
      <c r="I33" s="236"/>
      <c r="J33" s="121"/>
      <c r="K33" s="121"/>
      <c r="L33" s="120"/>
      <c r="M33" s="118"/>
      <c r="N33" s="230"/>
    </row>
    <row r="34" spans="2:14" ht="20.100000000000001" customHeight="1" x14ac:dyDescent="0.25">
      <c r="B34" s="236"/>
      <c r="C34" s="121"/>
      <c r="D34" s="121"/>
      <c r="E34" s="120"/>
      <c r="F34" s="118"/>
      <c r="G34" s="230"/>
      <c r="I34" s="236"/>
      <c r="J34" s="121"/>
      <c r="K34" s="121"/>
      <c r="L34" s="120"/>
      <c r="M34" s="118"/>
      <c r="N34" s="230"/>
    </row>
    <row r="35" spans="2:14" ht="20.100000000000001" customHeight="1" x14ac:dyDescent="0.25">
      <c r="B35" s="236"/>
      <c r="C35" s="121"/>
      <c r="D35" s="121"/>
      <c r="E35" s="146"/>
      <c r="F35" s="118"/>
      <c r="G35" s="230"/>
      <c r="I35" s="236"/>
      <c r="J35" s="121"/>
      <c r="K35" s="121"/>
      <c r="L35" s="146"/>
      <c r="M35" s="118"/>
      <c r="N35" s="230"/>
    </row>
    <row r="36" spans="2:14" ht="20.100000000000001" customHeight="1" thickBot="1" x14ac:dyDescent="0.3">
      <c r="B36" s="237"/>
      <c r="C36" s="140"/>
      <c r="D36" s="140"/>
      <c r="E36" s="147"/>
      <c r="F36" s="148"/>
      <c r="G36" s="231"/>
      <c r="I36" s="237"/>
      <c r="J36" s="140"/>
      <c r="K36" s="140"/>
      <c r="L36" s="147"/>
      <c r="M36" s="148"/>
      <c r="N36" s="231"/>
    </row>
    <row r="37" spans="2:14" ht="20.100000000000001" customHeight="1" x14ac:dyDescent="0.25">
      <c r="B37" s="241"/>
      <c r="C37" s="9"/>
      <c r="D37" s="9"/>
      <c r="E37" s="10"/>
      <c r="F37" s="47"/>
      <c r="G37" s="111">
        <f>C37*D37*E37</f>
        <v>0</v>
      </c>
      <c r="I37" s="241"/>
      <c r="J37" s="9"/>
      <c r="K37" s="9"/>
      <c r="L37" s="10"/>
      <c r="M37" s="47"/>
      <c r="N37" s="111">
        <f>J37*K37*L37</f>
        <v>0</v>
      </c>
    </row>
    <row r="38" spans="2:14" ht="20.100000000000001" customHeight="1" x14ac:dyDescent="0.25">
      <c r="B38" s="242"/>
      <c r="C38" s="16"/>
      <c r="D38" s="16"/>
      <c r="E38" s="17"/>
      <c r="F38" s="51"/>
      <c r="G38" s="245">
        <f>C38*D38*E38+C39*D39*E39+C40*D40*E40+C41*D41*E41+C42*D42*E42+C43*D43*E43</f>
        <v>0</v>
      </c>
      <c r="I38" s="242"/>
      <c r="J38" s="16"/>
      <c r="K38" s="16"/>
      <c r="L38" s="17"/>
      <c r="M38" s="51"/>
      <c r="N38" s="245">
        <f>J38*K38*L38+J39*K39*L39+J40*K40*L40+J41*K41*L41+J42*K42*L42+J43*K43*L43</f>
        <v>0</v>
      </c>
    </row>
    <row r="39" spans="2:14" ht="20.100000000000001" customHeight="1" x14ac:dyDescent="0.25">
      <c r="B39" s="242"/>
      <c r="C39" s="18"/>
      <c r="D39" s="18"/>
      <c r="E39" s="19"/>
      <c r="F39" s="52"/>
      <c r="G39" s="245"/>
      <c r="I39" s="242"/>
      <c r="J39" s="18"/>
      <c r="K39" s="18"/>
      <c r="L39" s="19"/>
      <c r="M39" s="52"/>
      <c r="N39" s="245"/>
    </row>
    <row r="40" spans="2:14" ht="20.100000000000001" customHeight="1" x14ac:dyDescent="0.25">
      <c r="B40" s="242"/>
      <c r="C40" s="18"/>
      <c r="D40" s="18"/>
      <c r="E40" s="19"/>
      <c r="F40" s="52"/>
      <c r="G40" s="245"/>
      <c r="I40" s="242"/>
      <c r="J40" s="18"/>
      <c r="K40" s="18"/>
      <c r="L40" s="19"/>
      <c r="M40" s="52"/>
      <c r="N40" s="245"/>
    </row>
    <row r="41" spans="2:14" ht="20.100000000000001" customHeight="1" x14ac:dyDescent="0.25">
      <c r="B41" s="242"/>
      <c r="C41" s="18"/>
      <c r="D41" s="18"/>
      <c r="E41" s="19"/>
      <c r="F41" s="52"/>
      <c r="G41" s="245"/>
      <c r="I41" s="242"/>
      <c r="J41" s="18"/>
      <c r="K41" s="18"/>
      <c r="L41" s="19"/>
      <c r="M41" s="52"/>
      <c r="N41" s="245"/>
    </row>
    <row r="42" spans="2:14" ht="20.100000000000001" customHeight="1" x14ac:dyDescent="0.25">
      <c r="B42" s="242"/>
      <c r="C42" s="18"/>
      <c r="D42" s="18"/>
      <c r="E42" s="19"/>
      <c r="F42" s="52"/>
      <c r="G42" s="245"/>
      <c r="I42" s="242"/>
      <c r="J42" s="18"/>
      <c r="K42" s="18"/>
      <c r="L42" s="19"/>
      <c r="M42" s="52"/>
      <c r="N42" s="245"/>
    </row>
    <row r="43" spans="2:14" ht="20.100000000000001" customHeight="1" thickBot="1" x14ac:dyDescent="0.3">
      <c r="B43" s="243"/>
      <c r="C43" s="149"/>
      <c r="D43" s="149"/>
      <c r="E43" s="150"/>
      <c r="F43" s="151"/>
      <c r="G43" s="246"/>
      <c r="I43" s="243"/>
      <c r="J43" s="149"/>
      <c r="K43" s="149"/>
      <c r="L43" s="150"/>
      <c r="M43" s="151"/>
      <c r="N43" s="246"/>
    </row>
    <row r="44" spans="2:14" ht="20.100000000000001" customHeight="1" x14ac:dyDescent="0.25">
      <c r="B44" s="244"/>
      <c r="C44" s="9"/>
      <c r="D44" s="9"/>
      <c r="E44" s="10"/>
      <c r="F44" s="47"/>
      <c r="G44" s="111">
        <f>C44*D44*E44</f>
        <v>0</v>
      </c>
      <c r="I44" s="244"/>
      <c r="J44" s="9"/>
      <c r="K44" s="9"/>
      <c r="L44" s="10"/>
      <c r="M44" s="47"/>
      <c r="N44" s="111">
        <f>J44*K44*L44</f>
        <v>0</v>
      </c>
    </row>
    <row r="45" spans="2:14" ht="20.100000000000001" customHeight="1" x14ac:dyDescent="0.25">
      <c r="B45" s="236"/>
      <c r="C45" s="119"/>
      <c r="D45" s="119"/>
      <c r="E45" s="122"/>
      <c r="F45" s="123"/>
      <c r="G45" s="230">
        <f>C45*D45*E45+C46*D46*E46+C47*D47*E47+C48*D48*E48+C49*D49*E49+C50*D50*E50</f>
        <v>0</v>
      </c>
      <c r="I45" s="236"/>
      <c r="J45" s="119"/>
      <c r="K45" s="119"/>
      <c r="L45" s="122"/>
      <c r="M45" s="123"/>
      <c r="N45" s="230">
        <f>J45*K45*L45+J46*K46*L46+J47*K47*L47+J48*K48*L48+J49*K49*L49+J50*K50*L50</f>
        <v>0</v>
      </c>
    </row>
    <row r="46" spans="2:14" ht="20.100000000000001" customHeight="1" x14ac:dyDescent="0.25">
      <c r="B46" s="236"/>
      <c r="C46" s="121"/>
      <c r="D46" s="121"/>
      <c r="E46" s="124"/>
      <c r="F46" s="125"/>
      <c r="G46" s="230"/>
      <c r="I46" s="236"/>
      <c r="J46" s="121"/>
      <c r="K46" s="121"/>
      <c r="L46" s="124"/>
      <c r="M46" s="125"/>
      <c r="N46" s="230"/>
    </row>
    <row r="47" spans="2:14" ht="20.100000000000001" customHeight="1" x14ac:dyDescent="0.25">
      <c r="B47" s="236"/>
      <c r="C47" s="121"/>
      <c r="D47" s="121"/>
      <c r="E47" s="124"/>
      <c r="F47" s="125"/>
      <c r="G47" s="230"/>
      <c r="I47" s="236"/>
      <c r="J47" s="121"/>
      <c r="K47" s="121"/>
      <c r="L47" s="124"/>
      <c r="M47" s="125"/>
      <c r="N47" s="230"/>
    </row>
    <row r="48" spans="2:14" ht="20.100000000000001" customHeight="1" x14ac:dyDescent="0.25">
      <c r="B48" s="236"/>
      <c r="C48" s="121"/>
      <c r="D48" s="121"/>
      <c r="E48" s="124"/>
      <c r="F48" s="125"/>
      <c r="G48" s="230"/>
      <c r="I48" s="236"/>
      <c r="J48" s="121"/>
      <c r="K48" s="121"/>
      <c r="L48" s="124"/>
      <c r="M48" s="125"/>
      <c r="N48" s="230"/>
    </row>
    <row r="49" spans="2:14" ht="20.100000000000001" customHeight="1" x14ac:dyDescent="0.25">
      <c r="B49" s="236"/>
      <c r="C49" s="121"/>
      <c r="D49" s="121"/>
      <c r="E49" s="124"/>
      <c r="F49" s="125"/>
      <c r="G49" s="230"/>
      <c r="I49" s="236"/>
      <c r="J49" s="121"/>
      <c r="K49" s="121"/>
      <c r="L49" s="124"/>
      <c r="M49" s="125"/>
      <c r="N49" s="230"/>
    </row>
    <row r="50" spans="2:14" ht="20.100000000000001" customHeight="1" thickBot="1" x14ac:dyDescent="0.3">
      <c r="B50" s="237"/>
      <c r="C50" s="140"/>
      <c r="D50" s="140"/>
      <c r="E50" s="141"/>
      <c r="F50" s="142"/>
      <c r="G50" s="231"/>
      <c r="I50" s="237"/>
      <c r="J50" s="140"/>
      <c r="K50" s="140"/>
      <c r="L50" s="141"/>
      <c r="M50" s="142"/>
      <c r="N50" s="231"/>
    </row>
    <row r="51" spans="2:14" ht="20.100000000000001" customHeight="1" x14ac:dyDescent="0.25">
      <c r="B51" s="247" t="s">
        <v>21</v>
      </c>
      <c r="C51" s="248"/>
      <c r="D51" s="248"/>
      <c r="E51" s="248"/>
      <c r="F51" s="248"/>
      <c r="G51" s="20">
        <f>SUM(G23,G30,G37,G44)</f>
        <v>0</v>
      </c>
      <c r="I51" s="247" t="s">
        <v>21</v>
      </c>
      <c r="J51" s="248"/>
      <c r="K51" s="248"/>
      <c r="L51" s="248"/>
      <c r="M51" s="248"/>
      <c r="N51" s="20">
        <f>SUM(N23,N30,N37,N44)</f>
        <v>0</v>
      </c>
    </row>
    <row r="52" spans="2:14" ht="20.100000000000001" customHeight="1" thickBot="1" x14ac:dyDescent="0.3">
      <c r="B52" s="249" t="s">
        <v>22</v>
      </c>
      <c r="C52" s="250"/>
      <c r="D52" s="250"/>
      <c r="E52" s="250"/>
      <c r="F52" s="250"/>
      <c r="G52" s="21">
        <f>SUM(G24,G31,G38,G45)</f>
        <v>0</v>
      </c>
      <c r="I52" s="249" t="s">
        <v>22</v>
      </c>
      <c r="J52" s="250"/>
      <c r="K52" s="250"/>
      <c r="L52" s="250"/>
      <c r="M52" s="250"/>
      <c r="N52" s="21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227" t="s">
        <v>13</v>
      </c>
      <c r="C54" s="228"/>
      <c r="D54" s="228"/>
      <c r="E54" s="228"/>
      <c r="F54" s="228"/>
      <c r="G54" s="229"/>
      <c r="I54" s="227" t="s">
        <v>13</v>
      </c>
      <c r="J54" s="228"/>
      <c r="K54" s="228"/>
      <c r="L54" s="228"/>
      <c r="M54" s="228"/>
      <c r="N54" s="229"/>
    </row>
    <row r="55" spans="2:14" ht="20.100000000000001" customHeight="1" thickBot="1" x14ac:dyDescent="0.3">
      <c r="B55" s="1" t="s">
        <v>14</v>
      </c>
      <c r="C55" s="2" t="s">
        <v>15</v>
      </c>
      <c r="D55" s="3" t="s">
        <v>16</v>
      </c>
      <c r="E55" s="4" t="s">
        <v>17</v>
      </c>
      <c r="F55" s="112" t="s">
        <v>18</v>
      </c>
      <c r="G55" s="113" t="s">
        <v>19</v>
      </c>
      <c r="I55" s="1" t="s">
        <v>14</v>
      </c>
      <c r="J55" s="2" t="s">
        <v>15</v>
      </c>
      <c r="K55" s="3" t="s">
        <v>16</v>
      </c>
      <c r="L55" s="4" t="s">
        <v>17</v>
      </c>
      <c r="M55" s="112" t="s">
        <v>18</v>
      </c>
      <c r="N55" s="113" t="s">
        <v>19</v>
      </c>
    </row>
    <row r="56" spans="2:14" ht="20.100000000000001" customHeight="1" x14ac:dyDescent="0.25">
      <c r="B56" s="232" t="s">
        <v>92</v>
      </c>
      <c r="C56" s="7">
        <f>基础数据!$O$30</f>
        <v>8</v>
      </c>
      <c r="D56" s="7">
        <f>基础数据!$P$30</f>
        <v>3</v>
      </c>
      <c r="E56" s="8">
        <f>基础数据!$F$11*F56</f>
        <v>37.40625</v>
      </c>
      <c r="F56" s="110">
        <f>基础数据!F21</f>
        <v>0.875</v>
      </c>
      <c r="G56" s="111">
        <f>C56*D56*E56</f>
        <v>897.75</v>
      </c>
      <c r="I56" s="232" t="s">
        <v>92</v>
      </c>
      <c r="J56" s="7">
        <f>基础数据!$O$30</f>
        <v>8</v>
      </c>
      <c r="K56" s="7">
        <f>基础数据!$P$30</f>
        <v>3</v>
      </c>
      <c r="L56" s="8">
        <f>基础数据!$L$11*M56</f>
        <v>39.484375</v>
      </c>
      <c r="M56" s="110">
        <f>基础数据!F21</f>
        <v>0.875</v>
      </c>
      <c r="N56" s="111">
        <f>J56*K56*L56</f>
        <v>947.625</v>
      </c>
    </row>
    <row r="57" spans="2:14" ht="20.100000000000001" customHeight="1" x14ac:dyDescent="0.25">
      <c r="B57" s="233"/>
      <c r="C57" s="88"/>
      <c r="D57" s="89"/>
      <c r="E57" s="90"/>
      <c r="F57" s="91"/>
      <c r="G57" s="245">
        <f>C57*D57*E57+C58*D58*E58+C59*D59*E59+C60*D60*E60+C61*D61*E61+C62*D62*E62</f>
        <v>0</v>
      </c>
      <c r="I57" s="233"/>
      <c r="J57" s="88"/>
      <c r="K57" s="89"/>
      <c r="L57" s="90"/>
      <c r="M57" s="91"/>
      <c r="N57" s="245">
        <f>J57*K57*L57+J58*K58*L58+J59*K59*L59+J60*K60*L60+J61*K61*L61+J62*K62*L62</f>
        <v>0</v>
      </c>
    </row>
    <row r="58" spans="2:14" ht="20.100000000000001" customHeight="1" x14ac:dyDescent="0.25">
      <c r="B58" s="233"/>
      <c r="C58" s="92"/>
      <c r="D58" s="93"/>
      <c r="E58" s="94"/>
      <c r="F58" s="95"/>
      <c r="G58" s="245"/>
      <c r="I58" s="233"/>
      <c r="J58" s="92"/>
      <c r="K58" s="93"/>
      <c r="L58" s="94"/>
      <c r="M58" s="95"/>
      <c r="N58" s="245"/>
    </row>
    <row r="59" spans="2:14" ht="20.100000000000001" customHeight="1" x14ac:dyDescent="0.25">
      <c r="B59" s="233"/>
      <c r="C59" s="92"/>
      <c r="D59" s="93"/>
      <c r="E59" s="94"/>
      <c r="F59" s="95"/>
      <c r="G59" s="245"/>
      <c r="I59" s="233"/>
      <c r="J59" s="92"/>
      <c r="K59" s="93"/>
      <c r="L59" s="94"/>
      <c r="M59" s="95"/>
      <c r="N59" s="245"/>
    </row>
    <row r="60" spans="2:14" ht="20.100000000000001" customHeight="1" x14ac:dyDescent="0.25">
      <c r="B60" s="233"/>
      <c r="C60" s="92"/>
      <c r="D60" s="93"/>
      <c r="E60" s="94"/>
      <c r="F60" s="95"/>
      <c r="G60" s="245"/>
      <c r="I60" s="233"/>
      <c r="J60" s="92"/>
      <c r="K60" s="93"/>
      <c r="L60" s="94"/>
      <c r="M60" s="95"/>
      <c r="N60" s="245"/>
    </row>
    <row r="61" spans="2:14" ht="20.100000000000001" customHeight="1" x14ac:dyDescent="0.25">
      <c r="B61" s="233"/>
      <c r="C61" s="92"/>
      <c r="D61" s="93"/>
      <c r="E61" s="94"/>
      <c r="F61" s="95"/>
      <c r="G61" s="245"/>
      <c r="I61" s="233"/>
      <c r="J61" s="92"/>
      <c r="K61" s="93"/>
      <c r="L61" s="94"/>
      <c r="M61" s="95"/>
      <c r="N61" s="245"/>
    </row>
    <row r="62" spans="2:14" ht="20.100000000000001" customHeight="1" thickBot="1" x14ac:dyDescent="0.3">
      <c r="B62" s="234"/>
      <c r="C62" s="136"/>
      <c r="D62" s="137"/>
      <c r="E62" s="138"/>
      <c r="F62" s="139"/>
      <c r="G62" s="246"/>
      <c r="I62" s="234"/>
      <c r="J62" s="136"/>
      <c r="K62" s="137"/>
      <c r="L62" s="138"/>
      <c r="M62" s="139"/>
      <c r="N62" s="246"/>
    </row>
    <row r="63" spans="2:14" ht="20.100000000000001" customHeight="1" x14ac:dyDescent="0.25">
      <c r="B63" s="235" t="s">
        <v>89</v>
      </c>
      <c r="C63" s="9">
        <v>3</v>
      </c>
      <c r="D63" s="9">
        <v>12</v>
      </c>
      <c r="E63" s="10"/>
      <c r="F63" s="47"/>
      <c r="G63" s="111">
        <f>C63*D63*E63</f>
        <v>0</v>
      </c>
      <c r="I63" s="235" t="s">
        <v>23</v>
      </c>
      <c r="J63" s="9">
        <v>3</v>
      </c>
      <c r="K63" s="9">
        <v>12</v>
      </c>
      <c r="L63" s="10"/>
      <c r="M63" s="47"/>
      <c r="N63" s="111">
        <f>J63*K63*L63</f>
        <v>0</v>
      </c>
    </row>
    <row r="64" spans="2:14" ht="20.100000000000001" customHeight="1" x14ac:dyDescent="0.25">
      <c r="B64" s="236"/>
      <c r="C64" s="119"/>
      <c r="D64" s="119"/>
      <c r="E64" s="122"/>
      <c r="F64" s="123"/>
      <c r="G64" s="230">
        <f>C64*D64*E64+C65*D65*E65+C66*D66*E66+C67*D67*E67+C68*D68*E68+C69*D69*E69</f>
        <v>0</v>
      </c>
      <c r="I64" s="236"/>
      <c r="J64" s="119"/>
      <c r="K64" s="119"/>
      <c r="L64" s="122"/>
      <c r="M64" s="123"/>
      <c r="N64" s="230">
        <f>J64*K64*L64+J65*K65*L65+J66*K66*L66+J67*K67*L67+J68*K68*L68+J69*K69*L69</f>
        <v>0</v>
      </c>
    </row>
    <row r="65" spans="2:14" ht="20.100000000000001" customHeight="1" x14ac:dyDescent="0.25">
      <c r="B65" s="236"/>
      <c r="C65" s="121"/>
      <c r="D65" s="121"/>
      <c r="E65" s="124"/>
      <c r="F65" s="125"/>
      <c r="G65" s="230"/>
      <c r="I65" s="236"/>
      <c r="J65" s="121"/>
      <c r="K65" s="121"/>
      <c r="L65" s="124"/>
      <c r="M65" s="125"/>
      <c r="N65" s="230"/>
    </row>
    <row r="66" spans="2:14" ht="20.100000000000001" customHeight="1" x14ac:dyDescent="0.25">
      <c r="B66" s="236"/>
      <c r="C66" s="121"/>
      <c r="D66" s="121"/>
      <c r="E66" s="124"/>
      <c r="F66" s="125"/>
      <c r="G66" s="230"/>
      <c r="I66" s="236"/>
      <c r="J66" s="121"/>
      <c r="K66" s="121"/>
      <c r="L66" s="124"/>
      <c r="M66" s="125"/>
      <c r="N66" s="230"/>
    </row>
    <row r="67" spans="2:14" ht="20.100000000000001" customHeight="1" x14ac:dyDescent="0.25">
      <c r="B67" s="236"/>
      <c r="C67" s="121"/>
      <c r="D67" s="121"/>
      <c r="E67" s="124"/>
      <c r="F67" s="125"/>
      <c r="G67" s="230"/>
      <c r="I67" s="236"/>
      <c r="J67" s="121"/>
      <c r="K67" s="121"/>
      <c r="L67" s="124"/>
      <c r="M67" s="125"/>
      <c r="N67" s="230"/>
    </row>
    <row r="68" spans="2:14" ht="20.100000000000001" customHeight="1" x14ac:dyDescent="0.25">
      <c r="B68" s="236"/>
      <c r="C68" s="121"/>
      <c r="D68" s="121"/>
      <c r="E68" s="124"/>
      <c r="F68" s="125"/>
      <c r="G68" s="230"/>
      <c r="I68" s="236"/>
      <c r="J68" s="121"/>
      <c r="K68" s="121"/>
      <c r="L68" s="124"/>
      <c r="M68" s="125"/>
      <c r="N68" s="230"/>
    </row>
    <row r="69" spans="2:14" ht="20.100000000000001" customHeight="1" thickBot="1" x14ac:dyDescent="0.3">
      <c r="B69" s="237"/>
      <c r="C69" s="140"/>
      <c r="D69" s="140"/>
      <c r="E69" s="141"/>
      <c r="F69" s="142"/>
      <c r="G69" s="231"/>
      <c r="I69" s="237"/>
      <c r="J69" s="140"/>
      <c r="K69" s="140"/>
      <c r="L69" s="141"/>
      <c r="M69" s="142"/>
      <c r="N69" s="231"/>
    </row>
    <row r="70" spans="2:14" ht="20.100000000000001" customHeight="1" x14ac:dyDescent="0.25">
      <c r="B70" s="238" t="s">
        <v>183</v>
      </c>
      <c r="C70" s="9">
        <v>3</v>
      </c>
      <c r="D70" s="9">
        <v>12</v>
      </c>
      <c r="E70" s="10"/>
      <c r="F70" s="47"/>
      <c r="G70" s="111">
        <f>C70*D70*E70</f>
        <v>0</v>
      </c>
      <c r="I70" s="238" t="s">
        <v>183</v>
      </c>
      <c r="J70" s="9">
        <v>3</v>
      </c>
      <c r="K70" s="9">
        <v>12</v>
      </c>
      <c r="L70" s="10"/>
      <c r="M70" s="47"/>
      <c r="N70" s="111">
        <f>J70*K70*L70</f>
        <v>0</v>
      </c>
    </row>
    <row r="71" spans="2:14" ht="20.100000000000001" customHeight="1" x14ac:dyDescent="0.25">
      <c r="B71" s="239"/>
      <c r="C71" s="11"/>
      <c r="D71" s="11"/>
      <c r="E71" s="12"/>
      <c r="F71" s="48"/>
      <c r="G71" s="245">
        <f>C71*D71*E71+C72*D72*E72+C73*D73*E73+C74*D74*E74+C75*D75*E75+C76*D76*E76</f>
        <v>0</v>
      </c>
      <c r="I71" s="239"/>
      <c r="J71" s="11"/>
      <c r="K71" s="11"/>
      <c r="L71" s="12"/>
      <c r="M71" s="48"/>
      <c r="N71" s="245">
        <f>J71*K71*L71+J72*K72*L72+J73*K73*L73+J74*K74*L74+J75*K75*L75+J76*K76*L76</f>
        <v>0</v>
      </c>
    </row>
    <row r="72" spans="2:14" ht="20.100000000000001" customHeight="1" x14ac:dyDescent="0.25">
      <c r="B72" s="239"/>
      <c r="C72" s="13"/>
      <c r="D72" s="13"/>
      <c r="E72" s="14"/>
      <c r="F72" s="49"/>
      <c r="G72" s="245"/>
      <c r="I72" s="239"/>
      <c r="J72" s="13"/>
      <c r="K72" s="13"/>
      <c r="L72" s="14"/>
      <c r="M72" s="49"/>
      <c r="N72" s="245"/>
    </row>
    <row r="73" spans="2:14" ht="20.100000000000001" customHeight="1" x14ac:dyDescent="0.25">
      <c r="B73" s="239"/>
      <c r="C73" s="13"/>
      <c r="D73" s="13"/>
      <c r="E73" s="14"/>
      <c r="F73" s="49"/>
      <c r="G73" s="245"/>
      <c r="I73" s="239"/>
      <c r="J73" s="13"/>
      <c r="K73" s="13"/>
      <c r="L73" s="14"/>
      <c r="M73" s="49"/>
      <c r="N73" s="245"/>
    </row>
    <row r="74" spans="2:14" ht="20.100000000000001" customHeight="1" x14ac:dyDescent="0.25">
      <c r="B74" s="239"/>
      <c r="C74" s="13"/>
      <c r="D74" s="13"/>
      <c r="E74" s="14"/>
      <c r="F74" s="49"/>
      <c r="G74" s="245"/>
      <c r="I74" s="239"/>
      <c r="J74" s="13"/>
      <c r="K74" s="13"/>
      <c r="L74" s="14"/>
      <c r="M74" s="49"/>
      <c r="N74" s="245"/>
    </row>
    <row r="75" spans="2:14" ht="20.100000000000001" customHeight="1" x14ac:dyDescent="0.25">
      <c r="B75" s="239"/>
      <c r="C75" s="13"/>
      <c r="D75" s="13"/>
      <c r="E75" s="14"/>
      <c r="F75" s="49"/>
      <c r="G75" s="245"/>
      <c r="I75" s="239"/>
      <c r="J75" s="13"/>
      <c r="K75" s="13"/>
      <c r="L75" s="14"/>
      <c r="M75" s="49"/>
      <c r="N75" s="245"/>
    </row>
    <row r="76" spans="2:14" ht="20.100000000000001" customHeight="1" thickBot="1" x14ac:dyDescent="0.3">
      <c r="B76" s="240"/>
      <c r="C76" s="143"/>
      <c r="D76" s="143"/>
      <c r="E76" s="144"/>
      <c r="F76" s="145"/>
      <c r="G76" s="246"/>
      <c r="I76" s="240"/>
      <c r="J76" s="143"/>
      <c r="K76" s="143"/>
      <c r="L76" s="144"/>
      <c r="M76" s="145"/>
      <c r="N76" s="246"/>
    </row>
    <row r="77" spans="2:14" ht="20.100000000000001" customHeight="1" x14ac:dyDescent="0.25">
      <c r="B77" s="235"/>
      <c r="C77" s="9"/>
      <c r="D77" s="9"/>
      <c r="E77" s="10"/>
      <c r="F77" s="47"/>
      <c r="G77" s="111">
        <f>C77*D77*E77</f>
        <v>0</v>
      </c>
      <c r="I77" s="235"/>
      <c r="J77" s="9"/>
      <c r="K77" s="9"/>
      <c r="L77" s="10"/>
      <c r="M77" s="47"/>
      <c r="N77" s="111">
        <f>J77*K77*L77</f>
        <v>0</v>
      </c>
    </row>
    <row r="78" spans="2:14" ht="20.100000000000001" customHeight="1" x14ac:dyDescent="0.25">
      <c r="B78" s="236"/>
      <c r="C78" s="119"/>
      <c r="D78" s="119"/>
      <c r="E78" s="122"/>
      <c r="F78" s="123"/>
      <c r="G78" s="230">
        <f>C78*D78*E78+C79*D79*E79+C80*D80*E80+C81*D81*E81+C82*D82*E82+C83*D83*E83</f>
        <v>0</v>
      </c>
      <c r="I78" s="236"/>
      <c r="J78" s="119"/>
      <c r="K78" s="119"/>
      <c r="L78" s="122"/>
      <c r="M78" s="123"/>
      <c r="N78" s="230">
        <f>J78*K78*L78+J79*K79*L79+J80*K80*L80+J81*K81*L81+J82*K82*L82+J83*K83*L83</f>
        <v>0</v>
      </c>
    </row>
    <row r="79" spans="2:14" ht="20.100000000000001" customHeight="1" x14ac:dyDescent="0.25">
      <c r="B79" s="236"/>
      <c r="C79" s="121"/>
      <c r="D79" s="121"/>
      <c r="E79" s="124"/>
      <c r="F79" s="125"/>
      <c r="G79" s="230"/>
      <c r="I79" s="236"/>
      <c r="J79" s="121"/>
      <c r="K79" s="121"/>
      <c r="L79" s="124"/>
      <c r="M79" s="125"/>
      <c r="N79" s="230"/>
    </row>
    <row r="80" spans="2:14" ht="20.100000000000001" customHeight="1" x14ac:dyDescent="0.25">
      <c r="B80" s="236"/>
      <c r="C80" s="121"/>
      <c r="D80" s="121"/>
      <c r="E80" s="124"/>
      <c r="F80" s="125"/>
      <c r="G80" s="230"/>
      <c r="I80" s="236"/>
      <c r="J80" s="121"/>
      <c r="K80" s="121"/>
      <c r="L80" s="124"/>
      <c r="M80" s="125"/>
      <c r="N80" s="230"/>
    </row>
    <row r="81" spans="2:14" ht="20.100000000000001" customHeight="1" x14ac:dyDescent="0.25">
      <c r="B81" s="236"/>
      <c r="C81" s="121"/>
      <c r="D81" s="121"/>
      <c r="E81" s="124"/>
      <c r="F81" s="125"/>
      <c r="G81" s="230"/>
      <c r="I81" s="236"/>
      <c r="J81" s="121"/>
      <c r="K81" s="121"/>
      <c r="L81" s="124"/>
      <c r="M81" s="125"/>
      <c r="N81" s="230"/>
    </row>
    <row r="82" spans="2:14" ht="20.100000000000001" customHeight="1" x14ac:dyDescent="0.25">
      <c r="B82" s="236"/>
      <c r="C82" s="121"/>
      <c r="D82" s="121"/>
      <c r="E82" s="124"/>
      <c r="F82" s="125"/>
      <c r="G82" s="230"/>
      <c r="I82" s="236"/>
      <c r="J82" s="121"/>
      <c r="K82" s="121"/>
      <c r="L82" s="124"/>
      <c r="M82" s="125"/>
      <c r="N82" s="230"/>
    </row>
    <row r="83" spans="2:14" ht="20.100000000000001" customHeight="1" thickBot="1" x14ac:dyDescent="0.3">
      <c r="B83" s="237"/>
      <c r="C83" s="140"/>
      <c r="D83" s="140"/>
      <c r="E83" s="141"/>
      <c r="F83" s="142"/>
      <c r="G83" s="231"/>
      <c r="I83" s="237"/>
      <c r="J83" s="140"/>
      <c r="K83" s="140"/>
      <c r="L83" s="141"/>
      <c r="M83" s="142"/>
      <c r="N83" s="231"/>
    </row>
    <row r="84" spans="2:14" ht="20.100000000000001" customHeight="1" x14ac:dyDescent="0.25">
      <c r="B84" s="247" t="s">
        <v>21</v>
      </c>
      <c r="C84" s="248"/>
      <c r="D84" s="248"/>
      <c r="E84" s="248"/>
      <c r="F84" s="248"/>
      <c r="G84" s="20">
        <f>SUM(G56,G63,G70,G77)</f>
        <v>897.75</v>
      </c>
      <c r="I84" s="247" t="s">
        <v>21</v>
      </c>
      <c r="J84" s="248"/>
      <c r="K84" s="248"/>
      <c r="L84" s="248"/>
      <c r="M84" s="248"/>
      <c r="N84" s="20">
        <f>SUM(N56,N63,N70,N77)</f>
        <v>947.625</v>
      </c>
    </row>
    <row r="85" spans="2:14" ht="20.100000000000001" customHeight="1" thickBot="1" x14ac:dyDescent="0.3">
      <c r="B85" s="249" t="s">
        <v>22</v>
      </c>
      <c r="C85" s="250"/>
      <c r="D85" s="250"/>
      <c r="E85" s="250"/>
      <c r="F85" s="250"/>
      <c r="G85" s="21">
        <f>SUM(G57,G64,G71,G78)</f>
        <v>0</v>
      </c>
      <c r="I85" s="249" t="s">
        <v>22</v>
      </c>
      <c r="J85" s="250"/>
      <c r="K85" s="250"/>
      <c r="L85" s="250"/>
      <c r="M85" s="250"/>
      <c r="N85" s="21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227" t="s">
        <v>13</v>
      </c>
      <c r="C87" s="228"/>
      <c r="D87" s="228"/>
      <c r="E87" s="228"/>
      <c r="F87" s="228"/>
      <c r="G87" s="229"/>
      <c r="I87" s="227" t="s">
        <v>13</v>
      </c>
      <c r="J87" s="228"/>
      <c r="K87" s="228"/>
      <c r="L87" s="228"/>
      <c r="M87" s="228"/>
      <c r="N87" s="229"/>
    </row>
    <row r="88" spans="2:14" ht="20.100000000000001" customHeight="1" thickBot="1" x14ac:dyDescent="0.3">
      <c r="B88" s="1" t="s">
        <v>14</v>
      </c>
      <c r="C88" s="2" t="s">
        <v>15</v>
      </c>
      <c r="D88" s="3" t="s">
        <v>16</v>
      </c>
      <c r="E88" s="4" t="s">
        <v>17</v>
      </c>
      <c r="F88" s="5" t="s">
        <v>18</v>
      </c>
      <c r="G88" s="6" t="s">
        <v>19</v>
      </c>
      <c r="I88" s="1" t="s">
        <v>14</v>
      </c>
      <c r="J88" s="2" t="s">
        <v>15</v>
      </c>
      <c r="K88" s="3" t="s">
        <v>16</v>
      </c>
      <c r="L88" s="4" t="s">
        <v>17</v>
      </c>
      <c r="M88" s="5" t="s">
        <v>18</v>
      </c>
      <c r="N88" s="6" t="s">
        <v>19</v>
      </c>
    </row>
    <row r="89" spans="2:14" ht="20.100000000000001" customHeight="1" x14ac:dyDescent="0.25">
      <c r="B89" s="238" t="s">
        <v>201</v>
      </c>
      <c r="C89" s="9">
        <v>3</v>
      </c>
      <c r="D89" s="9">
        <v>12</v>
      </c>
      <c r="E89" s="15"/>
      <c r="F89" s="50"/>
      <c r="G89" s="111">
        <f>C89*D89*E89</f>
        <v>0</v>
      </c>
      <c r="I89" s="238" t="s">
        <v>201</v>
      </c>
      <c r="J89" s="9">
        <v>3</v>
      </c>
      <c r="K89" s="9">
        <v>12</v>
      </c>
      <c r="L89" s="15"/>
      <c r="M89" s="50"/>
      <c r="N89" s="111">
        <f>J89*K89*L89</f>
        <v>0</v>
      </c>
    </row>
    <row r="90" spans="2:14" ht="20.100000000000001" customHeight="1" x14ac:dyDescent="0.25">
      <c r="B90" s="239"/>
      <c r="C90" s="11"/>
      <c r="D90" s="11"/>
      <c r="E90" s="96"/>
      <c r="F90" s="91"/>
      <c r="G90" s="245">
        <f>C90*D90*E90+C91*D91*E91+C92*D92*E92+C93*D93*E93+C94*D94*E94+C95*D95*E95</f>
        <v>0</v>
      </c>
      <c r="I90" s="239"/>
      <c r="J90" s="11"/>
      <c r="K90" s="11"/>
      <c r="L90" s="96"/>
      <c r="M90" s="91"/>
      <c r="N90" s="245">
        <f>J90*K90*L90+J91*K91*L91+J92*K92*L92+J93*K93*L93+J94*K94*L94+J95*K95*L95</f>
        <v>0</v>
      </c>
    </row>
    <row r="91" spans="2:14" ht="20.100000000000001" customHeight="1" x14ac:dyDescent="0.25">
      <c r="B91" s="239"/>
      <c r="C91" s="13"/>
      <c r="D91" s="13"/>
      <c r="E91" s="96"/>
      <c r="F91" s="95"/>
      <c r="G91" s="245"/>
      <c r="I91" s="239"/>
      <c r="J91" s="13"/>
      <c r="K91" s="13"/>
      <c r="L91" s="96"/>
      <c r="M91" s="95"/>
      <c r="N91" s="245"/>
    </row>
    <row r="92" spans="2:14" ht="20.100000000000001" customHeight="1" x14ac:dyDescent="0.25">
      <c r="B92" s="239"/>
      <c r="C92" s="13"/>
      <c r="D92" s="13"/>
      <c r="E92" s="96"/>
      <c r="F92" s="95"/>
      <c r="G92" s="245"/>
      <c r="I92" s="239"/>
      <c r="J92" s="13"/>
      <c r="K92" s="13"/>
      <c r="L92" s="96"/>
      <c r="M92" s="95"/>
      <c r="N92" s="245"/>
    </row>
    <row r="93" spans="2:14" ht="20.100000000000001" customHeight="1" x14ac:dyDescent="0.25">
      <c r="B93" s="239"/>
      <c r="C93" s="13"/>
      <c r="D93" s="13"/>
      <c r="E93" s="96"/>
      <c r="F93" s="95"/>
      <c r="G93" s="245"/>
      <c r="I93" s="239"/>
      <c r="J93" s="13"/>
      <c r="K93" s="13"/>
      <c r="L93" s="96"/>
      <c r="M93" s="95"/>
      <c r="N93" s="245"/>
    </row>
    <row r="94" spans="2:14" ht="20.100000000000001" customHeight="1" x14ac:dyDescent="0.25">
      <c r="B94" s="239"/>
      <c r="C94" s="13"/>
      <c r="D94" s="13"/>
      <c r="E94" s="152"/>
      <c r="F94" s="95"/>
      <c r="G94" s="245"/>
      <c r="I94" s="239"/>
      <c r="J94" s="13"/>
      <c r="K94" s="13"/>
      <c r="L94" s="152"/>
      <c r="M94" s="95"/>
      <c r="N94" s="245"/>
    </row>
    <row r="95" spans="2:14" ht="20.100000000000001" customHeight="1" thickBot="1" x14ac:dyDescent="0.3">
      <c r="B95" s="240"/>
      <c r="C95" s="143"/>
      <c r="D95" s="143"/>
      <c r="E95" s="153"/>
      <c r="F95" s="139"/>
      <c r="G95" s="246"/>
      <c r="I95" s="240"/>
      <c r="J95" s="143"/>
      <c r="K95" s="143"/>
      <c r="L95" s="153"/>
      <c r="M95" s="139"/>
      <c r="N95" s="246"/>
    </row>
    <row r="96" spans="2:14" ht="20.100000000000001" customHeight="1" x14ac:dyDescent="0.25">
      <c r="B96" s="235"/>
      <c r="C96" s="9"/>
      <c r="D96" s="9"/>
      <c r="E96" s="10"/>
      <c r="F96" s="47"/>
      <c r="G96" s="111">
        <f>C96*D96*E96</f>
        <v>0</v>
      </c>
      <c r="I96" s="235"/>
      <c r="J96" s="9"/>
      <c r="K96" s="9"/>
      <c r="L96" s="10"/>
      <c r="M96" s="47"/>
      <c r="N96" s="111">
        <f>J96*K96*L96</f>
        <v>0</v>
      </c>
    </row>
    <row r="97" spans="2:14" ht="20.100000000000001" customHeight="1" x14ac:dyDescent="0.25">
      <c r="B97" s="236"/>
      <c r="C97" s="119"/>
      <c r="D97" s="119"/>
      <c r="E97" s="122"/>
      <c r="F97" s="123"/>
      <c r="G97" s="230">
        <f>C97*D97*E97+C98*D98*E98+C99*D99*E99+C100*D100*E100+C101*D101*E101+C102*D102*E102</f>
        <v>0</v>
      </c>
      <c r="I97" s="236"/>
      <c r="J97" s="119"/>
      <c r="K97" s="119"/>
      <c r="L97" s="122"/>
      <c r="M97" s="123"/>
      <c r="N97" s="230">
        <f>J97*K97*L97+J98*K98*L98+J99*K99*L99+J100*K100*L100+J101*K101*L101+J102*K102*L102</f>
        <v>0</v>
      </c>
    </row>
    <row r="98" spans="2:14" ht="20.100000000000001" customHeight="1" x14ac:dyDescent="0.25">
      <c r="B98" s="236"/>
      <c r="C98" s="121"/>
      <c r="D98" s="121"/>
      <c r="E98" s="124"/>
      <c r="F98" s="125"/>
      <c r="G98" s="230"/>
      <c r="I98" s="236"/>
      <c r="J98" s="121"/>
      <c r="K98" s="121"/>
      <c r="L98" s="124"/>
      <c r="M98" s="125"/>
      <c r="N98" s="230"/>
    </row>
    <row r="99" spans="2:14" ht="20.100000000000001" customHeight="1" x14ac:dyDescent="0.25">
      <c r="B99" s="236"/>
      <c r="C99" s="121"/>
      <c r="D99" s="121"/>
      <c r="E99" s="124"/>
      <c r="F99" s="125"/>
      <c r="G99" s="230"/>
      <c r="I99" s="236"/>
      <c r="J99" s="121"/>
      <c r="K99" s="121"/>
      <c r="L99" s="124"/>
      <c r="M99" s="125"/>
      <c r="N99" s="230"/>
    </row>
    <row r="100" spans="2:14" ht="20.100000000000001" customHeight="1" x14ac:dyDescent="0.25">
      <c r="B100" s="236"/>
      <c r="C100" s="121"/>
      <c r="D100" s="121"/>
      <c r="E100" s="124"/>
      <c r="F100" s="125"/>
      <c r="G100" s="230"/>
      <c r="I100" s="236"/>
      <c r="J100" s="121"/>
      <c r="K100" s="121"/>
      <c r="L100" s="124"/>
      <c r="M100" s="125"/>
      <c r="N100" s="230"/>
    </row>
    <row r="101" spans="2:14" ht="20.100000000000001" customHeight="1" x14ac:dyDescent="0.25">
      <c r="B101" s="236"/>
      <c r="C101" s="121"/>
      <c r="D101" s="121"/>
      <c r="E101" s="124"/>
      <c r="F101" s="125"/>
      <c r="G101" s="230"/>
      <c r="I101" s="236"/>
      <c r="J101" s="121"/>
      <c r="K101" s="121"/>
      <c r="L101" s="124"/>
      <c r="M101" s="125"/>
      <c r="N101" s="230"/>
    </row>
    <row r="102" spans="2:14" ht="20.100000000000001" customHeight="1" thickBot="1" x14ac:dyDescent="0.3">
      <c r="B102" s="237"/>
      <c r="C102" s="140"/>
      <c r="D102" s="140"/>
      <c r="E102" s="141"/>
      <c r="F102" s="142"/>
      <c r="G102" s="231"/>
      <c r="I102" s="237"/>
      <c r="J102" s="140"/>
      <c r="K102" s="140"/>
      <c r="L102" s="141"/>
      <c r="M102" s="142"/>
      <c r="N102" s="231"/>
    </row>
    <row r="103" spans="2:14" ht="20.100000000000001" customHeight="1" x14ac:dyDescent="0.25">
      <c r="B103" s="256"/>
      <c r="C103" s="9"/>
      <c r="D103" s="9"/>
      <c r="E103" s="10"/>
      <c r="F103" s="47"/>
      <c r="G103" s="111">
        <f>C103*D103*E103</f>
        <v>0</v>
      </c>
      <c r="I103" s="256"/>
      <c r="J103" s="9"/>
      <c r="K103" s="9"/>
      <c r="L103" s="10"/>
      <c r="M103" s="47"/>
      <c r="N103" s="111">
        <f>J103*K103*L103</f>
        <v>0</v>
      </c>
    </row>
    <row r="104" spans="2:14" ht="20.100000000000001" customHeight="1" x14ac:dyDescent="0.25">
      <c r="B104" s="239"/>
      <c r="C104" s="11"/>
      <c r="D104" s="11"/>
      <c r="E104" s="12"/>
      <c r="F104" s="48"/>
      <c r="G104" s="245">
        <f>C104*D104*E104+C105*D105*E105+C106*D106*E106+C107*D107*E107+C108*D108*E108+C109*D109*E109</f>
        <v>0</v>
      </c>
      <c r="I104" s="239"/>
      <c r="J104" s="11"/>
      <c r="K104" s="11"/>
      <c r="L104" s="12"/>
      <c r="M104" s="48"/>
      <c r="N104" s="245">
        <f>J104*K104*L104+J105*K105*L105+J106*K106*L106+J107*K107*L107+J108*K108*L108+J109*K109*L109</f>
        <v>0</v>
      </c>
    </row>
    <row r="105" spans="2:14" ht="20.100000000000001" customHeight="1" x14ac:dyDescent="0.25">
      <c r="B105" s="239"/>
      <c r="C105" s="13"/>
      <c r="D105" s="13"/>
      <c r="E105" s="14"/>
      <c r="F105" s="49"/>
      <c r="G105" s="245"/>
      <c r="I105" s="239"/>
      <c r="J105" s="13"/>
      <c r="K105" s="13"/>
      <c r="L105" s="14"/>
      <c r="M105" s="49"/>
      <c r="N105" s="245"/>
    </row>
    <row r="106" spans="2:14" ht="20.100000000000001" customHeight="1" x14ac:dyDescent="0.25">
      <c r="B106" s="239"/>
      <c r="C106" s="13"/>
      <c r="D106" s="13"/>
      <c r="E106" s="14"/>
      <c r="F106" s="49"/>
      <c r="G106" s="245"/>
      <c r="I106" s="239"/>
      <c r="J106" s="13"/>
      <c r="K106" s="13"/>
      <c r="L106" s="14"/>
      <c r="M106" s="49"/>
      <c r="N106" s="245"/>
    </row>
    <row r="107" spans="2:14" ht="20.100000000000001" customHeight="1" x14ac:dyDescent="0.25">
      <c r="B107" s="239"/>
      <c r="C107" s="13"/>
      <c r="D107" s="13"/>
      <c r="E107" s="14"/>
      <c r="F107" s="49"/>
      <c r="G107" s="245"/>
      <c r="I107" s="239"/>
      <c r="J107" s="13"/>
      <c r="K107" s="13"/>
      <c r="L107" s="14"/>
      <c r="M107" s="49"/>
      <c r="N107" s="245"/>
    </row>
    <row r="108" spans="2:14" ht="20.100000000000001" customHeight="1" x14ac:dyDescent="0.25">
      <c r="B108" s="239"/>
      <c r="C108" s="13"/>
      <c r="D108" s="13"/>
      <c r="E108" s="14"/>
      <c r="F108" s="49"/>
      <c r="G108" s="245"/>
      <c r="I108" s="239"/>
      <c r="J108" s="13"/>
      <c r="K108" s="13"/>
      <c r="L108" s="14"/>
      <c r="M108" s="49"/>
      <c r="N108" s="245"/>
    </row>
    <row r="109" spans="2:14" ht="20.100000000000001" customHeight="1" thickBot="1" x14ac:dyDescent="0.3">
      <c r="B109" s="240"/>
      <c r="C109" s="143"/>
      <c r="D109" s="143"/>
      <c r="E109" s="144"/>
      <c r="F109" s="145"/>
      <c r="G109" s="246"/>
      <c r="I109" s="240"/>
      <c r="J109" s="143"/>
      <c r="K109" s="143"/>
      <c r="L109" s="144"/>
      <c r="M109" s="145"/>
      <c r="N109" s="246"/>
    </row>
    <row r="110" spans="2:14" ht="20.100000000000001" customHeight="1" x14ac:dyDescent="0.25">
      <c r="B110" s="247" t="s">
        <v>21</v>
      </c>
      <c r="C110" s="248"/>
      <c r="D110" s="248"/>
      <c r="E110" s="248"/>
      <c r="F110" s="248"/>
      <c r="G110" s="20">
        <f>SUM(G89,G96,G103)</f>
        <v>0</v>
      </c>
      <c r="I110" s="247" t="s">
        <v>21</v>
      </c>
      <c r="J110" s="248"/>
      <c r="K110" s="248"/>
      <c r="L110" s="248"/>
      <c r="M110" s="248"/>
      <c r="N110" s="20">
        <f>SUM(N89,N96,N103)</f>
        <v>0</v>
      </c>
    </row>
    <row r="111" spans="2:14" ht="20.100000000000001" customHeight="1" thickBot="1" x14ac:dyDescent="0.3">
      <c r="B111" s="249" t="s">
        <v>22</v>
      </c>
      <c r="C111" s="250"/>
      <c r="D111" s="250"/>
      <c r="E111" s="250"/>
      <c r="F111" s="250"/>
      <c r="G111" s="21">
        <f>SUM(G90,G97,G104)</f>
        <v>0</v>
      </c>
      <c r="I111" s="249" t="s">
        <v>22</v>
      </c>
      <c r="J111" s="250"/>
      <c r="K111" s="250"/>
      <c r="L111" s="250"/>
      <c r="M111" s="250"/>
      <c r="N111" s="21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252" t="s">
        <v>21</v>
      </c>
      <c r="C113" s="253"/>
      <c r="D113" s="253"/>
      <c r="E113" s="253"/>
      <c r="F113" s="253"/>
      <c r="G113" s="20">
        <f>SUM(G18,G51,G84,G110)</f>
        <v>3998.5499999999997</v>
      </c>
      <c r="I113" s="247" t="s">
        <v>21</v>
      </c>
      <c r="J113" s="248"/>
      <c r="K113" s="248"/>
      <c r="L113" s="248"/>
      <c r="M113" s="248"/>
      <c r="N113" s="20">
        <f>SUM(N18,N51,N84,N110)</f>
        <v>4145.3249999999998</v>
      </c>
    </row>
    <row r="114" spans="2:14" ht="20.100000000000001" customHeight="1" thickBot="1" x14ac:dyDescent="0.3">
      <c r="B114" s="254" t="s">
        <v>22</v>
      </c>
      <c r="C114" s="255"/>
      <c r="D114" s="255"/>
      <c r="E114" s="255"/>
      <c r="F114" s="255"/>
      <c r="G114" s="109">
        <f>SUM(G19,G52,G85,G111)</f>
        <v>0</v>
      </c>
      <c r="I114" s="249" t="s">
        <v>22</v>
      </c>
      <c r="J114" s="250"/>
      <c r="K114" s="250"/>
      <c r="L114" s="250"/>
      <c r="M114" s="250"/>
      <c r="N114" s="109">
        <f>SUM(N19,N52,N85,N111)</f>
        <v>0</v>
      </c>
    </row>
  </sheetData>
  <mergeCells count="87">
    <mergeCell ref="B114:F114"/>
    <mergeCell ref="I114:M114"/>
    <mergeCell ref="B110:F110"/>
    <mergeCell ref="I110:M110"/>
    <mergeCell ref="B111:F111"/>
    <mergeCell ref="I111:M111"/>
    <mergeCell ref="B113:F113"/>
    <mergeCell ref="I113:M113"/>
    <mergeCell ref="B96:B102"/>
    <mergeCell ref="I96:I102"/>
    <mergeCell ref="G97:G102"/>
    <mergeCell ref="N97:N102"/>
    <mergeCell ref="B103:B109"/>
    <mergeCell ref="I103:I109"/>
    <mergeCell ref="G104:G109"/>
    <mergeCell ref="N104:N109"/>
    <mergeCell ref="B89:B95"/>
    <mergeCell ref="I89:I95"/>
    <mergeCell ref="G90:G95"/>
    <mergeCell ref="N90:N95"/>
    <mergeCell ref="B85:F85"/>
    <mergeCell ref="I85:M85"/>
    <mergeCell ref="B87:G87"/>
    <mergeCell ref="I87:N87"/>
    <mergeCell ref="B77:B83"/>
    <mergeCell ref="G78:G83"/>
    <mergeCell ref="I77:I83"/>
    <mergeCell ref="N78:N83"/>
    <mergeCell ref="B70:B76"/>
    <mergeCell ref="I70:I76"/>
    <mergeCell ref="G71:G76"/>
    <mergeCell ref="N71:N76"/>
    <mergeCell ref="B84:F84"/>
    <mergeCell ref="I84:M84"/>
    <mergeCell ref="B56:B62"/>
    <mergeCell ref="I56:I62"/>
    <mergeCell ref="G57:G62"/>
    <mergeCell ref="N57:N62"/>
    <mergeCell ref="B63:B69"/>
    <mergeCell ref="I63:I69"/>
    <mergeCell ref="G64:G69"/>
    <mergeCell ref="N64:N69"/>
    <mergeCell ref="B2:G2"/>
    <mergeCell ref="I2:N2"/>
    <mergeCell ref="B4:B10"/>
    <mergeCell ref="I4:I10"/>
    <mergeCell ref="G5:G10"/>
    <mergeCell ref="N5:N10"/>
    <mergeCell ref="B11:B17"/>
    <mergeCell ref="I11:I17"/>
    <mergeCell ref="G12:G17"/>
    <mergeCell ref="N12:N17"/>
    <mergeCell ref="B18:F18"/>
    <mergeCell ref="I18:M18"/>
    <mergeCell ref="B19:F19"/>
    <mergeCell ref="I19:M19"/>
    <mergeCell ref="B21:G21"/>
    <mergeCell ref="I21:N21"/>
    <mergeCell ref="B23:B29"/>
    <mergeCell ref="I23:I29"/>
    <mergeCell ref="G24:G29"/>
    <mergeCell ref="N24:N29"/>
    <mergeCell ref="B30:B36"/>
    <mergeCell ref="I30:I36"/>
    <mergeCell ref="G31:G36"/>
    <mergeCell ref="N31:N36"/>
    <mergeCell ref="B37:B43"/>
    <mergeCell ref="I37:I43"/>
    <mergeCell ref="G38:G43"/>
    <mergeCell ref="N38:N43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P15:P19"/>
    <mergeCell ref="P20:P24"/>
    <mergeCell ref="P2:Q2"/>
    <mergeCell ref="P3:Q3"/>
    <mergeCell ref="P4:Q4"/>
    <mergeCell ref="P5:P9"/>
    <mergeCell ref="P10:P14"/>
  </mergeCells>
  <phoneticPr fontId="15" type="noConversion"/>
  <hyperlinks>
    <hyperlink ref="P3:Q3" location="说明页!A1" display="说明页" xr:uid="{2B984AE3-B2D3-4654-BC27-6DCD8F95D6DF}"/>
    <hyperlink ref="P4:Q4" location="基础数据!A1" display="基础数据" xr:uid="{1432C6BD-047D-4066-8113-B13DF44CA533}"/>
    <hyperlink ref="Q5" location="'腿肩(减重60%)'!A1" display="减重60%" xr:uid="{BD04998A-AE86-4ED9-B2BD-0641CD5DBA02}"/>
    <hyperlink ref="Q6" location="'腿肩(75%)'!A1" display="75%" xr:uid="{A148B8C2-1ADE-42D9-AD75-109B615EC24F}"/>
    <hyperlink ref="Q7" location="'腿肩(80%)'!A1" display="80%" xr:uid="{2054E335-4E13-40A3-9AFC-7AAF85ADFE63}"/>
    <hyperlink ref="Q8" location="'腿肩(85%)'!A1" display="85%" xr:uid="{0A20D56D-1B69-41AD-9D18-CA9345E895E7}"/>
    <hyperlink ref="Q9" location="'腿肩(95%)'!A1" display="95%" xr:uid="{87470A97-A127-4361-8DE3-BB8F19A54221}"/>
    <hyperlink ref="Q10" location="'胸背(减重70%)'!A1" display="减重70%" xr:uid="{394756E7-CECA-4F9E-B4C1-780868B5A142}"/>
    <hyperlink ref="Q11" location="'胸背(77.5%)'!A1" display="77.5%" xr:uid="{996FE8AB-0917-42B8-9584-A386574A21CE}"/>
    <hyperlink ref="Q12" location="'胸背(82.5%)'!A1" display="82.5%" xr:uid="{BDBFBEE6-4BC8-4E6B-AA35-E693D9FA3D7D}"/>
    <hyperlink ref="Q13" location="'胸背(87.5%)'!A1" display="87.5%" xr:uid="{175F6573-96B5-40D0-A308-0E78F058A89A}"/>
    <hyperlink ref="Q14" location="'胸背(95%)'!A1" display="95%" xr:uid="{F7C39A79-DFBB-41FA-BFE8-33F09CBCBE19}"/>
    <hyperlink ref="Q15" location="'拉胸(减重60%)'!A1" display="减重60%" xr:uid="{21745975-6AE9-41E7-BFA1-9412D867E173}"/>
    <hyperlink ref="Q16" location="'拉胸(75%)'!A1" display="75%" xr:uid="{8D3D8B39-5DA2-49A3-81DE-A3F7AA455BC4}"/>
    <hyperlink ref="Q17" location="'拉胸(80%)'!A1" display="80%" xr:uid="{2118ABC9-8A6B-4BC5-AC41-EE83ACA3681B}"/>
    <hyperlink ref="Q18" location="'拉胸(85%)'!A1" display="85%" xr:uid="{BB46A341-2AC9-44E4-A025-129683F42E32}"/>
    <hyperlink ref="Q19" location="'拉胸(95%)'!A1" display="95%" xr:uid="{68BA811B-BC1E-4684-840D-B8E3AE837A45}"/>
    <hyperlink ref="Q20" location="'肩背(减重70%)'!A1" display="减重70%" xr:uid="{7D69446A-632C-4DA2-9FE0-56C80B183447}"/>
    <hyperlink ref="Q21" location="'肩背(77.5%)'!A1" display="77.5%" xr:uid="{EFE170E4-A74D-4283-8E98-BABC08DFE648}"/>
    <hyperlink ref="Q22" location="'肩背(82.5%)'!A1" display="82.5%" xr:uid="{4E294EA2-2454-4881-993E-A4349FF98252}"/>
    <hyperlink ref="Q23" location="'肩背(87.5%)'!A1" display="87.5%" xr:uid="{4365561D-D1E0-48D1-A398-FEE18115279E}"/>
    <hyperlink ref="Q24" location="'肩背(95%)'!A1" display="95%" xr:uid="{8B51E7D4-7961-4850-910C-762E2D2689E5}"/>
  </hyperlinks>
  <pageMargins left="0.69930555555555596" right="0.69930555555555596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3" tint="-0.499984740745262"/>
  </sheetPr>
  <dimension ref="B1:Q114"/>
  <sheetViews>
    <sheetView zoomScale="85" zoomScaleNormal="85" workbookViewId="0">
      <selection activeCell="Q10" sqref="Q10"/>
    </sheetView>
  </sheetViews>
  <sheetFormatPr defaultColWidth="10.77734375" defaultRowHeight="20.100000000000001" customHeight="1" x14ac:dyDescent="0.25"/>
  <cols>
    <col min="1" max="1" width="10.77734375" style="135"/>
    <col min="2" max="2" width="16.77734375" style="135" customWidth="1"/>
    <col min="3" max="8" width="10.77734375" style="135"/>
    <col min="9" max="9" width="16.77734375" style="135" customWidth="1"/>
    <col min="10" max="16384" width="10.77734375" style="135"/>
  </cols>
  <sheetData>
    <row r="1" spans="2:17" ht="20.100000000000001" customHeight="1" thickBot="1" x14ac:dyDescent="0.3"/>
    <row r="2" spans="2:17" ht="20.100000000000001" customHeight="1" thickTop="1" thickBot="1" x14ac:dyDescent="0.3">
      <c r="B2" s="227" t="s">
        <v>13</v>
      </c>
      <c r="C2" s="228"/>
      <c r="D2" s="228"/>
      <c r="E2" s="228"/>
      <c r="F2" s="228"/>
      <c r="G2" s="229"/>
      <c r="I2" s="227" t="s">
        <v>13</v>
      </c>
      <c r="J2" s="228"/>
      <c r="K2" s="228"/>
      <c r="L2" s="228"/>
      <c r="M2" s="228"/>
      <c r="N2" s="229"/>
      <c r="P2" s="196" t="s">
        <v>116</v>
      </c>
      <c r="Q2" s="197"/>
    </row>
    <row r="3" spans="2:17" ht="20.100000000000001" customHeight="1" thickBot="1" x14ac:dyDescent="0.3">
      <c r="B3" s="1" t="s">
        <v>14</v>
      </c>
      <c r="C3" s="2" t="s">
        <v>15</v>
      </c>
      <c r="D3" s="3" t="s">
        <v>16</v>
      </c>
      <c r="E3" s="4" t="s">
        <v>17</v>
      </c>
      <c r="F3" s="5" t="s">
        <v>18</v>
      </c>
      <c r="G3" s="6" t="s">
        <v>19</v>
      </c>
      <c r="I3" s="1" t="s">
        <v>14</v>
      </c>
      <c r="J3" s="2" t="s">
        <v>15</v>
      </c>
      <c r="K3" s="3" t="s">
        <v>16</v>
      </c>
      <c r="L3" s="4" t="s">
        <v>17</v>
      </c>
      <c r="M3" s="5" t="s">
        <v>18</v>
      </c>
      <c r="N3" s="6" t="s">
        <v>19</v>
      </c>
      <c r="P3" s="205" t="s">
        <v>117</v>
      </c>
      <c r="Q3" s="206"/>
    </row>
    <row r="4" spans="2:17" ht="20.100000000000001" customHeight="1" thickBot="1" x14ac:dyDescent="0.3">
      <c r="B4" s="232" t="s">
        <v>65</v>
      </c>
      <c r="C4" s="7">
        <f>基础数据!$I$22</f>
        <v>6</v>
      </c>
      <c r="D4" s="7">
        <f>基础数据!$J$22</f>
        <v>2</v>
      </c>
      <c r="E4" s="8">
        <f>基础数据!$F$4*F4</f>
        <v>144.4</v>
      </c>
      <c r="F4" s="110">
        <f>基础数据!$C$22</f>
        <v>0.95</v>
      </c>
      <c r="G4" s="111">
        <f>C4*D4*E4</f>
        <v>1732.8000000000002</v>
      </c>
      <c r="I4" s="232" t="s">
        <v>132</v>
      </c>
      <c r="J4" s="7">
        <f>基础数据!$I$22</f>
        <v>6</v>
      </c>
      <c r="K4" s="7">
        <f>基础数据!$J$22</f>
        <v>2</v>
      </c>
      <c r="L4" s="8">
        <f>基础数据!$L$4*M4</f>
        <v>148.91249999999999</v>
      </c>
      <c r="M4" s="110">
        <f>基础数据!$C$22</f>
        <v>0.95</v>
      </c>
      <c r="N4" s="111">
        <f>J4*K4*L4</f>
        <v>1786.9499999999998</v>
      </c>
      <c r="P4" s="201" t="s">
        <v>118</v>
      </c>
      <c r="Q4" s="202"/>
    </row>
    <row r="5" spans="2:17" ht="20.100000000000001" customHeight="1" x14ac:dyDescent="0.25">
      <c r="B5" s="233"/>
      <c r="C5" s="88"/>
      <c r="D5" s="89"/>
      <c r="E5" s="90"/>
      <c r="F5" s="91"/>
      <c r="G5" s="245">
        <f>C5*D5*E5+C6*D6*E6+C7*D7*E7+C8*D8*E8+C9*D9*E9+C10*D10*E10</f>
        <v>0</v>
      </c>
      <c r="I5" s="233"/>
      <c r="J5" s="88"/>
      <c r="K5" s="89"/>
      <c r="L5" s="90"/>
      <c r="M5" s="91"/>
      <c r="N5" s="245">
        <f>J5*K5*L5+J6*K6*L6+J7*K7*L7+J8*K8*L8+J9*K9*L9+J10*K10*L10</f>
        <v>0</v>
      </c>
      <c r="P5" s="171" t="s">
        <v>119</v>
      </c>
      <c r="Q5" s="156" t="s">
        <v>121</v>
      </c>
    </row>
    <row r="6" spans="2:17" ht="20.100000000000001" customHeight="1" x14ac:dyDescent="0.25">
      <c r="B6" s="233"/>
      <c r="C6" s="92"/>
      <c r="D6" s="93"/>
      <c r="E6" s="94"/>
      <c r="F6" s="95"/>
      <c r="G6" s="245"/>
      <c r="I6" s="233"/>
      <c r="J6" s="92"/>
      <c r="K6" s="93"/>
      <c r="L6" s="94"/>
      <c r="M6" s="95"/>
      <c r="N6" s="245"/>
      <c r="P6" s="172"/>
      <c r="Q6" s="157" t="s">
        <v>122</v>
      </c>
    </row>
    <row r="7" spans="2:17" ht="20.100000000000001" customHeight="1" x14ac:dyDescent="0.25">
      <c r="B7" s="233"/>
      <c r="C7" s="92"/>
      <c r="D7" s="93"/>
      <c r="E7" s="94"/>
      <c r="F7" s="95"/>
      <c r="G7" s="245"/>
      <c r="I7" s="233"/>
      <c r="J7" s="92"/>
      <c r="K7" s="93"/>
      <c r="L7" s="94"/>
      <c r="M7" s="95"/>
      <c r="N7" s="245"/>
      <c r="P7" s="172"/>
      <c r="Q7" s="158" t="s">
        <v>123</v>
      </c>
    </row>
    <row r="8" spans="2:17" ht="20.100000000000001" customHeight="1" thickBot="1" x14ac:dyDescent="0.3">
      <c r="B8" s="233"/>
      <c r="C8" s="92"/>
      <c r="D8" s="93"/>
      <c r="E8" s="94"/>
      <c r="F8" s="95"/>
      <c r="G8" s="245"/>
      <c r="I8" s="233"/>
      <c r="J8" s="92"/>
      <c r="K8" s="93"/>
      <c r="L8" s="94"/>
      <c r="M8" s="95"/>
      <c r="N8" s="245"/>
      <c r="P8" s="172"/>
      <c r="Q8" s="159" t="s">
        <v>124</v>
      </c>
    </row>
    <row r="9" spans="2:17" ht="20.100000000000001" customHeight="1" thickBot="1" x14ac:dyDescent="0.3">
      <c r="B9" s="233"/>
      <c r="C9" s="92"/>
      <c r="D9" s="93"/>
      <c r="E9" s="94"/>
      <c r="F9" s="95"/>
      <c r="G9" s="245"/>
      <c r="I9" s="233"/>
      <c r="J9" s="92"/>
      <c r="K9" s="93"/>
      <c r="L9" s="94"/>
      <c r="M9" s="95"/>
      <c r="N9" s="245"/>
      <c r="P9" s="173"/>
      <c r="Q9" s="160" t="s">
        <v>125</v>
      </c>
    </row>
    <row r="10" spans="2:17" ht="20.100000000000001" customHeight="1" thickBot="1" x14ac:dyDescent="0.3">
      <c r="B10" s="234"/>
      <c r="C10" s="136"/>
      <c r="D10" s="137"/>
      <c r="E10" s="138"/>
      <c r="F10" s="139"/>
      <c r="G10" s="246"/>
      <c r="I10" s="234"/>
      <c r="J10" s="136"/>
      <c r="K10" s="137"/>
      <c r="L10" s="138"/>
      <c r="M10" s="139"/>
      <c r="N10" s="246"/>
      <c r="P10" s="174" t="s">
        <v>120</v>
      </c>
      <c r="Q10" s="156" t="s">
        <v>130</v>
      </c>
    </row>
    <row r="11" spans="2:17" ht="20.100000000000001" customHeight="1" x14ac:dyDescent="0.25">
      <c r="B11" s="235" t="s">
        <v>74</v>
      </c>
      <c r="C11" s="9">
        <v>3</v>
      </c>
      <c r="D11" s="9">
        <v>6</v>
      </c>
      <c r="E11" s="10"/>
      <c r="F11" s="47"/>
      <c r="G11" s="111">
        <f>C11*D11*E11</f>
        <v>0</v>
      </c>
      <c r="I11" s="235" t="s">
        <v>154</v>
      </c>
      <c r="J11" s="9">
        <v>3</v>
      </c>
      <c r="K11" s="9">
        <v>6</v>
      </c>
      <c r="L11" s="10"/>
      <c r="M11" s="47"/>
      <c r="N11" s="111">
        <f>J11*K11*L11</f>
        <v>0</v>
      </c>
      <c r="P11" s="175"/>
      <c r="Q11" s="157" t="s">
        <v>127</v>
      </c>
    </row>
    <row r="12" spans="2:17" ht="20.100000000000001" customHeight="1" x14ac:dyDescent="0.25">
      <c r="B12" s="236"/>
      <c r="C12" s="121"/>
      <c r="D12" s="121"/>
      <c r="E12" s="124"/>
      <c r="F12" s="125"/>
      <c r="G12" s="230">
        <f>C12*D12*E12+C13*D13*E13+C14*D14*E14+C15*D15*E15+C16*D16*E16+C17*D17*E17</f>
        <v>0</v>
      </c>
      <c r="I12" s="236"/>
      <c r="J12" s="121"/>
      <c r="K12" s="121"/>
      <c r="L12" s="124"/>
      <c r="M12" s="125"/>
      <c r="N12" s="230">
        <f>J12*K12*L12+J13*K13*L13+J14*K14*L14+J15*K15*L15+J16*K16*L16+J17*K17*L17</f>
        <v>0</v>
      </c>
      <c r="P12" s="175"/>
      <c r="Q12" s="158" t="s">
        <v>128</v>
      </c>
    </row>
    <row r="13" spans="2:17" ht="20.100000000000001" customHeight="1" thickBot="1" x14ac:dyDescent="0.3">
      <c r="B13" s="236"/>
      <c r="C13" s="121"/>
      <c r="D13" s="121"/>
      <c r="E13" s="124"/>
      <c r="F13" s="125"/>
      <c r="G13" s="230"/>
      <c r="I13" s="236"/>
      <c r="J13" s="121"/>
      <c r="K13" s="121"/>
      <c r="L13" s="124"/>
      <c r="M13" s="125"/>
      <c r="N13" s="230"/>
      <c r="P13" s="175"/>
      <c r="Q13" s="159" t="s">
        <v>129</v>
      </c>
    </row>
    <row r="14" spans="2:17" ht="20.100000000000001" customHeight="1" thickBot="1" x14ac:dyDescent="0.3">
      <c r="B14" s="236"/>
      <c r="C14" s="121"/>
      <c r="D14" s="121"/>
      <c r="E14" s="124"/>
      <c r="F14" s="125"/>
      <c r="G14" s="230"/>
      <c r="I14" s="236"/>
      <c r="J14" s="121"/>
      <c r="K14" s="121"/>
      <c r="L14" s="124"/>
      <c r="M14" s="125"/>
      <c r="N14" s="230"/>
      <c r="P14" s="198"/>
      <c r="Q14" s="160" t="s">
        <v>125</v>
      </c>
    </row>
    <row r="15" spans="2:17" ht="20.100000000000001" customHeight="1" x14ac:dyDescent="0.25">
      <c r="B15" s="236"/>
      <c r="C15" s="121"/>
      <c r="D15" s="121"/>
      <c r="E15" s="124"/>
      <c r="F15" s="125"/>
      <c r="G15" s="230"/>
      <c r="I15" s="236"/>
      <c r="J15" s="121"/>
      <c r="K15" s="121"/>
      <c r="L15" s="124"/>
      <c r="M15" s="125"/>
      <c r="N15" s="230"/>
      <c r="P15" s="171" t="s">
        <v>126</v>
      </c>
      <c r="Q15" s="156" t="s">
        <v>121</v>
      </c>
    </row>
    <row r="16" spans="2:17" ht="20.100000000000001" customHeight="1" x14ac:dyDescent="0.25">
      <c r="B16" s="236"/>
      <c r="C16" s="121"/>
      <c r="D16" s="121"/>
      <c r="E16" s="124"/>
      <c r="F16" s="125"/>
      <c r="G16" s="230"/>
      <c r="I16" s="236"/>
      <c r="J16" s="121"/>
      <c r="K16" s="121"/>
      <c r="L16" s="124"/>
      <c r="M16" s="125"/>
      <c r="N16" s="230"/>
      <c r="P16" s="172"/>
      <c r="Q16" s="157" t="s">
        <v>122</v>
      </c>
    </row>
    <row r="17" spans="2:17" ht="20.100000000000001" customHeight="1" thickBot="1" x14ac:dyDescent="0.3">
      <c r="B17" s="237"/>
      <c r="C17" s="140"/>
      <c r="D17" s="140"/>
      <c r="E17" s="141"/>
      <c r="F17" s="142"/>
      <c r="G17" s="231"/>
      <c r="I17" s="237"/>
      <c r="J17" s="140"/>
      <c r="K17" s="140"/>
      <c r="L17" s="141"/>
      <c r="M17" s="142"/>
      <c r="N17" s="231"/>
      <c r="P17" s="172"/>
      <c r="Q17" s="158" t="s">
        <v>123</v>
      </c>
    </row>
    <row r="18" spans="2:17" ht="20.100000000000001" customHeight="1" thickBot="1" x14ac:dyDescent="0.3">
      <c r="B18" s="247" t="s">
        <v>21</v>
      </c>
      <c r="C18" s="248"/>
      <c r="D18" s="248"/>
      <c r="E18" s="248"/>
      <c r="F18" s="248"/>
      <c r="G18" s="20">
        <f>SUM(G4,G11)</f>
        <v>1732.8000000000002</v>
      </c>
      <c r="I18" s="247" t="s">
        <v>21</v>
      </c>
      <c r="J18" s="248"/>
      <c r="K18" s="248"/>
      <c r="L18" s="248"/>
      <c r="M18" s="248"/>
      <c r="N18" s="20">
        <f>SUM(N4,N11)</f>
        <v>1786.9499999999998</v>
      </c>
      <c r="P18" s="172"/>
      <c r="Q18" s="159" t="s">
        <v>124</v>
      </c>
    </row>
    <row r="19" spans="2:17" ht="20.100000000000001" customHeight="1" thickBot="1" x14ac:dyDescent="0.3">
      <c r="B19" s="249" t="s">
        <v>22</v>
      </c>
      <c r="C19" s="250"/>
      <c r="D19" s="250"/>
      <c r="E19" s="250"/>
      <c r="F19" s="250"/>
      <c r="G19" s="21">
        <f>SUM(G5,G12)</f>
        <v>0</v>
      </c>
      <c r="I19" s="249" t="s">
        <v>22</v>
      </c>
      <c r="J19" s="250"/>
      <c r="K19" s="250"/>
      <c r="L19" s="250"/>
      <c r="M19" s="250"/>
      <c r="N19" s="21">
        <f>SUM(N5,N12)</f>
        <v>0</v>
      </c>
      <c r="P19" s="173"/>
      <c r="Q19" s="160" t="s">
        <v>125</v>
      </c>
    </row>
    <row r="20" spans="2:17" ht="20.100000000000001" customHeight="1" thickBot="1" x14ac:dyDescent="0.3">
      <c r="P20" s="174" t="s">
        <v>143</v>
      </c>
      <c r="Q20" s="156" t="s">
        <v>130</v>
      </c>
    </row>
    <row r="21" spans="2:17" ht="20.100000000000001" customHeight="1" thickBot="1" x14ac:dyDescent="0.3">
      <c r="B21" s="227" t="s">
        <v>13</v>
      </c>
      <c r="C21" s="228"/>
      <c r="D21" s="228"/>
      <c r="E21" s="228"/>
      <c r="F21" s="228"/>
      <c r="G21" s="229"/>
      <c r="I21" s="227" t="s">
        <v>13</v>
      </c>
      <c r="J21" s="228"/>
      <c r="K21" s="228"/>
      <c r="L21" s="228"/>
      <c r="M21" s="228"/>
      <c r="N21" s="229"/>
      <c r="P21" s="175"/>
      <c r="Q21" s="157" t="s">
        <v>127</v>
      </c>
    </row>
    <row r="22" spans="2:17" ht="20.100000000000001" customHeight="1" thickBot="1" x14ac:dyDescent="0.3">
      <c r="B22" s="1" t="s">
        <v>14</v>
      </c>
      <c r="C22" s="2" t="s">
        <v>15</v>
      </c>
      <c r="D22" s="3" t="s">
        <v>16</v>
      </c>
      <c r="E22" s="4" t="s">
        <v>17</v>
      </c>
      <c r="F22" s="5" t="s">
        <v>18</v>
      </c>
      <c r="G22" s="6" t="s">
        <v>19</v>
      </c>
      <c r="I22" s="1" t="s">
        <v>14</v>
      </c>
      <c r="J22" s="2" t="s">
        <v>15</v>
      </c>
      <c r="K22" s="3" t="s">
        <v>16</v>
      </c>
      <c r="L22" s="4" t="s">
        <v>17</v>
      </c>
      <c r="M22" s="5" t="s">
        <v>18</v>
      </c>
      <c r="N22" s="6" t="s">
        <v>19</v>
      </c>
      <c r="P22" s="175"/>
      <c r="Q22" s="158" t="s">
        <v>128</v>
      </c>
    </row>
    <row r="23" spans="2:17" ht="20.100000000000001" customHeight="1" thickBot="1" x14ac:dyDescent="0.3">
      <c r="B23" s="238" t="s">
        <v>80</v>
      </c>
      <c r="C23" s="9">
        <v>3</v>
      </c>
      <c r="D23" s="9">
        <v>10</v>
      </c>
      <c r="E23" s="10"/>
      <c r="F23" s="47"/>
      <c r="G23" s="111">
        <f>C23*D23*E23</f>
        <v>0</v>
      </c>
      <c r="I23" s="238" t="s">
        <v>80</v>
      </c>
      <c r="J23" s="9">
        <v>3</v>
      </c>
      <c r="K23" s="9">
        <v>10</v>
      </c>
      <c r="L23" s="10"/>
      <c r="M23" s="47"/>
      <c r="N23" s="111">
        <f>J23*K23*L23</f>
        <v>0</v>
      </c>
      <c r="P23" s="175"/>
      <c r="Q23" s="159" t="s">
        <v>129</v>
      </c>
    </row>
    <row r="24" spans="2:17" ht="20.100000000000001" customHeight="1" thickBot="1" x14ac:dyDescent="0.3">
      <c r="B24" s="239"/>
      <c r="C24" s="11"/>
      <c r="D24" s="11"/>
      <c r="E24" s="12"/>
      <c r="F24" s="48"/>
      <c r="G24" s="245">
        <f>C24*D24*E24+C25*D25*E25+C26*D26*E26+C27*D27*E27+C28*D28*E28+C29*D29*E29</f>
        <v>0</v>
      </c>
      <c r="I24" s="239"/>
      <c r="J24" s="11"/>
      <c r="K24" s="11"/>
      <c r="L24" s="12"/>
      <c r="M24" s="48"/>
      <c r="N24" s="245">
        <f>J24*K24*L24+J25*K25*L25+J26*K26*L26+J27*K27*L27+J28*K28*L28+J29*K29*L29</f>
        <v>0</v>
      </c>
      <c r="P24" s="176"/>
      <c r="Q24" s="161" t="s">
        <v>125</v>
      </c>
    </row>
    <row r="25" spans="2:17" ht="20.100000000000001" customHeight="1" thickTop="1" x14ac:dyDescent="0.25">
      <c r="B25" s="239"/>
      <c r="C25" s="13"/>
      <c r="D25" s="13"/>
      <c r="E25" s="14"/>
      <c r="F25" s="49"/>
      <c r="G25" s="245"/>
      <c r="I25" s="239"/>
      <c r="J25" s="13"/>
      <c r="K25" s="13"/>
      <c r="L25" s="14"/>
      <c r="M25" s="49"/>
      <c r="N25" s="245"/>
    </row>
    <row r="26" spans="2:17" ht="20.100000000000001" customHeight="1" x14ac:dyDescent="0.25">
      <c r="B26" s="239"/>
      <c r="C26" s="13"/>
      <c r="D26" s="13"/>
      <c r="E26" s="14"/>
      <c r="F26" s="49"/>
      <c r="G26" s="245"/>
      <c r="I26" s="239"/>
      <c r="J26" s="13"/>
      <c r="K26" s="13"/>
      <c r="L26" s="14"/>
      <c r="M26" s="49"/>
      <c r="N26" s="245"/>
    </row>
    <row r="27" spans="2:17" ht="20.100000000000001" customHeight="1" x14ac:dyDescent="0.25">
      <c r="B27" s="239"/>
      <c r="C27" s="13"/>
      <c r="D27" s="13"/>
      <c r="E27" s="14"/>
      <c r="F27" s="49"/>
      <c r="G27" s="245"/>
      <c r="I27" s="239"/>
      <c r="J27" s="13"/>
      <c r="K27" s="13"/>
      <c r="L27" s="14"/>
      <c r="M27" s="49"/>
      <c r="N27" s="245"/>
    </row>
    <row r="28" spans="2:17" ht="20.100000000000001" customHeight="1" x14ac:dyDescent="0.25">
      <c r="B28" s="239"/>
      <c r="C28" s="13"/>
      <c r="D28" s="13"/>
      <c r="E28" s="14"/>
      <c r="F28" s="49"/>
      <c r="G28" s="245"/>
      <c r="I28" s="239"/>
      <c r="J28" s="13"/>
      <c r="K28" s="13"/>
      <c r="L28" s="14"/>
      <c r="M28" s="49"/>
      <c r="N28" s="245"/>
    </row>
    <row r="29" spans="2:17" ht="20.100000000000001" customHeight="1" thickBot="1" x14ac:dyDescent="0.3">
      <c r="B29" s="240"/>
      <c r="C29" s="143"/>
      <c r="D29" s="143"/>
      <c r="E29" s="144"/>
      <c r="F29" s="145"/>
      <c r="G29" s="246"/>
      <c r="I29" s="240"/>
      <c r="J29" s="143"/>
      <c r="K29" s="143"/>
      <c r="L29" s="144"/>
      <c r="M29" s="145"/>
      <c r="N29" s="246"/>
    </row>
    <row r="30" spans="2:17" ht="20.100000000000001" customHeight="1" x14ac:dyDescent="0.25">
      <c r="B30" s="235" t="s">
        <v>158</v>
      </c>
      <c r="C30" s="9">
        <v>3</v>
      </c>
      <c r="D30" s="9">
        <v>12</v>
      </c>
      <c r="E30" s="15"/>
      <c r="F30" s="50"/>
      <c r="G30" s="111">
        <f>C30*D30*E30</f>
        <v>0</v>
      </c>
      <c r="I30" s="235" t="s">
        <v>158</v>
      </c>
      <c r="J30" s="9">
        <v>3</v>
      </c>
      <c r="K30" s="9">
        <v>12</v>
      </c>
      <c r="L30" s="15"/>
      <c r="M30" s="50"/>
      <c r="N30" s="111">
        <f>J30*K30*L30</f>
        <v>0</v>
      </c>
    </row>
    <row r="31" spans="2:17" ht="20.100000000000001" customHeight="1" x14ac:dyDescent="0.25">
      <c r="B31" s="236"/>
      <c r="C31" s="119"/>
      <c r="D31" s="119"/>
      <c r="E31" s="120"/>
      <c r="F31" s="117"/>
      <c r="G31" s="230">
        <f>C31*D31*E31+C32*D32*E32+C33*D33*E33+C34*D34*E34+C35*D35*E35+C36*D36*E36</f>
        <v>0</v>
      </c>
      <c r="I31" s="236"/>
      <c r="J31" s="119"/>
      <c r="K31" s="119"/>
      <c r="L31" s="120"/>
      <c r="M31" s="117"/>
      <c r="N31" s="230">
        <f>J31*K31*L31+J32*K32*L32+J33*K33*L33+J34*K34*L34+J35*K35*L35+J36*K36*L36</f>
        <v>0</v>
      </c>
    </row>
    <row r="32" spans="2:17" ht="20.100000000000001" customHeight="1" x14ac:dyDescent="0.25">
      <c r="B32" s="236"/>
      <c r="C32" s="121"/>
      <c r="D32" s="121"/>
      <c r="E32" s="120"/>
      <c r="F32" s="118"/>
      <c r="G32" s="230"/>
      <c r="I32" s="236"/>
      <c r="J32" s="121"/>
      <c r="K32" s="121"/>
      <c r="L32" s="120"/>
      <c r="M32" s="118"/>
      <c r="N32" s="230"/>
    </row>
    <row r="33" spans="2:14" ht="20.100000000000001" customHeight="1" x14ac:dyDescent="0.25">
      <c r="B33" s="236"/>
      <c r="C33" s="121"/>
      <c r="D33" s="121"/>
      <c r="E33" s="120"/>
      <c r="F33" s="118"/>
      <c r="G33" s="230"/>
      <c r="I33" s="236"/>
      <c r="J33" s="121"/>
      <c r="K33" s="121"/>
      <c r="L33" s="120"/>
      <c r="M33" s="118"/>
      <c r="N33" s="230"/>
    </row>
    <row r="34" spans="2:14" ht="20.100000000000001" customHeight="1" x14ac:dyDescent="0.25">
      <c r="B34" s="236"/>
      <c r="C34" s="121"/>
      <c r="D34" s="121"/>
      <c r="E34" s="120"/>
      <c r="F34" s="118"/>
      <c r="G34" s="230"/>
      <c r="I34" s="236"/>
      <c r="J34" s="121"/>
      <c r="K34" s="121"/>
      <c r="L34" s="120"/>
      <c r="M34" s="118"/>
      <c r="N34" s="230"/>
    </row>
    <row r="35" spans="2:14" ht="20.100000000000001" customHeight="1" x14ac:dyDescent="0.25">
      <c r="B35" s="236"/>
      <c r="C35" s="121"/>
      <c r="D35" s="121"/>
      <c r="E35" s="146"/>
      <c r="F35" s="118"/>
      <c r="G35" s="230"/>
      <c r="I35" s="236"/>
      <c r="J35" s="121"/>
      <c r="K35" s="121"/>
      <c r="L35" s="146"/>
      <c r="M35" s="118"/>
      <c r="N35" s="230"/>
    </row>
    <row r="36" spans="2:14" ht="20.100000000000001" customHeight="1" thickBot="1" x14ac:dyDescent="0.3">
      <c r="B36" s="237"/>
      <c r="C36" s="140"/>
      <c r="D36" s="140"/>
      <c r="E36" s="147"/>
      <c r="F36" s="148"/>
      <c r="G36" s="231"/>
      <c r="I36" s="237"/>
      <c r="J36" s="140"/>
      <c r="K36" s="140"/>
      <c r="L36" s="147"/>
      <c r="M36" s="148"/>
      <c r="N36" s="231"/>
    </row>
    <row r="37" spans="2:14" ht="20.100000000000001" customHeight="1" x14ac:dyDescent="0.25">
      <c r="B37" s="241"/>
      <c r="C37" s="9"/>
      <c r="D37" s="9"/>
      <c r="E37" s="10"/>
      <c r="F37" s="47"/>
      <c r="G37" s="111">
        <f>C37*D37*E37</f>
        <v>0</v>
      </c>
      <c r="I37" s="241"/>
      <c r="J37" s="9"/>
      <c r="K37" s="9"/>
      <c r="L37" s="10"/>
      <c r="M37" s="47"/>
      <c r="N37" s="111">
        <f>J37*K37*L37</f>
        <v>0</v>
      </c>
    </row>
    <row r="38" spans="2:14" ht="20.100000000000001" customHeight="1" x14ac:dyDescent="0.25">
      <c r="B38" s="242"/>
      <c r="C38" s="16"/>
      <c r="D38" s="16"/>
      <c r="E38" s="17"/>
      <c r="F38" s="51"/>
      <c r="G38" s="245">
        <f>C38*D38*E38+C39*D39*E39+C40*D40*E40+C41*D41*E41+C42*D42*E42+C43*D43*E43</f>
        <v>0</v>
      </c>
      <c r="I38" s="242"/>
      <c r="J38" s="16"/>
      <c r="K38" s="16"/>
      <c r="L38" s="17"/>
      <c r="M38" s="51"/>
      <c r="N38" s="245">
        <f>J38*K38*L38+J39*K39*L39+J40*K40*L40+J41*K41*L41+J42*K42*L42+J43*K43*L43</f>
        <v>0</v>
      </c>
    </row>
    <row r="39" spans="2:14" ht="20.100000000000001" customHeight="1" x14ac:dyDescent="0.25">
      <c r="B39" s="242"/>
      <c r="C39" s="18"/>
      <c r="D39" s="18"/>
      <c r="E39" s="19"/>
      <c r="F39" s="52"/>
      <c r="G39" s="245"/>
      <c r="I39" s="242"/>
      <c r="J39" s="18"/>
      <c r="K39" s="18"/>
      <c r="L39" s="19"/>
      <c r="M39" s="52"/>
      <c r="N39" s="245"/>
    </row>
    <row r="40" spans="2:14" ht="20.100000000000001" customHeight="1" x14ac:dyDescent="0.25">
      <c r="B40" s="242"/>
      <c r="C40" s="18"/>
      <c r="D40" s="18"/>
      <c r="E40" s="19"/>
      <c r="F40" s="52"/>
      <c r="G40" s="245"/>
      <c r="I40" s="242"/>
      <c r="J40" s="18"/>
      <c r="K40" s="18"/>
      <c r="L40" s="19"/>
      <c r="M40" s="52"/>
      <c r="N40" s="245"/>
    </row>
    <row r="41" spans="2:14" ht="20.100000000000001" customHeight="1" x14ac:dyDescent="0.25">
      <c r="B41" s="242"/>
      <c r="C41" s="18"/>
      <c r="D41" s="18"/>
      <c r="E41" s="19"/>
      <c r="F41" s="52"/>
      <c r="G41" s="245"/>
      <c r="I41" s="242"/>
      <c r="J41" s="18"/>
      <c r="K41" s="18"/>
      <c r="L41" s="19"/>
      <c r="M41" s="52"/>
      <c r="N41" s="245"/>
    </row>
    <row r="42" spans="2:14" ht="20.100000000000001" customHeight="1" x14ac:dyDescent="0.25">
      <c r="B42" s="242"/>
      <c r="C42" s="18"/>
      <c r="D42" s="18"/>
      <c r="E42" s="19"/>
      <c r="F42" s="52"/>
      <c r="G42" s="245"/>
      <c r="I42" s="242"/>
      <c r="J42" s="18"/>
      <c r="K42" s="18"/>
      <c r="L42" s="19"/>
      <c r="M42" s="52"/>
      <c r="N42" s="245"/>
    </row>
    <row r="43" spans="2:14" ht="20.100000000000001" customHeight="1" thickBot="1" x14ac:dyDescent="0.3">
      <c r="B43" s="243"/>
      <c r="C43" s="149"/>
      <c r="D43" s="149"/>
      <c r="E43" s="150"/>
      <c r="F43" s="151"/>
      <c r="G43" s="246"/>
      <c r="I43" s="243"/>
      <c r="J43" s="149"/>
      <c r="K43" s="149"/>
      <c r="L43" s="150"/>
      <c r="M43" s="151"/>
      <c r="N43" s="246"/>
    </row>
    <row r="44" spans="2:14" ht="20.100000000000001" customHeight="1" x14ac:dyDescent="0.25">
      <c r="B44" s="244"/>
      <c r="C44" s="9"/>
      <c r="D44" s="9"/>
      <c r="E44" s="10"/>
      <c r="F44" s="47"/>
      <c r="G44" s="111">
        <f>C44*D44*E44</f>
        <v>0</v>
      </c>
      <c r="I44" s="244"/>
      <c r="J44" s="9"/>
      <c r="K44" s="9"/>
      <c r="L44" s="10"/>
      <c r="M44" s="47"/>
      <c r="N44" s="111">
        <f>J44*K44*L44</f>
        <v>0</v>
      </c>
    </row>
    <row r="45" spans="2:14" ht="20.100000000000001" customHeight="1" x14ac:dyDescent="0.25">
      <c r="B45" s="236"/>
      <c r="C45" s="119"/>
      <c r="D45" s="119"/>
      <c r="E45" s="122"/>
      <c r="F45" s="123"/>
      <c r="G45" s="230">
        <f>C45*D45*E45+C46*D46*E46+C47*D47*E47+C48*D48*E48+C49*D49*E49+C50*D50*E50</f>
        <v>0</v>
      </c>
      <c r="I45" s="236"/>
      <c r="J45" s="119"/>
      <c r="K45" s="119"/>
      <c r="L45" s="122"/>
      <c r="M45" s="123"/>
      <c r="N45" s="230">
        <f>J45*K45*L45+J46*K46*L46+J47*K47*L47+J48*K48*L48+J49*K49*L49+J50*K50*L50</f>
        <v>0</v>
      </c>
    </row>
    <row r="46" spans="2:14" ht="20.100000000000001" customHeight="1" x14ac:dyDescent="0.25">
      <c r="B46" s="236"/>
      <c r="C46" s="121"/>
      <c r="D46" s="121"/>
      <c r="E46" s="124"/>
      <c r="F46" s="125"/>
      <c r="G46" s="230"/>
      <c r="I46" s="236"/>
      <c r="J46" s="121"/>
      <c r="K46" s="121"/>
      <c r="L46" s="124"/>
      <c r="M46" s="125"/>
      <c r="N46" s="230"/>
    </row>
    <row r="47" spans="2:14" ht="20.100000000000001" customHeight="1" x14ac:dyDescent="0.25">
      <c r="B47" s="236"/>
      <c r="C47" s="121"/>
      <c r="D47" s="121"/>
      <c r="E47" s="124"/>
      <c r="F47" s="125"/>
      <c r="G47" s="230"/>
      <c r="I47" s="236"/>
      <c r="J47" s="121"/>
      <c r="K47" s="121"/>
      <c r="L47" s="124"/>
      <c r="M47" s="125"/>
      <c r="N47" s="230"/>
    </row>
    <row r="48" spans="2:14" ht="20.100000000000001" customHeight="1" x14ac:dyDescent="0.25">
      <c r="B48" s="236"/>
      <c r="C48" s="121"/>
      <c r="D48" s="121"/>
      <c r="E48" s="124"/>
      <c r="F48" s="125"/>
      <c r="G48" s="230"/>
      <c r="I48" s="236"/>
      <c r="J48" s="121"/>
      <c r="K48" s="121"/>
      <c r="L48" s="124"/>
      <c r="M48" s="125"/>
      <c r="N48" s="230"/>
    </row>
    <row r="49" spans="2:14" ht="20.100000000000001" customHeight="1" x14ac:dyDescent="0.25">
      <c r="B49" s="236"/>
      <c r="C49" s="121"/>
      <c r="D49" s="121"/>
      <c r="E49" s="124"/>
      <c r="F49" s="125"/>
      <c r="G49" s="230"/>
      <c r="I49" s="236"/>
      <c r="J49" s="121"/>
      <c r="K49" s="121"/>
      <c r="L49" s="124"/>
      <c r="M49" s="125"/>
      <c r="N49" s="230"/>
    </row>
    <row r="50" spans="2:14" ht="20.100000000000001" customHeight="1" thickBot="1" x14ac:dyDescent="0.3">
      <c r="B50" s="237"/>
      <c r="C50" s="140"/>
      <c r="D50" s="140"/>
      <c r="E50" s="141"/>
      <c r="F50" s="142"/>
      <c r="G50" s="231"/>
      <c r="I50" s="237"/>
      <c r="J50" s="140"/>
      <c r="K50" s="140"/>
      <c r="L50" s="141"/>
      <c r="M50" s="142"/>
      <c r="N50" s="231"/>
    </row>
    <row r="51" spans="2:14" ht="20.100000000000001" customHeight="1" x14ac:dyDescent="0.25">
      <c r="B51" s="247" t="s">
        <v>21</v>
      </c>
      <c r="C51" s="248"/>
      <c r="D51" s="248"/>
      <c r="E51" s="248"/>
      <c r="F51" s="248"/>
      <c r="G51" s="20">
        <f>SUM(G23,G30,G37,G44)</f>
        <v>0</v>
      </c>
      <c r="I51" s="247" t="s">
        <v>21</v>
      </c>
      <c r="J51" s="248"/>
      <c r="K51" s="248"/>
      <c r="L51" s="248"/>
      <c r="M51" s="248"/>
      <c r="N51" s="20">
        <f>SUM(N23,N30,N37,N44)</f>
        <v>0</v>
      </c>
    </row>
    <row r="52" spans="2:14" ht="20.100000000000001" customHeight="1" thickBot="1" x14ac:dyDescent="0.3">
      <c r="B52" s="249" t="s">
        <v>22</v>
      </c>
      <c r="C52" s="250"/>
      <c r="D52" s="250"/>
      <c r="E52" s="250"/>
      <c r="F52" s="250"/>
      <c r="G52" s="21">
        <f>SUM(G24,G31,G38,G45)</f>
        <v>0</v>
      </c>
      <c r="I52" s="249" t="s">
        <v>22</v>
      </c>
      <c r="J52" s="250"/>
      <c r="K52" s="250"/>
      <c r="L52" s="250"/>
      <c r="M52" s="250"/>
      <c r="N52" s="21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227" t="s">
        <v>13</v>
      </c>
      <c r="C54" s="228"/>
      <c r="D54" s="228"/>
      <c r="E54" s="228"/>
      <c r="F54" s="228"/>
      <c r="G54" s="229"/>
      <c r="I54" s="227" t="s">
        <v>13</v>
      </c>
      <c r="J54" s="228"/>
      <c r="K54" s="228"/>
      <c r="L54" s="228"/>
      <c r="M54" s="228"/>
      <c r="N54" s="229"/>
    </row>
    <row r="55" spans="2:14" ht="20.100000000000001" customHeight="1" thickBot="1" x14ac:dyDescent="0.3">
      <c r="B55" s="1" t="s">
        <v>14</v>
      </c>
      <c r="C55" s="2" t="s">
        <v>15</v>
      </c>
      <c r="D55" s="3" t="s">
        <v>16</v>
      </c>
      <c r="E55" s="4" t="s">
        <v>17</v>
      </c>
      <c r="F55" s="112" t="s">
        <v>18</v>
      </c>
      <c r="G55" s="113" t="s">
        <v>19</v>
      </c>
      <c r="I55" s="1" t="s">
        <v>14</v>
      </c>
      <c r="J55" s="2" t="s">
        <v>15</v>
      </c>
      <c r="K55" s="3" t="s">
        <v>16</v>
      </c>
      <c r="L55" s="4" t="s">
        <v>17</v>
      </c>
      <c r="M55" s="112" t="s">
        <v>18</v>
      </c>
      <c r="N55" s="113" t="s">
        <v>19</v>
      </c>
    </row>
    <row r="56" spans="2:14" ht="20.100000000000001" customHeight="1" x14ac:dyDescent="0.25">
      <c r="B56" s="232" t="s">
        <v>90</v>
      </c>
      <c r="C56" s="7">
        <f>基础数据!$O$31</f>
        <v>4</v>
      </c>
      <c r="D56" s="7">
        <f>基础数据!$P$31</f>
        <v>3</v>
      </c>
      <c r="E56" s="8">
        <f>基础数据!$F$11*F56</f>
        <v>40.612499999999997</v>
      </c>
      <c r="F56" s="110">
        <f>基础数据!F22</f>
        <v>0.95</v>
      </c>
      <c r="G56" s="111">
        <f>C56*D56*E56</f>
        <v>487.34999999999997</v>
      </c>
      <c r="I56" s="232" t="s">
        <v>90</v>
      </c>
      <c r="J56" s="7">
        <f>基础数据!$O$31</f>
        <v>4</v>
      </c>
      <c r="K56" s="7">
        <f>基础数据!$P$31</f>
        <v>3</v>
      </c>
      <c r="L56" s="8">
        <f>基础数据!$L$11*M56</f>
        <v>42.868749999999999</v>
      </c>
      <c r="M56" s="110">
        <f>基础数据!F22</f>
        <v>0.95</v>
      </c>
      <c r="N56" s="111">
        <f>J56*K56*L56</f>
        <v>514.42499999999995</v>
      </c>
    </row>
    <row r="57" spans="2:14" ht="20.100000000000001" customHeight="1" x14ac:dyDescent="0.25">
      <c r="B57" s="233"/>
      <c r="C57" s="88"/>
      <c r="D57" s="89"/>
      <c r="E57" s="90"/>
      <c r="F57" s="91"/>
      <c r="G57" s="245">
        <f>C57*D57*E57+C58*D58*E58+C59*D59*E59+C60*D60*E60+C61*D61*E61+C62*D62*E62</f>
        <v>0</v>
      </c>
      <c r="I57" s="233"/>
      <c r="J57" s="88"/>
      <c r="K57" s="89"/>
      <c r="L57" s="90"/>
      <c r="M57" s="91"/>
      <c r="N57" s="245">
        <f>J57*K57*L57+J58*K58*L58+J59*K59*L59+J60*K60*L60+J61*K61*L61+J62*K62*L62</f>
        <v>0</v>
      </c>
    </row>
    <row r="58" spans="2:14" ht="20.100000000000001" customHeight="1" x14ac:dyDescent="0.25">
      <c r="B58" s="233"/>
      <c r="C58" s="92"/>
      <c r="D58" s="93"/>
      <c r="E58" s="94"/>
      <c r="F58" s="95"/>
      <c r="G58" s="245"/>
      <c r="I58" s="233"/>
      <c r="J58" s="92"/>
      <c r="K58" s="93"/>
      <c r="L58" s="94"/>
      <c r="M58" s="95"/>
      <c r="N58" s="245"/>
    </row>
    <row r="59" spans="2:14" ht="20.100000000000001" customHeight="1" x14ac:dyDescent="0.25">
      <c r="B59" s="233"/>
      <c r="C59" s="92"/>
      <c r="D59" s="93"/>
      <c r="E59" s="94"/>
      <c r="F59" s="95"/>
      <c r="G59" s="245"/>
      <c r="I59" s="233"/>
      <c r="J59" s="92"/>
      <c r="K59" s="93"/>
      <c r="L59" s="94"/>
      <c r="M59" s="95"/>
      <c r="N59" s="245"/>
    </row>
    <row r="60" spans="2:14" ht="20.100000000000001" customHeight="1" x14ac:dyDescent="0.25">
      <c r="B60" s="233"/>
      <c r="C60" s="92"/>
      <c r="D60" s="93"/>
      <c r="E60" s="94"/>
      <c r="F60" s="95"/>
      <c r="G60" s="245"/>
      <c r="I60" s="233"/>
      <c r="J60" s="92"/>
      <c r="K60" s="93"/>
      <c r="L60" s="94"/>
      <c r="M60" s="95"/>
      <c r="N60" s="245"/>
    </row>
    <row r="61" spans="2:14" ht="20.100000000000001" customHeight="1" x14ac:dyDescent="0.25">
      <c r="B61" s="233"/>
      <c r="C61" s="92"/>
      <c r="D61" s="93"/>
      <c r="E61" s="94"/>
      <c r="F61" s="95"/>
      <c r="G61" s="245"/>
      <c r="I61" s="233"/>
      <c r="J61" s="92"/>
      <c r="K61" s="93"/>
      <c r="L61" s="94"/>
      <c r="M61" s="95"/>
      <c r="N61" s="245"/>
    </row>
    <row r="62" spans="2:14" ht="20.100000000000001" customHeight="1" thickBot="1" x14ac:dyDescent="0.3">
      <c r="B62" s="234"/>
      <c r="C62" s="136"/>
      <c r="D62" s="137"/>
      <c r="E62" s="138"/>
      <c r="F62" s="139"/>
      <c r="G62" s="246"/>
      <c r="I62" s="234"/>
      <c r="J62" s="136"/>
      <c r="K62" s="137"/>
      <c r="L62" s="138"/>
      <c r="M62" s="139"/>
      <c r="N62" s="246"/>
    </row>
    <row r="63" spans="2:14" ht="20.100000000000001" customHeight="1" x14ac:dyDescent="0.25">
      <c r="B63" s="235" t="s">
        <v>182</v>
      </c>
      <c r="C63" s="9">
        <v>3</v>
      </c>
      <c r="D63" s="9">
        <v>10</v>
      </c>
      <c r="E63" s="10"/>
      <c r="F63" s="47"/>
      <c r="G63" s="111">
        <f>C63*D63*E63</f>
        <v>0</v>
      </c>
      <c r="I63" s="235" t="s">
        <v>182</v>
      </c>
      <c r="J63" s="9">
        <v>3</v>
      </c>
      <c r="K63" s="9">
        <v>10</v>
      </c>
      <c r="L63" s="10"/>
      <c r="M63" s="47"/>
      <c r="N63" s="111">
        <f>J63*K63*L63</f>
        <v>0</v>
      </c>
    </row>
    <row r="64" spans="2:14" ht="20.100000000000001" customHeight="1" x14ac:dyDescent="0.25">
      <c r="B64" s="236"/>
      <c r="C64" s="119"/>
      <c r="D64" s="119"/>
      <c r="E64" s="122"/>
      <c r="F64" s="123"/>
      <c r="G64" s="230">
        <f>C64*D64*E64+C65*D65*E65+C66*D66*E66+C67*D67*E67+C68*D68*E68+C69*D69*E69</f>
        <v>0</v>
      </c>
      <c r="I64" s="236"/>
      <c r="J64" s="119"/>
      <c r="K64" s="119"/>
      <c r="L64" s="122"/>
      <c r="M64" s="123"/>
      <c r="N64" s="230">
        <f>J64*K64*L64+J65*K65*L65+J66*K66*L66+J67*K67*L67+J68*K68*L68+J69*K69*L69</f>
        <v>0</v>
      </c>
    </row>
    <row r="65" spans="2:14" ht="20.100000000000001" customHeight="1" x14ac:dyDescent="0.25">
      <c r="B65" s="236"/>
      <c r="C65" s="121"/>
      <c r="D65" s="121"/>
      <c r="E65" s="124"/>
      <c r="F65" s="125"/>
      <c r="G65" s="230"/>
      <c r="I65" s="236"/>
      <c r="J65" s="121"/>
      <c r="K65" s="121"/>
      <c r="L65" s="124"/>
      <c r="M65" s="125"/>
      <c r="N65" s="230"/>
    </row>
    <row r="66" spans="2:14" ht="20.100000000000001" customHeight="1" x14ac:dyDescent="0.25">
      <c r="B66" s="236"/>
      <c r="C66" s="121"/>
      <c r="D66" s="121"/>
      <c r="E66" s="124"/>
      <c r="F66" s="125"/>
      <c r="G66" s="230"/>
      <c r="I66" s="236"/>
      <c r="J66" s="121"/>
      <c r="K66" s="121"/>
      <c r="L66" s="124"/>
      <c r="M66" s="125"/>
      <c r="N66" s="230"/>
    </row>
    <row r="67" spans="2:14" ht="20.100000000000001" customHeight="1" x14ac:dyDescent="0.25">
      <c r="B67" s="236"/>
      <c r="C67" s="121"/>
      <c r="D67" s="121"/>
      <c r="E67" s="124"/>
      <c r="F67" s="125"/>
      <c r="G67" s="230"/>
      <c r="I67" s="236"/>
      <c r="J67" s="121"/>
      <c r="K67" s="121"/>
      <c r="L67" s="124"/>
      <c r="M67" s="125"/>
      <c r="N67" s="230"/>
    </row>
    <row r="68" spans="2:14" ht="20.100000000000001" customHeight="1" x14ac:dyDescent="0.25">
      <c r="B68" s="236"/>
      <c r="C68" s="121"/>
      <c r="D68" s="121"/>
      <c r="E68" s="124"/>
      <c r="F68" s="125"/>
      <c r="G68" s="230"/>
      <c r="I68" s="236"/>
      <c r="J68" s="121"/>
      <c r="K68" s="121"/>
      <c r="L68" s="124"/>
      <c r="M68" s="125"/>
      <c r="N68" s="230"/>
    </row>
    <row r="69" spans="2:14" ht="20.100000000000001" customHeight="1" thickBot="1" x14ac:dyDescent="0.3">
      <c r="B69" s="237"/>
      <c r="C69" s="140"/>
      <c r="D69" s="140"/>
      <c r="E69" s="141"/>
      <c r="F69" s="142"/>
      <c r="G69" s="231"/>
      <c r="I69" s="237"/>
      <c r="J69" s="140"/>
      <c r="K69" s="140"/>
      <c r="L69" s="141"/>
      <c r="M69" s="142"/>
      <c r="N69" s="231"/>
    </row>
    <row r="70" spans="2:14" ht="20.100000000000001" customHeight="1" x14ac:dyDescent="0.25">
      <c r="B70" s="238" t="s">
        <v>183</v>
      </c>
      <c r="C70" s="9">
        <v>3</v>
      </c>
      <c r="D70" s="9">
        <v>12</v>
      </c>
      <c r="E70" s="10"/>
      <c r="F70" s="47"/>
      <c r="G70" s="111">
        <f>C70*D70*E70</f>
        <v>0</v>
      </c>
      <c r="I70" s="238" t="s">
        <v>183</v>
      </c>
      <c r="J70" s="9">
        <v>3</v>
      </c>
      <c r="K70" s="9">
        <v>12</v>
      </c>
      <c r="L70" s="10"/>
      <c r="M70" s="47"/>
      <c r="N70" s="111">
        <f>J70*K70*L70</f>
        <v>0</v>
      </c>
    </row>
    <row r="71" spans="2:14" ht="20.100000000000001" customHeight="1" x14ac:dyDescent="0.25">
      <c r="B71" s="239"/>
      <c r="C71" s="11"/>
      <c r="D71" s="11"/>
      <c r="E71" s="12"/>
      <c r="F71" s="48"/>
      <c r="G71" s="245">
        <f>C71*D71*E71+C72*D72*E72+C73*D73*E73+C74*D74*E74+C75*D75*E75+C76*D76*E76</f>
        <v>0</v>
      </c>
      <c r="I71" s="239"/>
      <c r="J71" s="11"/>
      <c r="K71" s="11"/>
      <c r="L71" s="12"/>
      <c r="M71" s="48"/>
      <c r="N71" s="245">
        <f>J71*K71*L71+J72*K72*L72+J73*K73*L73+J74*K74*L74+J75*K75*L75+J76*K76*L76</f>
        <v>0</v>
      </c>
    </row>
    <row r="72" spans="2:14" ht="20.100000000000001" customHeight="1" x14ac:dyDescent="0.25">
      <c r="B72" s="239"/>
      <c r="C72" s="13"/>
      <c r="D72" s="13"/>
      <c r="E72" s="14"/>
      <c r="F72" s="49"/>
      <c r="G72" s="245"/>
      <c r="I72" s="239"/>
      <c r="J72" s="13"/>
      <c r="K72" s="13"/>
      <c r="L72" s="14"/>
      <c r="M72" s="49"/>
      <c r="N72" s="245"/>
    </row>
    <row r="73" spans="2:14" ht="20.100000000000001" customHeight="1" x14ac:dyDescent="0.25">
      <c r="B73" s="239"/>
      <c r="C73" s="13"/>
      <c r="D73" s="13"/>
      <c r="E73" s="14"/>
      <c r="F73" s="49"/>
      <c r="G73" s="245"/>
      <c r="I73" s="239"/>
      <c r="J73" s="13"/>
      <c r="K73" s="13"/>
      <c r="L73" s="14"/>
      <c r="M73" s="49"/>
      <c r="N73" s="245"/>
    </row>
    <row r="74" spans="2:14" ht="20.100000000000001" customHeight="1" x14ac:dyDescent="0.25">
      <c r="B74" s="239"/>
      <c r="C74" s="13"/>
      <c r="D74" s="13"/>
      <c r="E74" s="14"/>
      <c r="F74" s="49"/>
      <c r="G74" s="245"/>
      <c r="I74" s="239"/>
      <c r="J74" s="13"/>
      <c r="K74" s="13"/>
      <c r="L74" s="14"/>
      <c r="M74" s="49"/>
      <c r="N74" s="245"/>
    </row>
    <row r="75" spans="2:14" ht="20.100000000000001" customHeight="1" x14ac:dyDescent="0.25">
      <c r="B75" s="239"/>
      <c r="C75" s="13"/>
      <c r="D75" s="13"/>
      <c r="E75" s="14"/>
      <c r="F75" s="49"/>
      <c r="G75" s="245"/>
      <c r="I75" s="239"/>
      <c r="J75" s="13"/>
      <c r="K75" s="13"/>
      <c r="L75" s="14"/>
      <c r="M75" s="49"/>
      <c r="N75" s="245"/>
    </row>
    <row r="76" spans="2:14" ht="20.100000000000001" customHeight="1" thickBot="1" x14ac:dyDescent="0.3">
      <c r="B76" s="240"/>
      <c r="C76" s="143"/>
      <c r="D76" s="143"/>
      <c r="E76" s="144"/>
      <c r="F76" s="145"/>
      <c r="G76" s="246"/>
      <c r="I76" s="240"/>
      <c r="J76" s="143"/>
      <c r="K76" s="143"/>
      <c r="L76" s="144"/>
      <c r="M76" s="145"/>
      <c r="N76" s="246"/>
    </row>
    <row r="77" spans="2:14" ht="20.100000000000001" customHeight="1" x14ac:dyDescent="0.25">
      <c r="B77" s="235"/>
      <c r="C77" s="9"/>
      <c r="D77" s="9"/>
      <c r="E77" s="10"/>
      <c r="F77" s="47"/>
      <c r="G77" s="111">
        <f>C77*D77*E77</f>
        <v>0</v>
      </c>
      <c r="I77" s="235"/>
      <c r="J77" s="9"/>
      <c r="K77" s="9"/>
      <c r="L77" s="10"/>
      <c r="M77" s="47"/>
      <c r="N77" s="111">
        <f>J77*K77*L77</f>
        <v>0</v>
      </c>
    </row>
    <row r="78" spans="2:14" ht="20.100000000000001" customHeight="1" x14ac:dyDescent="0.25">
      <c r="B78" s="236"/>
      <c r="C78" s="119"/>
      <c r="D78" s="119"/>
      <c r="E78" s="122"/>
      <c r="F78" s="123"/>
      <c r="G78" s="230">
        <f>C78*D78*E78+C79*D79*E79+C80*D80*E80+C81*D81*E81+C82*D82*E82+C83*D83*E83</f>
        <v>0</v>
      </c>
      <c r="I78" s="236"/>
      <c r="J78" s="119"/>
      <c r="K78" s="119"/>
      <c r="L78" s="122"/>
      <c r="M78" s="123"/>
      <c r="N78" s="230">
        <f>J78*K78*L78+J79*K79*L79+J80*K80*L80+J81*K81*L81+J82*K82*L82+J83*K83*L83</f>
        <v>0</v>
      </c>
    </row>
    <row r="79" spans="2:14" ht="20.100000000000001" customHeight="1" x14ac:dyDescent="0.25">
      <c r="B79" s="236"/>
      <c r="C79" s="121"/>
      <c r="D79" s="121"/>
      <c r="E79" s="124"/>
      <c r="F79" s="125"/>
      <c r="G79" s="230"/>
      <c r="I79" s="236"/>
      <c r="J79" s="121"/>
      <c r="K79" s="121"/>
      <c r="L79" s="124"/>
      <c r="M79" s="125"/>
      <c r="N79" s="230"/>
    </row>
    <row r="80" spans="2:14" ht="20.100000000000001" customHeight="1" x14ac:dyDescent="0.25">
      <c r="B80" s="236"/>
      <c r="C80" s="121"/>
      <c r="D80" s="121"/>
      <c r="E80" s="124"/>
      <c r="F80" s="125"/>
      <c r="G80" s="230"/>
      <c r="I80" s="236"/>
      <c r="J80" s="121"/>
      <c r="K80" s="121"/>
      <c r="L80" s="124"/>
      <c r="M80" s="125"/>
      <c r="N80" s="230"/>
    </row>
    <row r="81" spans="2:14" ht="20.100000000000001" customHeight="1" x14ac:dyDescent="0.25">
      <c r="B81" s="236"/>
      <c r="C81" s="121"/>
      <c r="D81" s="121"/>
      <c r="E81" s="124"/>
      <c r="F81" s="125"/>
      <c r="G81" s="230"/>
      <c r="I81" s="236"/>
      <c r="J81" s="121"/>
      <c r="K81" s="121"/>
      <c r="L81" s="124"/>
      <c r="M81" s="125"/>
      <c r="N81" s="230"/>
    </row>
    <row r="82" spans="2:14" ht="20.100000000000001" customHeight="1" x14ac:dyDescent="0.25">
      <c r="B82" s="236"/>
      <c r="C82" s="121"/>
      <c r="D82" s="121"/>
      <c r="E82" s="124"/>
      <c r="F82" s="125"/>
      <c r="G82" s="230"/>
      <c r="I82" s="236"/>
      <c r="J82" s="121"/>
      <c r="K82" s="121"/>
      <c r="L82" s="124"/>
      <c r="M82" s="125"/>
      <c r="N82" s="230"/>
    </row>
    <row r="83" spans="2:14" ht="20.100000000000001" customHeight="1" thickBot="1" x14ac:dyDescent="0.3">
      <c r="B83" s="237"/>
      <c r="C83" s="140"/>
      <c r="D83" s="140"/>
      <c r="E83" s="141"/>
      <c r="F83" s="142"/>
      <c r="G83" s="231"/>
      <c r="I83" s="237"/>
      <c r="J83" s="140"/>
      <c r="K83" s="140"/>
      <c r="L83" s="141"/>
      <c r="M83" s="142"/>
      <c r="N83" s="231"/>
    </row>
    <row r="84" spans="2:14" ht="20.100000000000001" customHeight="1" x14ac:dyDescent="0.25">
      <c r="B84" s="247" t="s">
        <v>21</v>
      </c>
      <c r="C84" s="248"/>
      <c r="D84" s="248"/>
      <c r="E84" s="248"/>
      <c r="F84" s="248"/>
      <c r="G84" s="20">
        <f>SUM(G56,G63,G70,G77)</f>
        <v>487.34999999999997</v>
      </c>
      <c r="I84" s="247" t="s">
        <v>21</v>
      </c>
      <c r="J84" s="248"/>
      <c r="K84" s="248"/>
      <c r="L84" s="248"/>
      <c r="M84" s="248"/>
      <c r="N84" s="20">
        <f>SUM(N56,N63,N70,N77)</f>
        <v>514.42499999999995</v>
      </c>
    </row>
    <row r="85" spans="2:14" ht="20.100000000000001" customHeight="1" thickBot="1" x14ac:dyDescent="0.3">
      <c r="B85" s="249" t="s">
        <v>22</v>
      </c>
      <c r="C85" s="250"/>
      <c r="D85" s="250"/>
      <c r="E85" s="250"/>
      <c r="F85" s="250"/>
      <c r="G85" s="21">
        <f>SUM(G57,G64,G71,G78)</f>
        <v>0</v>
      </c>
      <c r="I85" s="249" t="s">
        <v>22</v>
      </c>
      <c r="J85" s="250"/>
      <c r="K85" s="250"/>
      <c r="L85" s="250"/>
      <c r="M85" s="250"/>
      <c r="N85" s="21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227" t="s">
        <v>13</v>
      </c>
      <c r="C87" s="228"/>
      <c r="D87" s="228"/>
      <c r="E87" s="228"/>
      <c r="F87" s="228"/>
      <c r="G87" s="229"/>
      <c r="I87" s="227" t="s">
        <v>13</v>
      </c>
      <c r="J87" s="228"/>
      <c r="K87" s="228"/>
      <c r="L87" s="228"/>
      <c r="M87" s="228"/>
      <c r="N87" s="229"/>
    </row>
    <row r="88" spans="2:14" ht="20.100000000000001" customHeight="1" thickBot="1" x14ac:dyDescent="0.3">
      <c r="B88" s="1" t="s">
        <v>14</v>
      </c>
      <c r="C88" s="2" t="s">
        <v>15</v>
      </c>
      <c r="D88" s="3" t="s">
        <v>16</v>
      </c>
      <c r="E88" s="4" t="s">
        <v>17</v>
      </c>
      <c r="F88" s="5" t="s">
        <v>18</v>
      </c>
      <c r="G88" s="6" t="s">
        <v>19</v>
      </c>
      <c r="I88" s="1" t="s">
        <v>14</v>
      </c>
      <c r="J88" s="2" t="s">
        <v>15</v>
      </c>
      <c r="K88" s="3" t="s">
        <v>16</v>
      </c>
      <c r="L88" s="4" t="s">
        <v>17</v>
      </c>
      <c r="M88" s="5" t="s">
        <v>18</v>
      </c>
      <c r="N88" s="6" t="s">
        <v>19</v>
      </c>
    </row>
    <row r="89" spans="2:14" ht="20.100000000000001" customHeight="1" x14ac:dyDescent="0.25">
      <c r="B89" s="238" t="s">
        <v>200</v>
      </c>
      <c r="C89" s="9">
        <v>3</v>
      </c>
      <c r="D89" s="9">
        <v>12</v>
      </c>
      <c r="E89" s="15"/>
      <c r="F89" s="50"/>
      <c r="G89" s="111">
        <f>C89*D89*E89</f>
        <v>0</v>
      </c>
      <c r="I89" s="238" t="s">
        <v>200</v>
      </c>
      <c r="J89" s="9">
        <v>3</v>
      </c>
      <c r="K89" s="9">
        <v>12</v>
      </c>
      <c r="L89" s="15"/>
      <c r="M89" s="50"/>
      <c r="N89" s="111">
        <f>J89*K89*L89</f>
        <v>0</v>
      </c>
    </row>
    <row r="90" spans="2:14" ht="20.100000000000001" customHeight="1" x14ac:dyDescent="0.25">
      <c r="B90" s="239"/>
      <c r="C90" s="11"/>
      <c r="D90" s="11"/>
      <c r="E90" s="96"/>
      <c r="F90" s="91"/>
      <c r="G90" s="245">
        <f>C90*D90*E90+C91*D91*E91+C92*D92*E92+C93*D93*E93+C94*D94*E94+C95*D95*E95</f>
        <v>0</v>
      </c>
      <c r="I90" s="239"/>
      <c r="J90" s="11"/>
      <c r="K90" s="11"/>
      <c r="L90" s="96"/>
      <c r="M90" s="91"/>
      <c r="N90" s="245">
        <f>J90*K90*L90+J91*K91*L91+J92*K92*L92+J93*K93*L93+J94*K94*L94+J95*K95*L95</f>
        <v>0</v>
      </c>
    </row>
    <row r="91" spans="2:14" ht="20.100000000000001" customHeight="1" x14ac:dyDescent="0.25">
      <c r="B91" s="239"/>
      <c r="C91" s="13"/>
      <c r="D91" s="13"/>
      <c r="E91" s="96"/>
      <c r="F91" s="95"/>
      <c r="G91" s="245"/>
      <c r="I91" s="239"/>
      <c r="J91" s="13"/>
      <c r="K91" s="13"/>
      <c r="L91" s="96"/>
      <c r="M91" s="95"/>
      <c r="N91" s="245"/>
    </row>
    <row r="92" spans="2:14" ht="20.100000000000001" customHeight="1" x14ac:dyDescent="0.25">
      <c r="B92" s="239"/>
      <c r="C92" s="13"/>
      <c r="D92" s="13"/>
      <c r="E92" s="96"/>
      <c r="F92" s="95"/>
      <c r="G92" s="245"/>
      <c r="I92" s="239"/>
      <c r="J92" s="13"/>
      <c r="K92" s="13"/>
      <c r="L92" s="96"/>
      <c r="M92" s="95"/>
      <c r="N92" s="245"/>
    </row>
    <row r="93" spans="2:14" ht="20.100000000000001" customHeight="1" x14ac:dyDescent="0.25">
      <c r="B93" s="239"/>
      <c r="C93" s="13"/>
      <c r="D93" s="13"/>
      <c r="E93" s="96"/>
      <c r="F93" s="95"/>
      <c r="G93" s="245"/>
      <c r="I93" s="239"/>
      <c r="J93" s="13"/>
      <c r="K93" s="13"/>
      <c r="L93" s="96"/>
      <c r="M93" s="95"/>
      <c r="N93" s="245"/>
    </row>
    <row r="94" spans="2:14" ht="20.100000000000001" customHeight="1" x14ac:dyDescent="0.25">
      <c r="B94" s="239"/>
      <c r="C94" s="13"/>
      <c r="D94" s="13"/>
      <c r="E94" s="152"/>
      <c r="F94" s="95"/>
      <c r="G94" s="245"/>
      <c r="I94" s="239"/>
      <c r="J94" s="13"/>
      <c r="K94" s="13"/>
      <c r="L94" s="152"/>
      <c r="M94" s="95"/>
      <c r="N94" s="245"/>
    </row>
    <row r="95" spans="2:14" ht="20.100000000000001" customHeight="1" thickBot="1" x14ac:dyDescent="0.3">
      <c r="B95" s="240"/>
      <c r="C95" s="143"/>
      <c r="D95" s="143"/>
      <c r="E95" s="153"/>
      <c r="F95" s="139"/>
      <c r="G95" s="246"/>
      <c r="I95" s="240"/>
      <c r="J95" s="143"/>
      <c r="K95" s="143"/>
      <c r="L95" s="153"/>
      <c r="M95" s="139"/>
      <c r="N95" s="246"/>
    </row>
    <row r="96" spans="2:14" ht="20.100000000000001" customHeight="1" x14ac:dyDescent="0.25">
      <c r="B96" s="235"/>
      <c r="C96" s="9"/>
      <c r="D96" s="9"/>
      <c r="E96" s="10"/>
      <c r="F96" s="47"/>
      <c r="G96" s="111">
        <f>C96*D96*E96</f>
        <v>0</v>
      </c>
      <c r="I96" s="235"/>
      <c r="J96" s="9"/>
      <c r="K96" s="9"/>
      <c r="L96" s="10"/>
      <c r="M96" s="47"/>
      <c r="N96" s="111">
        <f>J96*K96*L96</f>
        <v>0</v>
      </c>
    </row>
    <row r="97" spans="2:14" ht="20.100000000000001" customHeight="1" x14ac:dyDescent="0.25">
      <c r="B97" s="236"/>
      <c r="C97" s="119"/>
      <c r="D97" s="119"/>
      <c r="E97" s="122"/>
      <c r="F97" s="123"/>
      <c r="G97" s="230">
        <f>C97*D97*E97+C98*D98*E98+C99*D99*E99+C100*D100*E100+C101*D101*E101+C102*D102*E102</f>
        <v>0</v>
      </c>
      <c r="I97" s="236"/>
      <c r="J97" s="119"/>
      <c r="K97" s="119"/>
      <c r="L97" s="122"/>
      <c r="M97" s="123"/>
      <c r="N97" s="230">
        <f>J97*K97*L97+J98*K98*L98+J99*K99*L99+J100*K100*L100+J101*K101*L101+J102*K102*L102</f>
        <v>0</v>
      </c>
    </row>
    <row r="98" spans="2:14" ht="20.100000000000001" customHeight="1" x14ac:dyDescent="0.25">
      <c r="B98" s="236"/>
      <c r="C98" s="121"/>
      <c r="D98" s="121"/>
      <c r="E98" s="124"/>
      <c r="F98" s="125"/>
      <c r="G98" s="230"/>
      <c r="I98" s="236"/>
      <c r="J98" s="121"/>
      <c r="K98" s="121"/>
      <c r="L98" s="124"/>
      <c r="M98" s="125"/>
      <c r="N98" s="230"/>
    </row>
    <row r="99" spans="2:14" ht="20.100000000000001" customHeight="1" x14ac:dyDescent="0.25">
      <c r="B99" s="236"/>
      <c r="C99" s="121"/>
      <c r="D99" s="121"/>
      <c r="E99" s="124"/>
      <c r="F99" s="125"/>
      <c r="G99" s="230"/>
      <c r="I99" s="236"/>
      <c r="J99" s="121"/>
      <c r="K99" s="121"/>
      <c r="L99" s="124"/>
      <c r="M99" s="125"/>
      <c r="N99" s="230"/>
    </row>
    <row r="100" spans="2:14" ht="20.100000000000001" customHeight="1" x14ac:dyDescent="0.25">
      <c r="B100" s="236"/>
      <c r="C100" s="121"/>
      <c r="D100" s="121"/>
      <c r="E100" s="124"/>
      <c r="F100" s="125"/>
      <c r="G100" s="230"/>
      <c r="I100" s="236"/>
      <c r="J100" s="121"/>
      <c r="K100" s="121"/>
      <c r="L100" s="124"/>
      <c r="M100" s="125"/>
      <c r="N100" s="230"/>
    </row>
    <row r="101" spans="2:14" ht="20.100000000000001" customHeight="1" x14ac:dyDescent="0.25">
      <c r="B101" s="236"/>
      <c r="C101" s="121"/>
      <c r="D101" s="121"/>
      <c r="E101" s="124"/>
      <c r="F101" s="125"/>
      <c r="G101" s="230"/>
      <c r="I101" s="236"/>
      <c r="J101" s="121"/>
      <c r="K101" s="121"/>
      <c r="L101" s="124"/>
      <c r="M101" s="125"/>
      <c r="N101" s="230"/>
    </row>
    <row r="102" spans="2:14" ht="20.100000000000001" customHeight="1" thickBot="1" x14ac:dyDescent="0.3">
      <c r="B102" s="237"/>
      <c r="C102" s="140"/>
      <c r="D102" s="140"/>
      <c r="E102" s="141"/>
      <c r="F102" s="142"/>
      <c r="G102" s="231"/>
      <c r="I102" s="237"/>
      <c r="J102" s="140"/>
      <c r="K102" s="140"/>
      <c r="L102" s="141"/>
      <c r="M102" s="142"/>
      <c r="N102" s="231"/>
    </row>
    <row r="103" spans="2:14" ht="20.100000000000001" customHeight="1" x14ac:dyDescent="0.25">
      <c r="B103" s="256"/>
      <c r="C103" s="9"/>
      <c r="D103" s="9"/>
      <c r="E103" s="10"/>
      <c r="F103" s="47"/>
      <c r="G103" s="111">
        <f>C103*D103*E103</f>
        <v>0</v>
      </c>
      <c r="I103" s="256"/>
      <c r="J103" s="9"/>
      <c r="K103" s="9"/>
      <c r="L103" s="10"/>
      <c r="M103" s="47"/>
      <c r="N103" s="111">
        <f>J103*K103*L103</f>
        <v>0</v>
      </c>
    </row>
    <row r="104" spans="2:14" ht="20.100000000000001" customHeight="1" x14ac:dyDescent="0.25">
      <c r="B104" s="239"/>
      <c r="C104" s="11"/>
      <c r="D104" s="11"/>
      <c r="E104" s="12"/>
      <c r="F104" s="48"/>
      <c r="G104" s="245">
        <f>C104*D104*E104+C105*D105*E105+C106*D106*E106+C107*D107*E107+C108*D108*E108+C109*D109*E109</f>
        <v>0</v>
      </c>
      <c r="I104" s="239"/>
      <c r="J104" s="11"/>
      <c r="K104" s="11"/>
      <c r="L104" s="12"/>
      <c r="M104" s="48"/>
      <c r="N104" s="245">
        <f>J104*K104*L104+J105*K105*L105+J106*K106*L106+J107*K107*L107+J108*K108*L108+J109*K109*L109</f>
        <v>0</v>
      </c>
    </row>
    <row r="105" spans="2:14" ht="20.100000000000001" customHeight="1" x14ac:dyDescent="0.25">
      <c r="B105" s="239"/>
      <c r="C105" s="13"/>
      <c r="D105" s="13"/>
      <c r="E105" s="14"/>
      <c r="F105" s="49"/>
      <c r="G105" s="245"/>
      <c r="I105" s="239"/>
      <c r="J105" s="13"/>
      <c r="K105" s="13"/>
      <c r="L105" s="14"/>
      <c r="M105" s="49"/>
      <c r="N105" s="245"/>
    </row>
    <row r="106" spans="2:14" ht="20.100000000000001" customHeight="1" x14ac:dyDescent="0.25">
      <c r="B106" s="239"/>
      <c r="C106" s="13"/>
      <c r="D106" s="13"/>
      <c r="E106" s="14"/>
      <c r="F106" s="49"/>
      <c r="G106" s="245"/>
      <c r="I106" s="239"/>
      <c r="J106" s="13"/>
      <c r="K106" s="13"/>
      <c r="L106" s="14"/>
      <c r="M106" s="49"/>
      <c r="N106" s="245"/>
    </row>
    <row r="107" spans="2:14" ht="20.100000000000001" customHeight="1" x14ac:dyDescent="0.25">
      <c r="B107" s="239"/>
      <c r="C107" s="13"/>
      <c r="D107" s="13"/>
      <c r="E107" s="14"/>
      <c r="F107" s="49"/>
      <c r="G107" s="245"/>
      <c r="I107" s="239"/>
      <c r="J107" s="13"/>
      <c r="K107" s="13"/>
      <c r="L107" s="14"/>
      <c r="M107" s="49"/>
      <c r="N107" s="245"/>
    </row>
    <row r="108" spans="2:14" ht="20.100000000000001" customHeight="1" x14ac:dyDescent="0.25">
      <c r="B108" s="239"/>
      <c r="C108" s="13"/>
      <c r="D108" s="13"/>
      <c r="E108" s="14"/>
      <c r="F108" s="49"/>
      <c r="G108" s="245"/>
      <c r="I108" s="239"/>
      <c r="J108" s="13"/>
      <c r="K108" s="13"/>
      <c r="L108" s="14"/>
      <c r="M108" s="49"/>
      <c r="N108" s="245"/>
    </row>
    <row r="109" spans="2:14" ht="20.100000000000001" customHeight="1" thickBot="1" x14ac:dyDescent="0.3">
      <c r="B109" s="240"/>
      <c r="C109" s="143"/>
      <c r="D109" s="143"/>
      <c r="E109" s="144"/>
      <c r="F109" s="145"/>
      <c r="G109" s="246"/>
      <c r="I109" s="240"/>
      <c r="J109" s="143"/>
      <c r="K109" s="143"/>
      <c r="L109" s="144"/>
      <c r="M109" s="145"/>
      <c r="N109" s="246"/>
    </row>
    <row r="110" spans="2:14" ht="20.100000000000001" customHeight="1" x14ac:dyDescent="0.25">
      <c r="B110" s="247" t="s">
        <v>21</v>
      </c>
      <c r="C110" s="248"/>
      <c r="D110" s="248"/>
      <c r="E110" s="248"/>
      <c r="F110" s="248"/>
      <c r="G110" s="20">
        <f>SUM(G89,G96,G103)</f>
        <v>0</v>
      </c>
      <c r="I110" s="247" t="s">
        <v>21</v>
      </c>
      <c r="J110" s="248"/>
      <c r="K110" s="248"/>
      <c r="L110" s="248"/>
      <c r="M110" s="248"/>
      <c r="N110" s="20">
        <f>SUM(N89,N96,N103)</f>
        <v>0</v>
      </c>
    </row>
    <row r="111" spans="2:14" ht="20.100000000000001" customHeight="1" thickBot="1" x14ac:dyDescent="0.3">
      <c r="B111" s="249" t="s">
        <v>22</v>
      </c>
      <c r="C111" s="250"/>
      <c r="D111" s="250"/>
      <c r="E111" s="250"/>
      <c r="F111" s="250"/>
      <c r="G111" s="21">
        <f>SUM(G90,G97,G104)</f>
        <v>0</v>
      </c>
      <c r="I111" s="249" t="s">
        <v>22</v>
      </c>
      <c r="J111" s="250"/>
      <c r="K111" s="250"/>
      <c r="L111" s="250"/>
      <c r="M111" s="250"/>
      <c r="N111" s="21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252" t="s">
        <v>21</v>
      </c>
      <c r="C113" s="253"/>
      <c r="D113" s="253"/>
      <c r="E113" s="253"/>
      <c r="F113" s="253"/>
      <c r="G113" s="20">
        <f>SUM(G18,G51,G84,G110)</f>
        <v>2220.15</v>
      </c>
      <c r="I113" s="247" t="s">
        <v>21</v>
      </c>
      <c r="J113" s="248"/>
      <c r="K113" s="248"/>
      <c r="L113" s="248"/>
      <c r="M113" s="248"/>
      <c r="N113" s="20">
        <f>SUM(N18,N51,N84,N110)</f>
        <v>2301.375</v>
      </c>
    </row>
    <row r="114" spans="2:14" ht="20.100000000000001" customHeight="1" thickBot="1" x14ac:dyDescent="0.3">
      <c r="B114" s="254" t="s">
        <v>22</v>
      </c>
      <c r="C114" s="255"/>
      <c r="D114" s="255"/>
      <c r="E114" s="255"/>
      <c r="F114" s="255"/>
      <c r="G114" s="109">
        <f>SUM(G19,G52,G85,G111)</f>
        <v>0</v>
      </c>
      <c r="I114" s="249" t="s">
        <v>22</v>
      </c>
      <c r="J114" s="250"/>
      <c r="K114" s="250"/>
      <c r="L114" s="250"/>
      <c r="M114" s="250"/>
      <c r="N114" s="109">
        <f>SUM(N19,N52,N85,N111)</f>
        <v>0</v>
      </c>
    </row>
  </sheetData>
  <mergeCells count="87">
    <mergeCell ref="B114:F114"/>
    <mergeCell ref="I114:M114"/>
    <mergeCell ref="B110:F110"/>
    <mergeCell ref="I110:M110"/>
    <mergeCell ref="B111:F111"/>
    <mergeCell ref="I111:M111"/>
    <mergeCell ref="B113:F113"/>
    <mergeCell ref="I113:M113"/>
    <mergeCell ref="B96:B102"/>
    <mergeCell ref="I96:I102"/>
    <mergeCell ref="G97:G102"/>
    <mergeCell ref="N97:N102"/>
    <mergeCell ref="B103:B109"/>
    <mergeCell ref="I103:I109"/>
    <mergeCell ref="G104:G109"/>
    <mergeCell ref="N104:N109"/>
    <mergeCell ref="B89:B95"/>
    <mergeCell ref="I89:I95"/>
    <mergeCell ref="G90:G95"/>
    <mergeCell ref="N90:N95"/>
    <mergeCell ref="B85:F85"/>
    <mergeCell ref="I85:M85"/>
    <mergeCell ref="B87:G87"/>
    <mergeCell ref="I87:N87"/>
    <mergeCell ref="B77:B83"/>
    <mergeCell ref="G78:G83"/>
    <mergeCell ref="I77:I83"/>
    <mergeCell ref="N78:N83"/>
    <mergeCell ref="B70:B76"/>
    <mergeCell ref="I70:I76"/>
    <mergeCell ref="G71:G76"/>
    <mergeCell ref="N71:N76"/>
    <mergeCell ref="B84:F84"/>
    <mergeCell ref="I84:M84"/>
    <mergeCell ref="B56:B62"/>
    <mergeCell ref="I56:I62"/>
    <mergeCell ref="G57:G62"/>
    <mergeCell ref="N57:N62"/>
    <mergeCell ref="B63:B69"/>
    <mergeCell ref="I63:I69"/>
    <mergeCell ref="G64:G69"/>
    <mergeCell ref="N64:N69"/>
    <mergeCell ref="B2:G2"/>
    <mergeCell ref="I2:N2"/>
    <mergeCell ref="B4:B10"/>
    <mergeCell ref="I4:I10"/>
    <mergeCell ref="G5:G10"/>
    <mergeCell ref="N5:N10"/>
    <mergeCell ref="B11:B17"/>
    <mergeCell ref="I11:I17"/>
    <mergeCell ref="G12:G17"/>
    <mergeCell ref="N12:N17"/>
    <mergeCell ref="B18:F18"/>
    <mergeCell ref="I18:M18"/>
    <mergeCell ref="B19:F19"/>
    <mergeCell ref="I19:M19"/>
    <mergeCell ref="B21:G21"/>
    <mergeCell ref="I21:N21"/>
    <mergeCell ref="B23:B29"/>
    <mergeCell ref="I23:I29"/>
    <mergeCell ref="G24:G29"/>
    <mergeCell ref="N24:N29"/>
    <mergeCell ref="B30:B36"/>
    <mergeCell ref="I30:I36"/>
    <mergeCell ref="G31:G36"/>
    <mergeCell ref="N31:N36"/>
    <mergeCell ref="B37:B43"/>
    <mergeCell ref="I37:I43"/>
    <mergeCell ref="G38:G43"/>
    <mergeCell ref="N38:N43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P15:P19"/>
    <mergeCell ref="P20:P24"/>
    <mergeCell ref="P2:Q2"/>
    <mergeCell ref="P3:Q3"/>
    <mergeCell ref="P4:Q4"/>
    <mergeCell ref="P5:P9"/>
    <mergeCell ref="P10:P14"/>
  </mergeCells>
  <phoneticPr fontId="15" type="noConversion"/>
  <hyperlinks>
    <hyperlink ref="P3:Q3" location="说明页!A1" display="说明页" xr:uid="{DB2E3DDF-CC02-42E8-81B8-5951FC4695A5}"/>
    <hyperlink ref="P4:Q4" location="基础数据!A1" display="基础数据" xr:uid="{C649C7B9-DB3A-425B-A863-DAD79CE38E61}"/>
    <hyperlink ref="Q5" location="'腿肩(减重60%)'!A1" display="减重60%" xr:uid="{B12B8927-EEF7-4831-AB9F-97B90B690393}"/>
    <hyperlink ref="Q6" location="'腿肩(75%)'!A1" display="75%" xr:uid="{5069BE9F-8BB4-4C21-8589-F8CE1E85D278}"/>
    <hyperlink ref="Q7" location="'腿肩(80%)'!A1" display="80%" xr:uid="{67374900-CCB9-46EB-86E8-154F573B6A91}"/>
    <hyperlink ref="Q8" location="'腿肩(85%)'!A1" display="85%" xr:uid="{AEC6CC25-C128-4E39-8B27-217D11FBEF38}"/>
    <hyperlink ref="Q9" location="'腿肩(95%)'!A1" display="95%" xr:uid="{E496BA9B-4C72-4560-B212-9BEE6946CE48}"/>
    <hyperlink ref="Q10" location="'胸背(减重70%)'!A1" display="减重70%" xr:uid="{EDCD9043-5782-4C0D-AED6-57DE09D59ADD}"/>
    <hyperlink ref="Q11" location="'胸背(77.5%)'!A1" display="77.5%" xr:uid="{E6D1309A-EF13-4D91-B490-168C82B25843}"/>
    <hyperlink ref="Q12" location="'胸背(82.5%)'!A1" display="82.5%" xr:uid="{19BE37ED-3DBD-4E32-9B2F-3C5268A1003D}"/>
    <hyperlink ref="Q13" location="'胸背(87.5%)'!A1" display="87.5%" xr:uid="{B52BF466-6A99-4D18-87B3-32ACFA0AFA13}"/>
    <hyperlink ref="Q14" location="'胸背(95%)'!A1" display="95%" xr:uid="{F5A71DF6-3C26-4ED2-A708-C249F46EFCC1}"/>
    <hyperlink ref="Q15" location="'拉胸(减重60%)'!A1" display="减重60%" xr:uid="{61B52070-16F8-4378-B74E-166AF2653490}"/>
    <hyperlink ref="Q16" location="'拉胸(75%)'!A1" display="75%" xr:uid="{B100E799-E9EA-4C9A-97A7-117C5D305DE1}"/>
    <hyperlink ref="Q17" location="'拉胸(80%)'!A1" display="80%" xr:uid="{0B235E4B-BB81-4D4D-A28D-885FE53E8854}"/>
    <hyperlink ref="Q18" location="'拉胸(85%)'!A1" display="85%" xr:uid="{CE84F8A1-9263-4976-8B75-A6F682434F52}"/>
    <hyperlink ref="Q19" location="'拉胸(95%)'!A1" display="95%" xr:uid="{85958679-117A-4DF8-AD3C-135C9020C695}"/>
    <hyperlink ref="Q20" location="'肩背(减重70%)'!A1" display="减重70%" xr:uid="{C634D6C6-2098-4834-9DA6-9A525CF00F2C}"/>
    <hyperlink ref="Q21" location="'肩背(77.5%)'!A1" display="77.5%" xr:uid="{78055A68-95E5-403B-86B0-F819B0C0453A}"/>
    <hyperlink ref="Q22" location="'肩背(82.5%)'!A1" display="82.5%" xr:uid="{2C0CA7C4-879F-490E-95AE-8FF0D34321F6}"/>
    <hyperlink ref="Q23" location="'肩背(87.5%)'!A1" display="87.5%" xr:uid="{ED85A663-3B13-4E81-A009-E43C186E2AEF}"/>
    <hyperlink ref="Q24" location="'肩背(95%)'!A1" display="95%" xr:uid="{69EAB57E-4A45-4495-8889-E47AD8BFB7FD}"/>
  </hyperlinks>
  <pageMargins left="0.69930555555555596" right="0.69930555555555596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0.79998168889431442"/>
  </sheetPr>
  <dimension ref="B1:Q114"/>
  <sheetViews>
    <sheetView zoomScale="85" zoomScaleNormal="85" workbookViewId="0">
      <selection activeCell="Q11" sqref="Q11"/>
    </sheetView>
  </sheetViews>
  <sheetFormatPr defaultColWidth="10.77734375" defaultRowHeight="20.100000000000001" customHeight="1" x14ac:dyDescent="0.25"/>
  <cols>
    <col min="1" max="1" width="10.77734375" style="135"/>
    <col min="2" max="2" width="16.77734375" style="135" customWidth="1"/>
    <col min="3" max="8" width="10.77734375" style="135"/>
    <col min="9" max="9" width="16.77734375" style="135" customWidth="1"/>
    <col min="10" max="16384" width="10.77734375" style="135"/>
  </cols>
  <sheetData>
    <row r="1" spans="2:17" ht="20.100000000000001" customHeight="1" thickBot="1" x14ac:dyDescent="0.3"/>
    <row r="2" spans="2:17" ht="20.100000000000001" customHeight="1" thickTop="1" thickBot="1" x14ac:dyDescent="0.3">
      <c r="B2" s="227" t="s">
        <v>13</v>
      </c>
      <c r="C2" s="228"/>
      <c r="D2" s="228"/>
      <c r="E2" s="228"/>
      <c r="F2" s="228"/>
      <c r="G2" s="229"/>
      <c r="I2" s="227" t="s">
        <v>13</v>
      </c>
      <c r="J2" s="228"/>
      <c r="K2" s="228"/>
      <c r="L2" s="228"/>
      <c r="M2" s="228"/>
      <c r="N2" s="229"/>
      <c r="P2" s="196" t="s">
        <v>116</v>
      </c>
      <c r="Q2" s="197"/>
    </row>
    <row r="3" spans="2:17" ht="20.100000000000001" customHeight="1" thickBot="1" x14ac:dyDescent="0.3">
      <c r="B3" s="1" t="s">
        <v>14</v>
      </c>
      <c r="C3" s="2" t="s">
        <v>15</v>
      </c>
      <c r="D3" s="3" t="s">
        <v>16</v>
      </c>
      <c r="E3" s="4" t="s">
        <v>17</v>
      </c>
      <c r="F3" s="5" t="s">
        <v>18</v>
      </c>
      <c r="G3" s="6" t="s">
        <v>19</v>
      </c>
      <c r="I3" s="1" t="s">
        <v>14</v>
      </c>
      <c r="J3" s="2" t="s">
        <v>15</v>
      </c>
      <c r="K3" s="3" t="s">
        <v>16</v>
      </c>
      <c r="L3" s="4" t="s">
        <v>17</v>
      </c>
      <c r="M3" s="5" t="s">
        <v>18</v>
      </c>
      <c r="N3" s="6" t="s">
        <v>19</v>
      </c>
      <c r="P3" s="205" t="s">
        <v>117</v>
      </c>
      <c r="Q3" s="206"/>
    </row>
    <row r="4" spans="2:17" ht="20.100000000000001" customHeight="1" thickBot="1" x14ac:dyDescent="0.3">
      <c r="B4" s="232" t="s">
        <v>81</v>
      </c>
      <c r="C4" s="7">
        <f>基础数据!$M$18</f>
        <v>4</v>
      </c>
      <c r="D4" s="7">
        <f>基础数据!$N$18</f>
        <v>8</v>
      </c>
      <c r="E4" s="8">
        <f>基础数据!$F$5*F4</f>
        <v>66.5</v>
      </c>
      <c r="F4" s="110">
        <f>基础数据!$E$18</f>
        <v>0.7</v>
      </c>
      <c r="G4" s="111">
        <f>C4*D4*E4</f>
        <v>2128</v>
      </c>
      <c r="I4" s="232" t="s">
        <v>133</v>
      </c>
      <c r="J4" s="7">
        <f>基础数据!$M$18</f>
        <v>4</v>
      </c>
      <c r="K4" s="7">
        <f>基础数据!$N$18</f>
        <v>8</v>
      </c>
      <c r="L4" s="8">
        <f>基础数据!$L$5*M4</f>
        <v>68.162499999999994</v>
      </c>
      <c r="M4" s="110">
        <f>基础数据!$E$18</f>
        <v>0.7</v>
      </c>
      <c r="N4" s="111">
        <f>J4*K4*L4</f>
        <v>2181.1999999999998</v>
      </c>
      <c r="P4" s="201" t="s">
        <v>118</v>
      </c>
      <c r="Q4" s="202"/>
    </row>
    <row r="5" spans="2:17" ht="20.100000000000001" customHeight="1" x14ac:dyDescent="0.25">
      <c r="B5" s="233"/>
      <c r="C5" s="88"/>
      <c r="D5" s="89"/>
      <c r="E5" s="90"/>
      <c r="F5" s="91"/>
      <c r="G5" s="245">
        <f>C5*D5*E5+C6*D6*E6+C7*D7*E7+C8*D8*E8+C9*D9*E9+C10*D10*E10</f>
        <v>0</v>
      </c>
      <c r="I5" s="233"/>
      <c r="J5" s="88"/>
      <c r="K5" s="89"/>
      <c r="L5" s="90"/>
      <c r="M5" s="91"/>
      <c r="N5" s="245">
        <f>J5*K5*L5+J6*K6*L6+J7*K7*L7+J8*K8*L8+J9*K9*L9+J10*K10*L10</f>
        <v>0</v>
      </c>
      <c r="P5" s="171" t="s">
        <v>119</v>
      </c>
      <c r="Q5" s="156" t="s">
        <v>121</v>
      </c>
    </row>
    <row r="6" spans="2:17" ht="20.100000000000001" customHeight="1" x14ac:dyDescent="0.25">
      <c r="B6" s="233"/>
      <c r="C6" s="92"/>
      <c r="D6" s="93"/>
      <c r="E6" s="94"/>
      <c r="F6" s="95"/>
      <c r="G6" s="245"/>
      <c r="I6" s="233"/>
      <c r="J6" s="92"/>
      <c r="K6" s="93"/>
      <c r="L6" s="94"/>
      <c r="M6" s="95"/>
      <c r="N6" s="245"/>
      <c r="P6" s="172"/>
      <c r="Q6" s="157" t="s">
        <v>122</v>
      </c>
    </row>
    <row r="7" spans="2:17" ht="20.100000000000001" customHeight="1" x14ac:dyDescent="0.25">
      <c r="B7" s="233"/>
      <c r="C7" s="92"/>
      <c r="D7" s="93"/>
      <c r="E7" s="94"/>
      <c r="F7" s="95"/>
      <c r="G7" s="245"/>
      <c r="I7" s="233"/>
      <c r="J7" s="92"/>
      <c r="K7" s="93"/>
      <c r="L7" s="94"/>
      <c r="M7" s="95"/>
      <c r="N7" s="245"/>
      <c r="P7" s="172"/>
      <c r="Q7" s="158" t="s">
        <v>123</v>
      </c>
    </row>
    <row r="8" spans="2:17" ht="20.100000000000001" customHeight="1" thickBot="1" x14ac:dyDescent="0.3">
      <c r="B8" s="233"/>
      <c r="C8" s="92"/>
      <c r="D8" s="93"/>
      <c r="E8" s="94"/>
      <c r="F8" s="95"/>
      <c r="G8" s="245"/>
      <c r="I8" s="233"/>
      <c r="J8" s="92"/>
      <c r="K8" s="93"/>
      <c r="L8" s="94"/>
      <c r="M8" s="95"/>
      <c r="N8" s="245"/>
      <c r="P8" s="172"/>
      <c r="Q8" s="159" t="s">
        <v>124</v>
      </c>
    </row>
    <row r="9" spans="2:17" ht="20.100000000000001" customHeight="1" thickBot="1" x14ac:dyDescent="0.3">
      <c r="B9" s="233"/>
      <c r="C9" s="92"/>
      <c r="D9" s="93"/>
      <c r="E9" s="94"/>
      <c r="F9" s="95"/>
      <c r="G9" s="245"/>
      <c r="I9" s="233"/>
      <c r="J9" s="92"/>
      <c r="K9" s="93"/>
      <c r="L9" s="94"/>
      <c r="M9" s="95"/>
      <c r="N9" s="245"/>
      <c r="P9" s="173"/>
      <c r="Q9" s="160" t="s">
        <v>125</v>
      </c>
    </row>
    <row r="10" spans="2:17" ht="20.100000000000001" customHeight="1" thickBot="1" x14ac:dyDescent="0.3">
      <c r="B10" s="234"/>
      <c r="C10" s="136"/>
      <c r="D10" s="137"/>
      <c r="E10" s="138"/>
      <c r="F10" s="139"/>
      <c r="G10" s="246"/>
      <c r="I10" s="234"/>
      <c r="J10" s="136"/>
      <c r="K10" s="137"/>
      <c r="L10" s="138"/>
      <c r="M10" s="139"/>
      <c r="N10" s="246"/>
      <c r="P10" s="174" t="s">
        <v>120</v>
      </c>
      <c r="Q10" s="156" t="s">
        <v>130</v>
      </c>
    </row>
    <row r="11" spans="2:17" ht="20.100000000000001" customHeight="1" x14ac:dyDescent="0.25">
      <c r="B11" s="235" t="s">
        <v>168</v>
      </c>
      <c r="C11" s="9">
        <v>3</v>
      </c>
      <c r="D11" s="9">
        <v>12</v>
      </c>
      <c r="E11" s="10"/>
      <c r="F11" s="47"/>
      <c r="G11" s="111">
        <f>C11*D11*E11</f>
        <v>0</v>
      </c>
      <c r="I11" s="235" t="s">
        <v>168</v>
      </c>
      <c r="J11" s="9">
        <v>3</v>
      </c>
      <c r="K11" s="9">
        <v>12</v>
      </c>
      <c r="L11" s="10"/>
      <c r="M11" s="47"/>
      <c r="N11" s="111">
        <f>J11*K11*L11</f>
        <v>0</v>
      </c>
      <c r="P11" s="175"/>
      <c r="Q11" s="157" t="s">
        <v>127</v>
      </c>
    </row>
    <row r="12" spans="2:17" ht="20.100000000000001" customHeight="1" x14ac:dyDescent="0.25">
      <c r="B12" s="236"/>
      <c r="C12" s="121"/>
      <c r="D12" s="121"/>
      <c r="E12" s="124"/>
      <c r="F12" s="125"/>
      <c r="G12" s="230">
        <f>C12*D12*E12+C13*D13*E13+C14*D14*E14+C15*D15*E15+C16*D16*E16+C17*D17*E17</f>
        <v>0</v>
      </c>
      <c r="I12" s="236"/>
      <c r="J12" s="121"/>
      <c r="K12" s="121"/>
      <c r="L12" s="124"/>
      <c r="M12" s="125"/>
      <c r="N12" s="230">
        <f>J12*K12*L12+J13*K13*L13+J14*K14*L14+J15*K15*L15+J16*K16*L16+J17*K17*L17</f>
        <v>0</v>
      </c>
      <c r="P12" s="175"/>
      <c r="Q12" s="158" t="s">
        <v>128</v>
      </c>
    </row>
    <row r="13" spans="2:17" ht="20.100000000000001" customHeight="1" thickBot="1" x14ac:dyDescent="0.3">
      <c r="B13" s="236"/>
      <c r="C13" s="121"/>
      <c r="D13" s="121"/>
      <c r="E13" s="124"/>
      <c r="F13" s="125"/>
      <c r="G13" s="230"/>
      <c r="I13" s="236"/>
      <c r="J13" s="121"/>
      <c r="K13" s="121"/>
      <c r="L13" s="124"/>
      <c r="M13" s="125"/>
      <c r="N13" s="230"/>
      <c r="P13" s="175"/>
      <c r="Q13" s="159" t="s">
        <v>129</v>
      </c>
    </row>
    <row r="14" spans="2:17" ht="20.100000000000001" customHeight="1" thickBot="1" x14ac:dyDescent="0.3">
      <c r="B14" s="236"/>
      <c r="C14" s="121"/>
      <c r="D14" s="121"/>
      <c r="E14" s="124"/>
      <c r="F14" s="125"/>
      <c r="G14" s="230"/>
      <c r="I14" s="236"/>
      <c r="J14" s="121"/>
      <c r="K14" s="121"/>
      <c r="L14" s="124"/>
      <c r="M14" s="125"/>
      <c r="N14" s="230"/>
      <c r="P14" s="198"/>
      <c r="Q14" s="160" t="s">
        <v>125</v>
      </c>
    </row>
    <row r="15" spans="2:17" ht="20.100000000000001" customHeight="1" x14ac:dyDescent="0.25">
      <c r="B15" s="236"/>
      <c r="C15" s="121"/>
      <c r="D15" s="121"/>
      <c r="E15" s="124"/>
      <c r="F15" s="125"/>
      <c r="G15" s="230"/>
      <c r="I15" s="236"/>
      <c r="J15" s="121"/>
      <c r="K15" s="121"/>
      <c r="L15" s="124"/>
      <c r="M15" s="125"/>
      <c r="N15" s="230"/>
      <c r="P15" s="171" t="s">
        <v>126</v>
      </c>
      <c r="Q15" s="156" t="s">
        <v>121</v>
      </c>
    </row>
    <row r="16" spans="2:17" ht="20.100000000000001" customHeight="1" x14ac:dyDescent="0.25">
      <c r="B16" s="236"/>
      <c r="C16" s="121"/>
      <c r="D16" s="121"/>
      <c r="E16" s="124"/>
      <c r="F16" s="125"/>
      <c r="G16" s="230"/>
      <c r="I16" s="236"/>
      <c r="J16" s="121"/>
      <c r="K16" s="121"/>
      <c r="L16" s="124"/>
      <c r="M16" s="125"/>
      <c r="N16" s="230"/>
      <c r="P16" s="172"/>
      <c r="Q16" s="157" t="s">
        <v>122</v>
      </c>
    </row>
    <row r="17" spans="2:17" ht="20.100000000000001" customHeight="1" thickBot="1" x14ac:dyDescent="0.3">
      <c r="B17" s="237"/>
      <c r="C17" s="140"/>
      <c r="D17" s="140"/>
      <c r="E17" s="141"/>
      <c r="F17" s="142"/>
      <c r="G17" s="231"/>
      <c r="I17" s="237"/>
      <c r="J17" s="140"/>
      <c r="K17" s="140"/>
      <c r="L17" s="141"/>
      <c r="M17" s="142"/>
      <c r="N17" s="231"/>
      <c r="P17" s="172"/>
      <c r="Q17" s="158" t="s">
        <v>123</v>
      </c>
    </row>
    <row r="18" spans="2:17" ht="20.100000000000001" customHeight="1" thickBot="1" x14ac:dyDescent="0.3">
      <c r="B18" s="247" t="s">
        <v>21</v>
      </c>
      <c r="C18" s="248"/>
      <c r="D18" s="248"/>
      <c r="E18" s="248"/>
      <c r="F18" s="248"/>
      <c r="G18" s="20">
        <f>SUM(G4,G11)</f>
        <v>2128</v>
      </c>
      <c r="I18" s="247" t="s">
        <v>21</v>
      </c>
      <c r="J18" s="248"/>
      <c r="K18" s="248"/>
      <c r="L18" s="248"/>
      <c r="M18" s="248"/>
      <c r="N18" s="20">
        <f>SUM(N4,N11)</f>
        <v>2181.1999999999998</v>
      </c>
      <c r="P18" s="172"/>
      <c r="Q18" s="159" t="s">
        <v>124</v>
      </c>
    </row>
    <row r="19" spans="2:17" ht="20.100000000000001" customHeight="1" thickBot="1" x14ac:dyDescent="0.3">
      <c r="B19" s="249" t="s">
        <v>22</v>
      </c>
      <c r="C19" s="250"/>
      <c r="D19" s="250"/>
      <c r="E19" s="250"/>
      <c r="F19" s="250"/>
      <c r="G19" s="21">
        <f>SUM(G5,G12)</f>
        <v>0</v>
      </c>
      <c r="I19" s="249" t="s">
        <v>22</v>
      </c>
      <c r="J19" s="250"/>
      <c r="K19" s="250"/>
      <c r="L19" s="250"/>
      <c r="M19" s="250"/>
      <c r="N19" s="21">
        <f>SUM(N5,N12)</f>
        <v>0</v>
      </c>
      <c r="P19" s="173"/>
      <c r="Q19" s="160" t="s">
        <v>125</v>
      </c>
    </row>
    <row r="20" spans="2:17" ht="20.100000000000001" customHeight="1" thickBot="1" x14ac:dyDescent="0.3">
      <c r="P20" s="174" t="s">
        <v>143</v>
      </c>
      <c r="Q20" s="156" t="s">
        <v>130</v>
      </c>
    </row>
    <row r="21" spans="2:17" ht="20.100000000000001" customHeight="1" thickBot="1" x14ac:dyDescent="0.3">
      <c r="B21" s="227" t="s">
        <v>13</v>
      </c>
      <c r="C21" s="228"/>
      <c r="D21" s="228"/>
      <c r="E21" s="228"/>
      <c r="F21" s="228"/>
      <c r="G21" s="229"/>
      <c r="I21" s="227" t="s">
        <v>13</v>
      </c>
      <c r="J21" s="228"/>
      <c r="K21" s="228"/>
      <c r="L21" s="228"/>
      <c r="M21" s="228"/>
      <c r="N21" s="229"/>
      <c r="P21" s="175"/>
      <c r="Q21" s="157" t="s">
        <v>127</v>
      </c>
    </row>
    <row r="22" spans="2:17" ht="20.100000000000001" customHeight="1" thickBot="1" x14ac:dyDescent="0.3">
      <c r="B22" s="1" t="s">
        <v>14</v>
      </c>
      <c r="C22" s="2" t="s">
        <v>15</v>
      </c>
      <c r="D22" s="3" t="s">
        <v>16</v>
      </c>
      <c r="E22" s="4" t="s">
        <v>17</v>
      </c>
      <c r="F22" s="5" t="s">
        <v>18</v>
      </c>
      <c r="G22" s="6" t="s">
        <v>19</v>
      </c>
      <c r="I22" s="1" t="s">
        <v>14</v>
      </c>
      <c r="J22" s="2" t="s">
        <v>15</v>
      </c>
      <c r="K22" s="3" t="s">
        <v>16</v>
      </c>
      <c r="L22" s="4" t="s">
        <v>17</v>
      </c>
      <c r="M22" s="5" t="s">
        <v>18</v>
      </c>
      <c r="N22" s="6" t="s">
        <v>19</v>
      </c>
      <c r="P22" s="175"/>
      <c r="Q22" s="158" t="s">
        <v>128</v>
      </c>
    </row>
    <row r="23" spans="2:17" ht="20.100000000000001" customHeight="1" thickBot="1" x14ac:dyDescent="0.3">
      <c r="B23" s="238" t="s">
        <v>97</v>
      </c>
      <c r="C23" s="9">
        <v>3</v>
      </c>
      <c r="D23" s="9">
        <v>12</v>
      </c>
      <c r="E23" s="10"/>
      <c r="F23" s="47"/>
      <c r="G23" s="111">
        <f>C23*D23*E23</f>
        <v>0</v>
      </c>
      <c r="I23" s="238" t="s">
        <v>179</v>
      </c>
      <c r="J23" s="9">
        <v>3</v>
      </c>
      <c r="K23" s="9">
        <v>12</v>
      </c>
      <c r="L23" s="10"/>
      <c r="M23" s="47"/>
      <c r="N23" s="111">
        <f>J23*K23*L23</f>
        <v>0</v>
      </c>
      <c r="P23" s="175"/>
      <c r="Q23" s="159" t="s">
        <v>129</v>
      </c>
    </row>
    <row r="24" spans="2:17" ht="20.100000000000001" customHeight="1" thickBot="1" x14ac:dyDescent="0.3">
      <c r="B24" s="239"/>
      <c r="C24" s="11"/>
      <c r="D24" s="11"/>
      <c r="E24" s="12"/>
      <c r="F24" s="48"/>
      <c r="G24" s="245">
        <f>C24*D24*E24+C25*D25*E25+C26*D26*E26+C27*D27*E27+C28*D28*E28+C29*D29*E29</f>
        <v>0</v>
      </c>
      <c r="I24" s="239"/>
      <c r="J24" s="11"/>
      <c r="K24" s="11"/>
      <c r="L24" s="12"/>
      <c r="M24" s="48"/>
      <c r="N24" s="245">
        <f>J24*K24*L24+J25*K25*L25+J26*K26*L26+J27*K27*L27+J28*K28*L28+J29*K29*L29</f>
        <v>0</v>
      </c>
      <c r="P24" s="176"/>
      <c r="Q24" s="161" t="s">
        <v>125</v>
      </c>
    </row>
    <row r="25" spans="2:17" ht="20.100000000000001" customHeight="1" thickTop="1" x14ac:dyDescent="0.25">
      <c r="B25" s="239"/>
      <c r="C25" s="13"/>
      <c r="D25" s="13"/>
      <c r="E25" s="14"/>
      <c r="F25" s="49"/>
      <c r="G25" s="245"/>
      <c r="I25" s="239"/>
      <c r="J25" s="13"/>
      <c r="K25" s="13"/>
      <c r="L25" s="14"/>
      <c r="M25" s="49"/>
      <c r="N25" s="245"/>
    </row>
    <row r="26" spans="2:17" ht="20.100000000000001" customHeight="1" x14ac:dyDescent="0.25">
      <c r="B26" s="239"/>
      <c r="C26" s="13"/>
      <c r="D26" s="13"/>
      <c r="E26" s="14"/>
      <c r="F26" s="49"/>
      <c r="G26" s="245"/>
      <c r="I26" s="239"/>
      <c r="J26" s="13"/>
      <c r="K26" s="13"/>
      <c r="L26" s="14"/>
      <c r="M26" s="49"/>
      <c r="N26" s="245"/>
    </row>
    <row r="27" spans="2:17" ht="20.100000000000001" customHeight="1" x14ac:dyDescent="0.25">
      <c r="B27" s="239"/>
      <c r="C27" s="13"/>
      <c r="D27" s="13"/>
      <c r="E27" s="14"/>
      <c r="F27" s="49"/>
      <c r="G27" s="245"/>
      <c r="I27" s="239"/>
      <c r="J27" s="13"/>
      <c r="K27" s="13"/>
      <c r="L27" s="14"/>
      <c r="M27" s="49"/>
      <c r="N27" s="245"/>
    </row>
    <row r="28" spans="2:17" ht="20.100000000000001" customHeight="1" x14ac:dyDescent="0.25">
      <c r="B28" s="239"/>
      <c r="C28" s="13"/>
      <c r="D28" s="13"/>
      <c r="E28" s="14"/>
      <c r="F28" s="49"/>
      <c r="G28" s="245"/>
      <c r="I28" s="239"/>
      <c r="J28" s="13"/>
      <c r="K28" s="13"/>
      <c r="L28" s="14"/>
      <c r="M28" s="49"/>
      <c r="N28" s="245"/>
    </row>
    <row r="29" spans="2:17" ht="20.100000000000001" customHeight="1" thickBot="1" x14ac:dyDescent="0.3">
      <c r="B29" s="240"/>
      <c r="C29" s="143"/>
      <c r="D29" s="143"/>
      <c r="E29" s="144"/>
      <c r="F29" s="145"/>
      <c r="G29" s="246"/>
      <c r="I29" s="240"/>
      <c r="J29" s="143"/>
      <c r="K29" s="143"/>
      <c r="L29" s="144"/>
      <c r="M29" s="145"/>
      <c r="N29" s="246"/>
    </row>
    <row r="30" spans="2:17" ht="20.100000000000001" customHeight="1" x14ac:dyDescent="0.25">
      <c r="B30" s="235" t="s">
        <v>96</v>
      </c>
      <c r="C30" s="9">
        <v>3</v>
      </c>
      <c r="D30" s="9">
        <v>12</v>
      </c>
      <c r="E30" s="15"/>
      <c r="F30" s="50"/>
      <c r="G30" s="111">
        <f>C30*D30*E30</f>
        <v>0</v>
      </c>
      <c r="I30" s="235" t="s">
        <v>96</v>
      </c>
      <c r="J30" s="9">
        <v>3</v>
      </c>
      <c r="K30" s="9">
        <v>12</v>
      </c>
      <c r="L30" s="15"/>
      <c r="M30" s="50"/>
      <c r="N30" s="111">
        <f>J30*K30*L30</f>
        <v>0</v>
      </c>
    </row>
    <row r="31" spans="2:17" ht="20.100000000000001" customHeight="1" x14ac:dyDescent="0.25">
      <c r="B31" s="236"/>
      <c r="C31" s="119"/>
      <c r="D31" s="119"/>
      <c r="E31" s="120"/>
      <c r="F31" s="117"/>
      <c r="G31" s="230">
        <f>C31*D31*E31+C32*D32*E32+C33*D33*E33+C34*D34*E34+C35*D35*E35+C36*D36*E36</f>
        <v>0</v>
      </c>
      <c r="I31" s="236"/>
      <c r="J31" s="119"/>
      <c r="K31" s="119"/>
      <c r="L31" s="120"/>
      <c r="M31" s="117"/>
      <c r="N31" s="230">
        <f>J31*K31*L31+J32*K32*L32+J33*K33*L33+J34*K34*L34+J35*K35*L35+J36*K36*L36</f>
        <v>0</v>
      </c>
    </row>
    <row r="32" spans="2:17" ht="20.100000000000001" customHeight="1" x14ac:dyDescent="0.25">
      <c r="B32" s="236"/>
      <c r="C32" s="121"/>
      <c r="D32" s="121"/>
      <c r="E32" s="120"/>
      <c r="F32" s="118"/>
      <c r="G32" s="230"/>
      <c r="I32" s="236"/>
      <c r="J32" s="121"/>
      <c r="K32" s="121"/>
      <c r="L32" s="120"/>
      <c r="M32" s="118"/>
      <c r="N32" s="230"/>
    </row>
    <row r="33" spans="2:14" ht="20.100000000000001" customHeight="1" x14ac:dyDescent="0.25">
      <c r="B33" s="236"/>
      <c r="C33" s="121"/>
      <c r="D33" s="121"/>
      <c r="E33" s="120"/>
      <c r="F33" s="118"/>
      <c r="G33" s="230"/>
      <c r="I33" s="236"/>
      <c r="J33" s="121"/>
      <c r="K33" s="121"/>
      <c r="L33" s="120"/>
      <c r="M33" s="118"/>
      <c r="N33" s="230"/>
    </row>
    <row r="34" spans="2:14" ht="20.100000000000001" customHeight="1" x14ac:dyDescent="0.25">
      <c r="B34" s="236"/>
      <c r="C34" s="121"/>
      <c r="D34" s="121"/>
      <c r="E34" s="120"/>
      <c r="F34" s="118"/>
      <c r="G34" s="230"/>
      <c r="I34" s="236"/>
      <c r="J34" s="121"/>
      <c r="K34" s="121"/>
      <c r="L34" s="120"/>
      <c r="M34" s="118"/>
      <c r="N34" s="230"/>
    </row>
    <row r="35" spans="2:14" ht="20.100000000000001" customHeight="1" x14ac:dyDescent="0.25">
      <c r="B35" s="236"/>
      <c r="C35" s="121"/>
      <c r="D35" s="121"/>
      <c r="E35" s="146"/>
      <c r="F35" s="118"/>
      <c r="G35" s="230"/>
      <c r="I35" s="236"/>
      <c r="J35" s="121"/>
      <c r="K35" s="121"/>
      <c r="L35" s="146"/>
      <c r="M35" s="118"/>
      <c r="N35" s="230"/>
    </row>
    <row r="36" spans="2:14" ht="20.100000000000001" customHeight="1" thickBot="1" x14ac:dyDescent="0.3">
      <c r="B36" s="237"/>
      <c r="C36" s="140"/>
      <c r="D36" s="140"/>
      <c r="E36" s="147"/>
      <c r="F36" s="148"/>
      <c r="G36" s="231"/>
      <c r="I36" s="237"/>
      <c r="J36" s="140"/>
      <c r="K36" s="140"/>
      <c r="L36" s="147"/>
      <c r="M36" s="148"/>
      <c r="N36" s="231"/>
    </row>
    <row r="37" spans="2:14" ht="20.100000000000001" customHeight="1" x14ac:dyDescent="0.25">
      <c r="B37" s="241"/>
      <c r="C37" s="9"/>
      <c r="D37" s="9"/>
      <c r="E37" s="10"/>
      <c r="F37" s="47"/>
      <c r="G37" s="111">
        <f>C37*D37*E37</f>
        <v>0</v>
      </c>
      <c r="I37" s="241"/>
      <c r="J37" s="9"/>
      <c r="K37" s="9"/>
      <c r="L37" s="10"/>
      <c r="M37" s="47"/>
      <c r="N37" s="111">
        <f>J37*K37*L37</f>
        <v>0</v>
      </c>
    </row>
    <row r="38" spans="2:14" ht="20.100000000000001" customHeight="1" x14ac:dyDescent="0.25">
      <c r="B38" s="242"/>
      <c r="C38" s="16"/>
      <c r="D38" s="16"/>
      <c r="E38" s="17"/>
      <c r="F38" s="51"/>
      <c r="G38" s="245">
        <f>C38*D38*E38+C39*D39*E39+C40*D40*E40+C41*D41*E41+C42*D42*E42+C43*D43*E43</f>
        <v>0</v>
      </c>
      <c r="I38" s="242"/>
      <c r="J38" s="16"/>
      <c r="K38" s="16"/>
      <c r="L38" s="17"/>
      <c r="M38" s="51"/>
      <c r="N38" s="245">
        <f>J38*K38*L38+J39*K39*L39+J40*K40*L40+J41*K41*L41+J42*K42*L42+J43*K43*L43</f>
        <v>0</v>
      </c>
    </row>
    <row r="39" spans="2:14" ht="20.100000000000001" customHeight="1" x14ac:dyDescent="0.25">
      <c r="B39" s="242"/>
      <c r="C39" s="18"/>
      <c r="D39" s="18"/>
      <c r="E39" s="19"/>
      <c r="F39" s="52"/>
      <c r="G39" s="245"/>
      <c r="I39" s="242"/>
      <c r="J39" s="18"/>
      <c r="K39" s="18"/>
      <c r="L39" s="19"/>
      <c r="M39" s="52"/>
      <c r="N39" s="245"/>
    </row>
    <row r="40" spans="2:14" ht="20.100000000000001" customHeight="1" x14ac:dyDescent="0.25">
      <c r="B40" s="242"/>
      <c r="C40" s="18"/>
      <c r="D40" s="18"/>
      <c r="E40" s="19"/>
      <c r="F40" s="52"/>
      <c r="G40" s="245"/>
      <c r="I40" s="242"/>
      <c r="J40" s="18"/>
      <c r="K40" s="18"/>
      <c r="L40" s="19"/>
      <c r="M40" s="52"/>
      <c r="N40" s="245"/>
    </row>
    <row r="41" spans="2:14" ht="20.100000000000001" customHeight="1" x14ac:dyDescent="0.25">
      <c r="B41" s="242"/>
      <c r="C41" s="18"/>
      <c r="D41" s="18"/>
      <c r="E41" s="19"/>
      <c r="F41" s="52"/>
      <c r="G41" s="245"/>
      <c r="I41" s="242"/>
      <c r="J41" s="18"/>
      <c r="K41" s="18"/>
      <c r="L41" s="19"/>
      <c r="M41" s="52"/>
      <c r="N41" s="245"/>
    </row>
    <row r="42" spans="2:14" ht="20.100000000000001" customHeight="1" x14ac:dyDescent="0.25">
      <c r="B42" s="242"/>
      <c r="C42" s="18"/>
      <c r="D42" s="18"/>
      <c r="E42" s="19"/>
      <c r="F42" s="52"/>
      <c r="G42" s="245"/>
      <c r="I42" s="242"/>
      <c r="J42" s="18"/>
      <c r="K42" s="18"/>
      <c r="L42" s="19"/>
      <c r="M42" s="52"/>
      <c r="N42" s="245"/>
    </row>
    <row r="43" spans="2:14" ht="20.100000000000001" customHeight="1" thickBot="1" x14ac:dyDescent="0.3">
      <c r="B43" s="243"/>
      <c r="C43" s="149"/>
      <c r="D43" s="149"/>
      <c r="E43" s="150"/>
      <c r="F43" s="151"/>
      <c r="G43" s="246"/>
      <c r="I43" s="243"/>
      <c r="J43" s="149"/>
      <c r="K43" s="149"/>
      <c r="L43" s="150"/>
      <c r="M43" s="151"/>
      <c r="N43" s="246"/>
    </row>
    <row r="44" spans="2:14" ht="20.100000000000001" customHeight="1" x14ac:dyDescent="0.25">
      <c r="B44" s="235"/>
      <c r="C44" s="9"/>
      <c r="D44" s="9"/>
      <c r="E44" s="10"/>
      <c r="F44" s="47"/>
      <c r="G44" s="111">
        <f>C44*D44*E44</f>
        <v>0</v>
      </c>
      <c r="I44" s="244"/>
      <c r="J44" s="9"/>
      <c r="K44" s="9"/>
      <c r="L44" s="10"/>
      <c r="M44" s="47"/>
      <c r="N44" s="111">
        <f>J44*K44*L44</f>
        <v>0</v>
      </c>
    </row>
    <row r="45" spans="2:14" ht="20.100000000000001" customHeight="1" x14ac:dyDescent="0.25">
      <c r="B45" s="236"/>
      <c r="C45" s="119"/>
      <c r="D45" s="119"/>
      <c r="E45" s="122"/>
      <c r="F45" s="123"/>
      <c r="G45" s="230">
        <f>C45*D45*E45+C46*D46*E46+C47*D47*E47+C48*D48*E48+C49*D49*E49+C50*D50*E50</f>
        <v>0</v>
      </c>
      <c r="I45" s="236"/>
      <c r="J45" s="119"/>
      <c r="K45" s="119"/>
      <c r="L45" s="122"/>
      <c r="M45" s="123"/>
      <c r="N45" s="230">
        <f>J45*K45*L45+J46*K46*L46+J47*K47*L47+J48*K48*L48+J49*K49*L49+J50*K50*L50</f>
        <v>0</v>
      </c>
    </row>
    <row r="46" spans="2:14" ht="20.100000000000001" customHeight="1" x14ac:dyDescent="0.25">
      <c r="B46" s="236"/>
      <c r="C46" s="121"/>
      <c r="D46" s="121"/>
      <c r="E46" s="124"/>
      <c r="F46" s="125"/>
      <c r="G46" s="230"/>
      <c r="I46" s="236"/>
      <c r="J46" s="121"/>
      <c r="K46" s="121"/>
      <c r="L46" s="124"/>
      <c r="M46" s="125"/>
      <c r="N46" s="230"/>
    </row>
    <row r="47" spans="2:14" ht="20.100000000000001" customHeight="1" x14ac:dyDescent="0.25">
      <c r="B47" s="236"/>
      <c r="C47" s="121"/>
      <c r="D47" s="121"/>
      <c r="E47" s="124"/>
      <c r="F47" s="125"/>
      <c r="G47" s="230"/>
      <c r="I47" s="236"/>
      <c r="J47" s="121"/>
      <c r="K47" s="121"/>
      <c r="L47" s="124"/>
      <c r="M47" s="125"/>
      <c r="N47" s="230"/>
    </row>
    <row r="48" spans="2:14" ht="20.100000000000001" customHeight="1" x14ac:dyDescent="0.25">
      <c r="B48" s="236"/>
      <c r="C48" s="121"/>
      <c r="D48" s="121"/>
      <c r="E48" s="124"/>
      <c r="F48" s="125"/>
      <c r="G48" s="230"/>
      <c r="I48" s="236"/>
      <c r="J48" s="121"/>
      <c r="K48" s="121"/>
      <c r="L48" s="124"/>
      <c r="M48" s="125"/>
      <c r="N48" s="230"/>
    </row>
    <row r="49" spans="2:14" ht="20.100000000000001" customHeight="1" x14ac:dyDescent="0.25">
      <c r="B49" s="236"/>
      <c r="C49" s="121"/>
      <c r="D49" s="121"/>
      <c r="E49" s="124"/>
      <c r="F49" s="125"/>
      <c r="G49" s="230"/>
      <c r="I49" s="236"/>
      <c r="J49" s="121"/>
      <c r="K49" s="121"/>
      <c r="L49" s="124"/>
      <c r="M49" s="125"/>
      <c r="N49" s="230"/>
    </row>
    <row r="50" spans="2:14" ht="20.100000000000001" customHeight="1" thickBot="1" x14ac:dyDescent="0.3">
      <c r="B50" s="237"/>
      <c r="C50" s="140"/>
      <c r="D50" s="140"/>
      <c r="E50" s="141"/>
      <c r="F50" s="142"/>
      <c r="G50" s="231"/>
      <c r="I50" s="237"/>
      <c r="J50" s="140"/>
      <c r="K50" s="140"/>
      <c r="L50" s="141"/>
      <c r="M50" s="142"/>
      <c r="N50" s="231"/>
    </row>
    <row r="51" spans="2:14" ht="20.100000000000001" customHeight="1" x14ac:dyDescent="0.25">
      <c r="B51" s="247" t="s">
        <v>21</v>
      </c>
      <c r="C51" s="248"/>
      <c r="D51" s="248"/>
      <c r="E51" s="248"/>
      <c r="F51" s="248"/>
      <c r="G51" s="20">
        <f>SUM(G23,G30,G37,G44)</f>
        <v>0</v>
      </c>
      <c r="I51" s="247" t="s">
        <v>21</v>
      </c>
      <c r="J51" s="248"/>
      <c r="K51" s="248"/>
      <c r="L51" s="248"/>
      <c r="M51" s="248"/>
      <c r="N51" s="20">
        <f>SUM(N23,N30,N37,N44)</f>
        <v>0</v>
      </c>
    </row>
    <row r="52" spans="2:14" ht="20.100000000000001" customHeight="1" thickBot="1" x14ac:dyDescent="0.3">
      <c r="B52" s="249" t="s">
        <v>22</v>
      </c>
      <c r="C52" s="250"/>
      <c r="D52" s="250"/>
      <c r="E52" s="250"/>
      <c r="F52" s="250"/>
      <c r="G52" s="21">
        <f>SUM(G24,G31,G38,G45)</f>
        <v>0</v>
      </c>
      <c r="I52" s="249" t="s">
        <v>22</v>
      </c>
      <c r="J52" s="250"/>
      <c r="K52" s="250"/>
      <c r="L52" s="250"/>
      <c r="M52" s="250"/>
      <c r="N52" s="21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227" t="s">
        <v>13</v>
      </c>
      <c r="C54" s="228"/>
      <c r="D54" s="228"/>
      <c r="E54" s="228"/>
      <c r="F54" s="228"/>
      <c r="G54" s="229"/>
      <c r="I54" s="227" t="s">
        <v>13</v>
      </c>
      <c r="J54" s="228"/>
      <c r="K54" s="228"/>
      <c r="L54" s="228"/>
      <c r="M54" s="228"/>
      <c r="N54" s="229"/>
    </row>
    <row r="55" spans="2:14" ht="20.100000000000001" customHeight="1" thickBot="1" x14ac:dyDescent="0.3">
      <c r="B55" s="1" t="s">
        <v>14</v>
      </c>
      <c r="C55" s="2" t="s">
        <v>15</v>
      </c>
      <c r="D55" s="3" t="s">
        <v>16</v>
      </c>
      <c r="E55" s="4" t="s">
        <v>17</v>
      </c>
      <c r="F55" s="112" t="s">
        <v>18</v>
      </c>
      <c r="G55" s="113" t="s">
        <v>19</v>
      </c>
      <c r="I55" s="1" t="s">
        <v>14</v>
      </c>
      <c r="J55" s="2" t="s">
        <v>15</v>
      </c>
      <c r="K55" s="3" t="s">
        <v>16</v>
      </c>
      <c r="L55" s="4" t="s">
        <v>17</v>
      </c>
      <c r="M55" s="112" t="s">
        <v>18</v>
      </c>
      <c r="N55" s="113" t="s">
        <v>19</v>
      </c>
    </row>
    <row r="56" spans="2:14" ht="20.100000000000001" customHeight="1" x14ac:dyDescent="0.25">
      <c r="B56" s="257" t="s">
        <v>142</v>
      </c>
      <c r="C56" s="7">
        <f>基础数据!$I$27</f>
        <v>4</v>
      </c>
      <c r="D56" s="7">
        <f>基础数据!$J$27</f>
        <v>8</v>
      </c>
      <c r="E56" s="8">
        <f>基础数据!$F$8*F56</f>
        <v>73.149999999999991</v>
      </c>
      <c r="F56" s="110">
        <f>基础数据!$E$18</f>
        <v>0.7</v>
      </c>
      <c r="G56" s="111">
        <f>C56*D56*E56</f>
        <v>2340.7999999999997</v>
      </c>
      <c r="I56" s="257" t="s">
        <v>142</v>
      </c>
      <c r="J56" s="7">
        <f>基础数据!$I$27</f>
        <v>4</v>
      </c>
      <c r="K56" s="7">
        <f>基础数据!$J$27</f>
        <v>8</v>
      </c>
      <c r="L56" s="8">
        <f>基础数据!$L$8*M56</f>
        <v>74.8125</v>
      </c>
      <c r="M56" s="110">
        <f>基础数据!$E$18</f>
        <v>0.7</v>
      </c>
      <c r="N56" s="111">
        <f>J56*K56*L56</f>
        <v>2394</v>
      </c>
    </row>
    <row r="57" spans="2:14" ht="20.100000000000001" customHeight="1" x14ac:dyDescent="0.25">
      <c r="B57" s="258"/>
      <c r="C57" s="88"/>
      <c r="D57" s="89"/>
      <c r="E57" s="90"/>
      <c r="F57" s="91"/>
      <c r="G57" s="260">
        <f>C57*D57*E57+C58*D58*E58+C59*D59*E59+C60*D60*E60+C61*D61*E61+C62*D62*E62</f>
        <v>0</v>
      </c>
      <c r="I57" s="233"/>
      <c r="J57" s="88"/>
      <c r="K57" s="89"/>
      <c r="L57" s="90"/>
      <c r="M57" s="91"/>
      <c r="N57" s="245">
        <f>J57*K57*L57+J58*K58*L58+J59*K59*L59+J60*K60*L60+J61*K61*L61+J62*K62*L62</f>
        <v>0</v>
      </c>
    </row>
    <row r="58" spans="2:14" ht="20.100000000000001" customHeight="1" x14ac:dyDescent="0.25">
      <c r="B58" s="258"/>
      <c r="C58" s="92"/>
      <c r="D58" s="93"/>
      <c r="E58" s="94"/>
      <c r="F58" s="95"/>
      <c r="G58" s="245"/>
      <c r="I58" s="233"/>
      <c r="J58" s="92"/>
      <c r="K58" s="93"/>
      <c r="L58" s="94"/>
      <c r="M58" s="95"/>
      <c r="N58" s="245"/>
    </row>
    <row r="59" spans="2:14" ht="20.100000000000001" customHeight="1" x14ac:dyDescent="0.25">
      <c r="B59" s="258"/>
      <c r="C59" s="92"/>
      <c r="D59" s="93"/>
      <c r="E59" s="94"/>
      <c r="F59" s="95"/>
      <c r="G59" s="245"/>
      <c r="I59" s="233"/>
      <c r="J59" s="92"/>
      <c r="K59" s="93"/>
      <c r="L59" s="94"/>
      <c r="M59" s="95"/>
      <c r="N59" s="245"/>
    </row>
    <row r="60" spans="2:14" ht="20.100000000000001" customHeight="1" x14ac:dyDescent="0.25">
      <c r="B60" s="258"/>
      <c r="C60" s="92"/>
      <c r="D60" s="93"/>
      <c r="E60" s="94"/>
      <c r="F60" s="95"/>
      <c r="G60" s="245"/>
      <c r="I60" s="233"/>
      <c r="J60" s="92"/>
      <c r="K60" s="93"/>
      <c r="L60" s="94"/>
      <c r="M60" s="95"/>
      <c r="N60" s="245"/>
    </row>
    <row r="61" spans="2:14" ht="20.100000000000001" customHeight="1" x14ac:dyDescent="0.25">
      <c r="B61" s="258"/>
      <c r="C61" s="92"/>
      <c r="D61" s="93"/>
      <c r="E61" s="94"/>
      <c r="F61" s="95"/>
      <c r="G61" s="245"/>
      <c r="I61" s="233"/>
      <c r="J61" s="92"/>
      <c r="K61" s="93"/>
      <c r="L61" s="94"/>
      <c r="M61" s="95"/>
      <c r="N61" s="245"/>
    </row>
    <row r="62" spans="2:14" ht="20.100000000000001" customHeight="1" thickBot="1" x14ac:dyDescent="0.3">
      <c r="B62" s="259"/>
      <c r="C62" s="136"/>
      <c r="D62" s="137"/>
      <c r="E62" s="138"/>
      <c r="F62" s="139"/>
      <c r="G62" s="261"/>
      <c r="I62" s="234"/>
      <c r="J62" s="136"/>
      <c r="K62" s="137"/>
      <c r="L62" s="138"/>
      <c r="M62" s="139"/>
      <c r="N62" s="246"/>
    </row>
    <row r="63" spans="2:14" ht="20.100000000000001" customHeight="1" x14ac:dyDescent="0.25">
      <c r="B63" s="235" t="s">
        <v>190</v>
      </c>
      <c r="C63" s="9">
        <v>3</v>
      </c>
      <c r="D63" s="9">
        <v>12</v>
      </c>
      <c r="E63" s="10"/>
      <c r="F63" s="47"/>
      <c r="G63" s="111">
        <f>C63*D63*E63</f>
        <v>0</v>
      </c>
      <c r="I63" s="235" t="s">
        <v>190</v>
      </c>
      <c r="J63" s="9">
        <v>3</v>
      </c>
      <c r="K63" s="9">
        <v>12</v>
      </c>
      <c r="L63" s="10"/>
      <c r="M63" s="47"/>
      <c r="N63" s="111">
        <f>J63*K63*L63</f>
        <v>0</v>
      </c>
    </row>
    <row r="64" spans="2:14" ht="20.100000000000001" customHeight="1" x14ac:dyDescent="0.25">
      <c r="B64" s="262"/>
      <c r="C64" s="119"/>
      <c r="D64" s="119"/>
      <c r="E64" s="122"/>
      <c r="F64" s="123"/>
      <c r="G64" s="264">
        <f>C64*D64*E64+C65*D65*E65+C66*D66*E66+C67*D67*E67+C68*D68*E68+C69*D69*E69</f>
        <v>0</v>
      </c>
      <c r="I64" s="262"/>
      <c r="J64" s="119"/>
      <c r="K64" s="119"/>
      <c r="L64" s="122"/>
      <c r="M64" s="123"/>
      <c r="N64" s="230">
        <f>J64*K64*L64+J65*K65*L65+J66*K66*L66+J67*K67*L67+J68*K68*L68+J69*K69*L69</f>
        <v>0</v>
      </c>
    </row>
    <row r="65" spans="2:14" ht="20.100000000000001" customHeight="1" x14ac:dyDescent="0.25">
      <c r="B65" s="262"/>
      <c r="C65" s="121"/>
      <c r="D65" s="121"/>
      <c r="E65" s="124"/>
      <c r="F65" s="125"/>
      <c r="G65" s="265"/>
      <c r="I65" s="262"/>
      <c r="J65" s="121"/>
      <c r="K65" s="121"/>
      <c r="L65" s="124"/>
      <c r="M65" s="125"/>
      <c r="N65" s="230"/>
    </row>
    <row r="66" spans="2:14" ht="20.100000000000001" customHeight="1" x14ac:dyDescent="0.25">
      <c r="B66" s="262"/>
      <c r="C66" s="121"/>
      <c r="D66" s="121"/>
      <c r="E66" s="124"/>
      <c r="F66" s="125"/>
      <c r="G66" s="265"/>
      <c r="I66" s="262"/>
      <c r="J66" s="121"/>
      <c r="K66" s="121"/>
      <c r="L66" s="124"/>
      <c r="M66" s="125"/>
      <c r="N66" s="230"/>
    </row>
    <row r="67" spans="2:14" ht="20.100000000000001" customHeight="1" x14ac:dyDescent="0.25">
      <c r="B67" s="262"/>
      <c r="C67" s="121"/>
      <c r="D67" s="121"/>
      <c r="E67" s="124"/>
      <c r="F67" s="125"/>
      <c r="G67" s="265"/>
      <c r="I67" s="262"/>
      <c r="J67" s="121"/>
      <c r="K67" s="121"/>
      <c r="L67" s="124"/>
      <c r="M67" s="125"/>
      <c r="N67" s="230"/>
    </row>
    <row r="68" spans="2:14" ht="20.100000000000001" customHeight="1" x14ac:dyDescent="0.25">
      <c r="B68" s="262"/>
      <c r="C68" s="121"/>
      <c r="D68" s="121"/>
      <c r="E68" s="124"/>
      <c r="F68" s="125"/>
      <c r="G68" s="265"/>
      <c r="I68" s="262"/>
      <c r="J68" s="121"/>
      <c r="K68" s="121"/>
      <c r="L68" s="124"/>
      <c r="M68" s="125"/>
      <c r="N68" s="230"/>
    </row>
    <row r="69" spans="2:14" ht="20.100000000000001" customHeight="1" thickBot="1" x14ac:dyDescent="0.3">
      <c r="B69" s="263"/>
      <c r="C69" s="140"/>
      <c r="D69" s="140"/>
      <c r="E69" s="141"/>
      <c r="F69" s="142"/>
      <c r="G69" s="266"/>
      <c r="I69" s="263"/>
      <c r="J69" s="140"/>
      <c r="K69" s="140"/>
      <c r="L69" s="141"/>
      <c r="M69" s="142"/>
      <c r="N69" s="231"/>
    </row>
    <row r="70" spans="2:14" ht="20.100000000000001" customHeight="1" x14ac:dyDescent="0.25">
      <c r="B70" s="238" t="s">
        <v>192</v>
      </c>
      <c r="C70" s="9">
        <v>3</v>
      </c>
      <c r="D70" s="9">
        <v>12</v>
      </c>
      <c r="E70" s="10"/>
      <c r="F70" s="47"/>
      <c r="G70" s="111">
        <f>C70*D70*E70</f>
        <v>0</v>
      </c>
      <c r="I70" s="238" t="s">
        <v>192</v>
      </c>
      <c r="J70" s="9">
        <v>3</v>
      </c>
      <c r="K70" s="9">
        <v>12</v>
      </c>
      <c r="L70" s="10"/>
      <c r="M70" s="47"/>
      <c r="N70" s="111">
        <f>J70*K70*L70</f>
        <v>0</v>
      </c>
    </row>
    <row r="71" spans="2:14" ht="20.100000000000001" customHeight="1" x14ac:dyDescent="0.25">
      <c r="B71" s="267"/>
      <c r="C71" s="11"/>
      <c r="D71" s="11"/>
      <c r="E71" s="12"/>
      <c r="F71" s="48"/>
      <c r="G71" s="276">
        <f>C71*D71*E71+C72*D72*E72+C73*D73*E73+C74*D74*E74+C75*D75*E75+C76*D76*E76</f>
        <v>0</v>
      </c>
      <c r="I71" s="267"/>
      <c r="J71" s="11"/>
      <c r="K71" s="11"/>
      <c r="L71" s="12"/>
      <c r="M71" s="48"/>
      <c r="N71" s="245">
        <f>J71*K71*L71+J72*K72*L72+J73*K73*L73+J74*K74*L74+J75*K75*L75+J76*K76*L76</f>
        <v>0</v>
      </c>
    </row>
    <row r="72" spans="2:14" ht="20.100000000000001" customHeight="1" x14ac:dyDescent="0.25">
      <c r="B72" s="267"/>
      <c r="C72" s="13"/>
      <c r="D72" s="13"/>
      <c r="E72" s="14"/>
      <c r="F72" s="49"/>
      <c r="G72" s="277"/>
      <c r="I72" s="267"/>
      <c r="J72" s="13"/>
      <c r="K72" s="13"/>
      <c r="L72" s="14"/>
      <c r="M72" s="49"/>
      <c r="N72" s="245"/>
    </row>
    <row r="73" spans="2:14" ht="20.100000000000001" customHeight="1" x14ac:dyDescent="0.25">
      <c r="B73" s="267"/>
      <c r="C73" s="13"/>
      <c r="D73" s="13"/>
      <c r="E73" s="14"/>
      <c r="F73" s="49"/>
      <c r="G73" s="277"/>
      <c r="I73" s="267"/>
      <c r="J73" s="13"/>
      <c r="K73" s="13"/>
      <c r="L73" s="14"/>
      <c r="M73" s="49"/>
      <c r="N73" s="245"/>
    </row>
    <row r="74" spans="2:14" ht="20.100000000000001" customHeight="1" x14ac:dyDescent="0.25">
      <c r="B74" s="267"/>
      <c r="C74" s="13"/>
      <c r="D74" s="13"/>
      <c r="E74" s="14"/>
      <c r="F74" s="49"/>
      <c r="G74" s="277"/>
      <c r="I74" s="267"/>
      <c r="J74" s="13"/>
      <c r="K74" s="13"/>
      <c r="L74" s="14"/>
      <c r="M74" s="49"/>
      <c r="N74" s="245"/>
    </row>
    <row r="75" spans="2:14" ht="20.100000000000001" customHeight="1" x14ac:dyDescent="0.25">
      <c r="B75" s="267"/>
      <c r="C75" s="13"/>
      <c r="D75" s="13"/>
      <c r="E75" s="14"/>
      <c r="F75" s="49"/>
      <c r="G75" s="277"/>
      <c r="I75" s="267"/>
      <c r="J75" s="13"/>
      <c r="K75" s="13"/>
      <c r="L75" s="14"/>
      <c r="M75" s="49"/>
      <c r="N75" s="245"/>
    </row>
    <row r="76" spans="2:14" ht="20.100000000000001" customHeight="1" thickBot="1" x14ac:dyDescent="0.3">
      <c r="B76" s="268"/>
      <c r="C76" s="143"/>
      <c r="D76" s="143"/>
      <c r="E76" s="144"/>
      <c r="F76" s="145"/>
      <c r="G76" s="278"/>
      <c r="I76" s="268"/>
      <c r="J76" s="143"/>
      <c r="K76" s="143"/>
      <c r="L76" s="144"/>
      <c r="M76" s="145"/>
      <c r="N76" s="246"/>
    </row>
    <row r="77" spans="2:14" ht="20.100000000000001" customHeight="1" x14ac:dyDescent="0.25">
      <c r="B77" s="269"/>
      <c r="C77" s="9"/>
      <c r="D77" s="9"/>
      <c r="E77" s="10"/>
      <c r="F77" s="47"/>
      <c r="G77" s="111">
        <f>C77*D77*E77</f>
        <v>0</v>
      </c>
      <c r="I77" s="269"/>
      <c r="J77" s="9"/>
      <c r="K77" s="9"/>
      <c r="L77" s="10"/>
      <c r="M77" s="47"/>
      <c r="N77" s="111">
        <f>J77*K77*L77</f>
        <v>0</v>
      </c>
    </row>
    <row r="78" spans="2:14" ht="20.100000000000001" customHeight="1" x14ac:dyDescent="0.25">
      <c r="B78" s="279"/>
      <c r="C78" s="119"/>
      <c r="D78" s="119"/>
      <c r="E78" s="122"/>
      <c r="F78" s="123"/>
      <c r="G78" s="264">
        <f>C78*D78*E78+C79*D79*E79+C80*D80*E80+C81*D81*E81+C82*D82*E82+C83*D83*E83</f>
        <v>0</v>
      </c>
      <c r="I78" s="236"/>
      <c r="J78" s="119"/>
      <c r="K78" s="119"/>
      <c r="L78" s="122"/>
      <c r="M78" s="123"/>
      <c r="N78" s="230">
        <f>J78*K78*L78+J79*K79*L79+J80*K80*L80+J81*K81*L81+J82*K82*L82+J83*K83*L83</f>
        <v>0</v>
      </c>
    </row>
    <row r="79" spans="2:14" ht="20.100000000000001" customHeight="1" x14ac:dyDescent="0.25">
      <c r="B79" s="279"/>
      <c r="C79" s="121"/>
      <c r="D79" s="121"/>
      <c r="E79" s="124"/>
      <c r="F79" s="125"/>
      <c r="G79" s="265"/>
      <c r="I79" s="236"/>
      <c r="J79" s="121"/>
      <c r="K79" s="121"/>
      <c r="L79" s="124"/>
      <c r="M79" s="125"/>
      <c r="N79" s="230"/>
    </row>
    <row r="80" spans="2:14" ht="20.100000000000001" customHeight="1" x14ac:dyDescent="0.25">
      <c r="B80" s="279"/>
      <c r="C80" s="121"/>
      <c r="D80" s="121"/>
      <c r="E80" s="124"/>
      <c r="F80" s="125"/>
      <c r="G80" s="265"/>
      <c r="I80" s="236"/>
      <c r="J80" s="121"/>
      <c r="K80" s="121"/>
      <c r="L80" s="124"/>
      <c r="M80" s="125"/>
      <c r="N80" s="230"/>
    </row>
    <row r="81" spans="2:14" ht="20.100000000000001" customHeight="1" x14ac:dyDescent="0.25">
      <c r="B81" s="279"/>
      <c r="C81" s="121"/>
      <c r="D81" s="121"/>
      <c r="E81" s="124"/>
      <c r="F81" s="125"/>
      <c r="G81" s="265"/>
      <c r="I81" s="236"/>
      <c r="J81" s="121"/>
      <c r="K81" s="121"/>
      <c r="L81" s="124"/>
      <c r="M81" s="125"/>
      <c r="N81" s="230"/>
    </row>
    <row r="82" spans="2:14" ht="20.100000000000001" customHeight="1" x14ac:dyDescent="0.25">
      <c r="B82" s="279"/>
      <c r="C82" s="121"/>
      <c r="D82" s="121"/>
      <c r="E82" s="124"/>
      <c r="F82" s="125"/>
      <c r="G82" s="265"/>
      <c r="I82" s="236"/>
      <c r="J82" s="121"/>
      <c r="K82" s="121"/>
      <c r="L82" s="124"/>
      <c r="M82" s="125"/>
      <c r="N82" s="230"/>
    </row>
    <row r="83" spans="2:14" ht="20.100000000000001" customHeight="1" thickBot="1" x14ac:dyDescent="0.3">
      <c r="B83" s="280"/>
      <c r="C83" s="140"/>
      <c r="D83" s="140"/>
      <c r="E83" s="141"/>
      <c r="F83" s="142"/>
      <c r="G83" s="266"/>
      <c r="I83" s="237"/>
      <c r="J83" s="140"/>
      <c r="K83" s="140"/>
      <c r="L83" s="141"/>
      <c r="M83" s="142"/>
      <c r="N83" s="231"/>
    </row>
    <row r="84" spans="2:14" ht="20.100000000000001" customHeight="1" x14ac:dyDescent="0.25">
      <c r="B84" s="247" t="s">
        <v>21</v>
      </c>
      <c r="C84" s="271"/>
      <c r="D84" s="271"/>
      <c r="E84" s="271"/>
      <c r="F84" s="272"/>
      <c r="G84" s="20">
        <f>SUM(G56,G63,G70,G77)</f>
        <v>2340.7999999999997</v>
      </c>
      <c r="I84" s="247" t="s">
        <v>21</v>
      </c>
      <c r="J84" s="248"/>
      <c r="K84" s="248"/>
      <c r="L84" s="248"/>
      <c r="M84" s="248"/>
      <c r="N84" s="20">
        <f>SUM(N56,N63,N70,N77)</f>
        <v>2394</v>
      </c>
    </row>
    <row r="85" spans="2:14" ht="20.100000000000001" customHeight="1" thickBot="1" x14ac:dyDescent="0.3">
      <c r="B85" s="273" t="s">
        <v>22</v>
      </c>
      <c r="C85" s="274"/>
      <c r="D85" s="274"/>
      <c r="E85" s="274"/>
      <c r="F85" s="275"/>
      <c r="G85" s="21">
        <f>SUM(G57,G64,G71,G78)</f>
        <v>0</v>
      </c>
      <c r="I85" s="249" t="s">
        <v>22</v>
      </c>
      <c r="J85" s="250"/>
      <c r="K85" s="250"/>
      <c r="L85" s="250"/>
      <c r="M85" s="250"/>
      <c r="N85" s="21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227" t="s">
        <v>13</v>
      </c>
      <c r="C87" s="228"/>
      <c r="D87" s="228"/>
      <c r="E87" s="228"/>
      <c r="F87" s="228"/>
      <c r="G87" s="229"/>
      <c r="I87" s="227" t="s">
        <v>13</v>
      </c>
      <c r="J87" s="228"/>
      <c r="K87" s="228"/>
      <c r="L87" s="228"/>
      <c r="M87" s="228"/>
      <c r="N87" s="229"/>
    </row>
    <row r="88" spans="2:14" ht="20.100000000000001" customHeight="1" thickBot="1" x14ac:dyDescent="0.3">
      <c r="B88" s="1" t="s">
        <v>14</v>
      </c>
      <c r="C88" s="2" t="s">
        <v>15</v>
      </c>
      <c r="D88" s="3" t="s">
        <v>16</v>
      </c>
      <c r="E88" s="4" t="s">
        <v>17</v>
      </c>
      <c r="F88" s="5" t="s">
        <v>18</v>
      </c>
      <c r="G88" s="6" t="s">
        <v>19</v>
      </c>
      <c r="I88" s="1" t="s">
        <v>14</v>
      </c>
      <c r="J88" s="2" t="s">
        <v>15</v>
      </c>
      <c r="K88" s="3" t="s">
        <v>16</v>
      </c>
      <c r="L88" s="4" t="s">
        <v>17</v>
      </c>
      <c r="M88" s="5" t="s">
        <v>18</v>
      </c>
      <c r="N88" s="6" t="s">
        <v>19</v>
      </c>
    </row>
    <row r="89" spans="2:14" ht="20.100000000000001" customHeight="1" x14ac:dyDescent="0.25">
      <c r="B89" s="270" t="s">
        <v>111</v>
      </c>
      <c r="C89" s="9">
        <v>3</v>
      </c>
      <c r="D89" s="9">
        <v>15</v>
      </c>
      <c r="E89" s="15"/>
      <c r="F89" s="50"/>
      <c r="G89" s="111">
        <f>C89*D89*E89</f>
        <v>0</v>
      </c>
      <c r="I89" s="270" t="s">
        <v>111</v>
      </c>
      <c r="J89" s="9">
        <v>3</v>
      </c>
      <c r="K89" s="9">
        <v>15</v>
      </c>
      <c r="L89" s="15"/>
      <c r="M89" s="50"/>
      <c r="N89" s="111">
        <f>J89*K89*L89</f>
        <v>0</v>
      </c>
    </row>
    <row r="90" spans="2:14" ht="20.100000000000001" customHeight="1" x14ac:dyDescent="0.25">
      <c r="B90" s="239"/>
      <c r="C90" s="11"/>
      <c r="D90" s="11"/>
      <c r="E90" s="96"/>
      <c r="F90" s="91"/>
      <c r="G90" s="245">
        <f>C90*D90*E90+C91*D91*E91+C92*D92*E92+C93*D93*E93+C94*D94*E94+C95*D95*E95</f>
        <v>0</v>
      </c>
      <c r="I90" s="239"/>
      <c r="J90" s="11"/>
      <c r="K90" s="11"/>
      <c r="L90" s="96"/>
      <c r="M90" s="91"/>
      <c r="N90" s="245">
        <f>J90*K90*L90+J91*K91*L91+J92*K92*L92+J93*K93*L93+J94*K94*L94+J95*K95*L95</f>
        <v>0</v>
      </c>
    </row>
    <row r="91" spans="2:14" ht="20.100000000000001" customHeight="1" x14ac:dyDescent="0.25">
      <c r="B91" s="239"/>
      <c r="C91" s="13"/>
      <c r="D91" s="13"/>
      <c r="E91" s="96"/>
      <c r="F91" s="95"/>
      <c r="G91" s="245"/>
      <c r="I91" s="239"/>
      <c r="J91" s="13"/>
      <c r="K91" s="13"/>
      <c r="L91" s="96"/>
      <c r="M91" s="95"/>
      <c r="N91" s="245"/>
    </row>
    <row r="92" spans="2:14" ht="20.100000000000001" customHeight="1" x14ac:dyDescent="0.25">
      <c r="B92" s="239"/>
      <c r="C92" s="13"/>
      <c r="D92" s="13"/>
      <c r="E92" s="96"/>
      <c r="F92" s="95"/>
      <c r="G92" s="245"/>
      <c r="I92" s="239"/>
      <c r="J92" s="13"/>
      <c r="K92" s="13"/>
      <c r="L92" s="96"/>
      <c r="M92" s="95"/>
      <c r="N92" s="245"/>
    </row>
    <row r="93" spans="2:14" ht="20.100000000000001" customHeight="1" x14ac:dyDescent="0.25">
      <c r="B93" s="239"/>
      <c r="C93" s="13"/>
      <c r="D93" s="13"/>
      <c r="E93" s="96"/>
      <c r="F93" s="95"/>
      <c r="G93" s="245"/>
      <c r="I93" s="239"/>
      <c r="J93" s="13"/>
      <c r="K93" s="13"/>
      <c r="L93" s="96"/>
      <c r="M93" s="95"/>
      <c r="N93" s="245"/>
    </row>
    <row r="94" spans="2:14" ht="20.100000000000001" customHeight="1" x14ac:dyDescent="0.25">
      <c r="B94" s="239"/>
      <c r="C94" s="13"/>
      <c r="D94" s="13"/>
      <c r="E94" s="152"/>
      <c r="F94" s="95"/>
      <c r="G94" s="245"/>
      <c r="I94" s="239"/>
      <c r="J94" s="13"/>
      <c r="K94" s="13"/>
      <c r="L94" s="152"/>
      <c r="M94" s="95"/>
      <c r="N94" s="245"/>
    </row>
    <row r="95" spans="2:14" ht="20.100000000000001" customHeight="1" thickBot="1" x14ac:dyDescent="0.3">
      <c r="B95" s="240"/>
      <c r="C95" s="143"/>
      <c r="D95" s="143"/>
      <c r="E95" s="153"/>
      <c r="F95" s="139"/>
      <c r="G95" s="246"/>
      <c r="I95" s="240"/>
      <c r="J95" s="143"/>
      <c r="K95" s="143"/>
      <c r="L95" s="153"/>
      <c r="M95" s="139"/>
      <c r="N95" s="246"/>
    </row>
    <row r="96" spans="2:14" ht="20.100000000000001" customHeight="1" x14ac:dyDescent="0.25">
      <c r="B96" s="235"/>
      <c r="C96" s="9"/>
      <c r="D96" s="9"/>
      <c r="E96" s="10"/>
      <c r="F96" s="47"/>
      <c r="G96" s="111">
        <f>C96*D96*E96</f>
        <v>0</v>
      </c>
      <c r="I96" s="235"/>
      <c r="J96" s="9"/>
      <c r="K96" s="9"/>
      <c r="L96" s="10"/>
      <c r="M96" s="47"/>
      <c r="N96" s="111">
        <f>J96*K96*L96</f>
        <v>0</v>
      </c>
    </row>
    <row r="97" spans="2:14" ht="20.100000000000001" customHeight="1" x14ac:dyDescent="0.25">
      <c r="B97" s="236"/>
      <c r="C97" s="119"/>
      <c r="D97" s="119"/>
      <c r="E97" s="122"/>
      <c r="F97" s="123"/>
      <c r="G97" s="230">
        <f>C97*D97*E97+C98*D98*E98+C99*D99*E99+C100*D100*E100+C101*D101*E101+C102*D102*E102</f>
        <v>0</v>
      </c>
      <c r="I97" s="236"/>
      <c r="J97" s="119"/>
      <c r="K97" s="119"/>
      <c r="L97" s="122"/>
      <c r="M97" s="123"/>
      <c r="N97" s="230">
        <f>J97*K97*L97+J98*K98*L98+J99*K99*L99+J100*K100*L100+J101*K101*L101+J102*K102*L102</f>
        <v>0</v>
      </c>
    </row>
    <row r="98" spans="2:14" ht="20.100000000000001" customHeight="1" x14ac:dyDescent="0.25">
      <c r="B98" s="236"/>
      <c r="C98" s="121"/>
      <c r="D98" s="121"/>
      <c r="E98" s="124"/>
      <c r="F98" s="125"/>
      <c r="G98" s="230"/>
      <c r="I98" s="236"/>
      <c r="J98" s="121"/>
      <c r="K98" s="121"/>
      <c r="L98" s="124"/>
      <c r="M98" s="125"/>
      <c r="N98" s="230"/>
    </row>
    <row r="99" spans="2:14" ht="20.100000000000001" customHeight="1" x14ac:dyDescent="0.25">
      <c r="B99" s="236"/>
      <c r="C99" s="121"/>
      <c r="D99" s="121"/>
      <c r="E99" s="124"/>
      <c r="F99" s="125"/>
      <c r="G99" s="230"/>
      <c r="I99" s="236"/>
      <c r="J99" s="121"/>
      <c r="K99" s="121"/>
      <c r="L99" s="124"/>
      <c r="M99" s="125"/>
      <c r="N99" s="230"/>
    </row>
    <row r="100" spans="2:14" ht="20.100000000000001" customHeight="1" x14ac:dyDescent="0.25">
      <c r="B100" s="236"/>
      <c r="C100" s="121"/>
      <c r="D100" s="121"/>
      <c r="E100" s="124"/>
      <c r="F100" s="125"/>
      <c r="G100" s="230"/>
      <c r="I100" s="236"/>
      <c r="J100" s="121"/>
      <c r="K100" s="121"/>
      <c r="L100" s="124"/>
      <c r="M100" s="125"/>
      <c r="N100" s="230"/>
    </row>
    <row r="101" spans="2:14" ht="20.100000000000001" customHeight="1" x14ac:dyDescent="0.25">
      <c r="B101" s="236"/>
      <c r="C101" s="121"/>
      <c r="D101" s="121"/>
      <c r="E101" s="124"/>
      <c r="F101" s="125"/>
      <c r="G101" s="230"/>
      <c r="I101" s="236"/>
      <c r="J101" s="121"/>
      <c r="K101" s="121"/>
      <c r="L101" s="124"/>
      <c r="M101" s="125"/>
      <c r="N101" s="230"/>
    </row>
    <row r="102" spans="2:14" ht="20.100000000000001" customHeight="1" thickBot="1" x14ac:dyDescent="0.3">
      <c r="B102" s="237"/>
      <c r="C102" s="140"/>
      <c r="D102" s="140"/>
      <c r="E102" s="141"/>
      <c r="F102" s="142"/>
      <c r="G102" s="231"/>
      <c r="I102" s="237"/>
      <c r="J102" s="140"/>
      <c r="K102" s="140"/>
      <c r="L102" s="141"/>
      <c r="M102" s="142"/>
      <c r="N102" s="231"/>
    </row>
    <row r="103" spans="2:14" ht="20.100000000000001" customHeight="1" x14ac:dyDescent="0.25">
      <c r="B103" s="256"/>
      <c r="C103" s="9"/>
      <c r="D103" s="9"/>
      <c r="E103" s="10"/>
      <c r="F103" s="47"/>
      <c r="G103" s="111">
        <f>C103*D103*E103</f>
        <v>0</v>
      </c>
      <c r="I103" s="256"/>
      <c r="J103" s="9"/>
      <c r="K103" s="9"/>
      <c r="L103" s="10"/>
      <c r="M103" s="47"/>
      <c r="N103" s="111">
        <f>J103*K103*L103</f>
        <v>0</v>
      </c>
    </row>
    <row r="104" spans="2:14" ht="20.100000000000001" customHeight="1" x14ac:dyDescent="0.25">
      <c r="B104" s="239"/>
      <c r="C104" s="11"/>
      <c r="D104" s="11"/>
      <c r="E104" s="12"/>
      <c r="F104" s="48"/>
      <c r="G104" s="245">
        <f>C104*D104*E104+C105*D105*E105+C106*D106*E106+C107*D107*E107+C108*D108*E108+C109*D109*E109</f>
        <v>0</v>
      </c>
      <c r="I104" s="239"/>
      <c r="J104" s="11"/>
      <c r="K104" s="11"/>
      <c r="L104" s="12"/>
      <c r="M104" s="48"/>
      <c r="N104" s="245">
        <f>J104*K104*L104+J105*K105*L105+J106*K106*L106+J107*K107*L107+J108*K108*L108+J109*K109*L109</f>
        <v>0</v>
      </c>
    </row>
    <row r="105" spans="2:14" ht="20.100000000000001" customHeight="1" x14ac:dyDescent="0.25">
      <c r="B105" s="239"/>
      <c r="C105" s="13"/>
      <c r="D105" s="13"/>
      <c r="E105" s="14"/>
      <c r="F105" s="49"/>
      <c r="G105" s="245"/>
      <c r="I105" s="239"/>
      <c r="J105" s="13"/>
      <c r="K105" s="13"/>
      <c r="L105" s="14"/>
      <c r="M105" s="49"/>
      <c r="N105" s="245"/>
    </row>
    <row r="106" spans="2:14" ht="20.100000000000001" customHeight="1" x14ac:dyDescent="0.25">
      <c r="B106" s="239"/>
      <c r="C106" s="13"/>
      <c r="D106" s="13"/>
      <c r="E106" s="14"/>
      <c r="F106" s="49"/>
      <c r="G106" s="245"/>
      <c r="I106" s="239"/>
      <c r="J106" s="13"/>
      <c r="K106" s="13"/>
      <c r="L106" s="14"/>
      <c r="M106" s="49"/>
      <c r="N106" s="245"/>
    </row>
    <row r="107" spans="2:14" ht="20.100000000000001" customHeight="1" x14ac:dyDescent="0.25">
      <c r="B107" s="239"/>
      <c r="C107" s="13"/>
      <c r="D107" s="13"/>
      <c r="E107" s="14"/>
      <c r="F107" s="49"/>
      <c r="G107" s="245"/>
      <c r="I107" s="239"/>
      <c r="J107" s="13"/>
      <c r="K107" s="13"/>
      <c r="L107" s="14"/>
      <c r="M107" s="49"/>
      <c r="N107" s="245"/>
    </row>
    <row r="108" spans="2:14" ht="20.100000000000001" customHeight="1" x14ac:dyDescent="0.25">
      <c r="B108" s="239"/>
      <c r="C108" s="13"/>
      <c r="D108" s="13"/>
      <c r="E108" s="14"/>
      <c r="F108" s="49"/>
      <c r="G108" s="245"/>
      <c r="I108" s="239"/>
      <c r="J108" s="13"/>
      <c r="K108" s="13"/>
      <c r="L108" s="14"/>
      <c r="M108" s="49"/>
      <c r="N108" s="245"/>
    </row>
    <row r="109" spans="2:14" ht="20.100000000000001" customHeight="1" thickBot="1" x14ac:dyDescent="0.3">
      <c r="B109" s="240"/>
      <c r="C109" s="143"/>
      <c r="D109" s="143"/>
      <c r="E109" s="144"/>
      <c r="F109" s="145"/>
      <c r="G109" s="246"/>
      <c r="I109" s="240"/>
      <c r="J109" s="143"/>
      <c r="K109" s="143"/>
      <c r="L109" s="144"/>
      <c r="M109" s="145"/>
      <c r="N109" s="246"/>
    </row>
    <row r="110" spans="2:14" ht="20.100000000000001" customHeight="1" x14ac:dyDescent="0.25">
      <c r="B110" s="247" t="s">
        <v>21</v>
      </c>
      <c r="C110" s="248"/>
      <c r="D110" s="248"/>
      <c r="E110" s="248"/>
      <c r="F110" s="248"/>
      <c r="G110" s="20">
        <f>SUM(G89,G96,G103)</f>
        <v>0</v>
      </c>
      <c r="I110" s="247" t="s">
        <v>21</v>
      </c>
      <c r="J110" s="248"/>
      <c r="K110" s="248"/>
      <c r="L110" s="248"/>
      <c r="M110" s="248"/>
      <c r="N110" s="20">
        <f>SUM(N89,N96,N103)</f>
        <v>0</v>
      </c>
    </row>
    <row r="111" spans="2:14" ht="20.100000000000001" customHeight="1" thickBot="1" x14ac:dyDescent="0.3">
      <c r="B111" s="249" t="s">
        <v>22</v>
      </c>
      <c r="C111" s="250"/>
      <c r="D111" s="250"/>
      <c r="E111" s="250"/>
      <c r="F111" s="250"/>
      <c r="G111" s="21">
        <f>SUM(G90,G97,G104)</f>
        <v>0</v>
      </c>
      <c r="I111" s="249" t="s">
        <v>22</v>
      </c>
      <c r="J111" s="250"/>
      <c r="K111" s="250"/>
      <c r="L111" s="250"/>
      <c r="M111" s="250"/>
      <c r="N111" s="21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252" t="s">
        <v>21</v>
      </c>
      <c r="C113" s="253"/>
      <c r="D113" s="253"/>
      <c r="E113" s="253"/>
      <c r="F113" s="253"/>
      <c r="G113" s="20">
        <f>SUM(G18,G51,G84,G110)</f>
        <v>4468.7999999999993</v>
      </c>
      <c r="I113" s="247" t="s">
        <v>21</v>
      </c>
      <c r="J113" s="248"/>
      <c r="K113" s="248"/>
      <c r="L113" s="248"/>
      <c r="M113" s="248"/>
      <c r="N113" s="20">
        <f>SUM(N18,N51,N84,N110)</f>
        <v>4575.2</v>
      </c>
    </row>
    <row r="114" spans="2:14" ht="20.100000000000001" customHeight="1" thickBot="1" x14ac:dyDescent="0.3">
      <c r="B114" s="254" t="s">
        <v>22</v>
      </c>
      <c r="C114" s="255"/>
      <c r="D114" s="255"/>
      <c r="E114" s="255"/>
      <c r="F114" s="255"/>
      <c r="G114" s="109">
        <f>SUM(G19,G52,G85,G111)</f>
        <v>0</v>
      </c>
      <c r="I114" s="249" t="s">
        <v>22</v>
      </c>
      <c r="J114" s="250"/>
      <c r="K114" s="250"/>
      <c r="L114" s="250"/>
      <c r="M114" s="250"/>
      <c r="N114" s="109">
        <f>SUM(N19,N52,N85,N111)</f>
        <v>0</v>
      </c>
    </row>
  </sheetData>
  <mergeCells count="87">
    <mergeCell ref="B77:B83"/>
    <mergeCell ref="G78:G83"/>
    <mergeCell ref="G104:G109"/>
    <mergeCell ref="B114:F114"/>
    <mergeCell ref="I114:M114"/>
    <mergeCell ref="B110:F110"/>
    <mergeCell ref="I110:M110"/>
    <mergeCell ref="B111:F111"/>
    <mergeCell ref="I111:M111"/>
    <mergeCell ref="B113:F113"/>
    <mergeCell ref="I113:M113"/>
    <mergeCell ref="N104:N109"/>
    <mergeCell ref="B89:B95"/>
    <mergeCell ref="I89:I95"/>
    <mergeCell ref="G90:G95"/>
    <mergeCell ref="N90:N95"/>
    <mergeCell ref="I85:M85"/>
    <mergeCell ref="B87:G87"/>
    <mergeCell ref="B84:F84"/>
    <mergeCell ref="B85:F85"/>
    <mergeCell ref="I87:N87"/>
    <mergeCell ref="B96:B102"/>
    <mergeCell ref="G97:G102"/>
    <mergeCell ref="B103:B109"/>
    <mergeCell ref="I103:I109"/>
    <mergeCell ref="I77:I83"/>
    <mergeCell ref="N78:N83"/>
    <mergeCell ref="I96:I102"/>
    <mergeCell ref="I70:I76"/>
    <mergeCell ref="N71:N76"/>
    <mergeCell ref="I84:M84"/>
    <mergeCell ref="N97:N102"/>
    <mergeCell ref="I56:I62"/>
    <mergeCell ref="N57:N62"/>
    <mergeCell ref="I63:I69"/>
    <mergeCell ref="N64:N69"/>
    <mergeCell ref="B2:G2"/>
    <mergeCell ref="I2:N2"/>
    <mergeCell ref="B4:B10"/>
    <mergeCell ref="I4:I10"/>
    <mergeCell ref="G5:G10"/>
    <mergeCell ref="N5:N10"/>
    <mergeCell ref="B11:B17"/>
    <mergeCell ref="I11:I17"/>
    <mergeCell ref="G12:G17"/>
    <mergeCell ref="N12:N17"/>
    <mergeCell ref="B18:F18"/>
    <mergeCell ref="I18:M18"/>
    <mergeCell ref="B19:F19"/>
    <mergeCell ref="I19:M19"/>
    <mergeCell ref="B21:G21"/>
    <mergeCell ref="I21:N21"/>
    <mergeCell ref="B23:B29"/>
    <mergeCell ref="I23:I29"/>
    <mergeCell ref="G24:G29"/>
    <mergeCell ref="N24:N29"/>
    <mergeCell ref="B30:B36"/>
    <mergeCell ref="I30:I36"/>
    <mergeCell ref="G31:G36"/>
    <mergeCell ref="N31:N36"/>
    <mergeCell ref="B37:B43"/>
    <mergeCell ref="I37:I43"/>
    <mergeCell ref="G38:G43"/>
    <mergeCell ref="N38:N43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B54:G54"/>
    <mergeCell ref="B56:B62"/>
    <mergeCell ref="G57:G62"/>
    <mergeCell ref="B63:B69"/>
    <mergeCell ref="G64:G69"/>
    <mergeCell ref="B70:B76"/>
    <mergeCell ref="G71:G76"/>
    <mergeCell ref="P15:P19"/>
    <mergeCell ref="P20:P24"/>
    <mergeCell ref="P2:Q2"/>
    <mergeCell ref="P3:Q3"/>
    <mergeCell ref="P4:Q4"/>
    <mergeCell ref="P5:P9"/>
    <mergeCell ref="P10:P14"/>
  </mergeCells>
  <phoneticPr fontId="15" type="noConversion"/>
  <hyperlinks>
    <hyperlink ref="P3:Q3" location="说明页!A1" display="说明页" xr:uid="{7B61FDDC-CCBB-4B8C-A267-A2FAD8D70390}"/>
    <hyperlink ref="P4:Q4" location="基础数据!A1" display="基础数据" xr:uid="{B84FC68C-33F7-4F0F-BFBB-8EEE5A37DE70}"/>
    <hyperlink ref="Q5" location="'腿肩(减重60%)'!A1" display="减重60%" xr:uid="{DAF10772-7B25-4D80-B3F0-4293BC13B8C6}"/>
    <hyperlink ref="Q6" location="'腿肩(75%)'!A1" display="75%" xr:uid="{2EC15358-A066-49C5-8D08-23DE73554018}"/>
    <hyperlink ref="Q7" location="'腿肩(80%)'!A1" display="80%" xr:uid="{E5245805-2286-4622-B852-35DA4C6B9F98}"/>
    <hyperlink ref="Q8" location="'腿肩(85%)'!A1" display="85%" xr:uid="{AACE8B45-24EB-44A2-A288-0AB1835CCD33}"/>
    <hyperlink ref="Q9" location="'腿肩(95%)'!A1" display="95%" xr:uid="{0CD078A7-ED38-4776-BE0D-4F5D16227901}"/>
    <hyperlink ref="Q10" location="'胸背(减重70%)'!A1" display="减重70%" xr:uid="{6108E87E-5DD2-4A7B-8B87-79A41FBD61A8}"/>
    <hyperlink ref="Q11" location="'胸背(77.5%)'!A1" display="77.5%" xr:uid="{31EEAE45-80A9-4CBB-B375-716B6FA6DB40}"/>
    <hyperlink ref="Q12" location="'胸背(82.5%)'!A1" display="82.5%" xr:uid="{31F7D51F-8DF3-4172-8101-E23556A124A5}"/>
    <hyperlink ref="Q13" location="'胸背(87.5%)'!A1" display="87.5%" xr:uid="{378CB63B-9C76-453C-9159-73C7EF9AE1E9}"/>
    <hyperlink ref="Q14" location="'胸背(95%)'!A1" display="95%" xr:uid="{5C476A24-7620-4013-8C6C-D5B3EBEF56AB}"/>
    <hyperlink ref="Q15" location="'拉胸(减重60%)'!A1" display="减重60%" xr:uid="{79D16ED2-F7B8-4315-A594-E316C8608C62}"/>
    <hyperlink ref="Q16" location="'拉胸(75%)'!A1" display="75%" xr:uid="{2F87C84E-7AD2-41EE-AA90-5CA7E76A3CD0}"/>
    <hyperlink ref="Q17" location="'拉胸(80%)'!A1" display="80%" xr:uid="{68ECF804-C715-44A4-9552-D21D43C6EB7D}"/>
    <hyperlink ref="Q18" location="'拉胸(85%)'!A1" display="85%" xr:uid="{53AE12D3-BCB0-45FE-A904-36E9DBA1823C}"/>
    <hyperlink ref="Q19" location="'拉胸(95%)'!A1" display="95%" xr:uid="{7023FDF9-DF4D-45C8-ABA7-DD126DC4AFFC}"/>
    <hyperlink ref="Q20" location="'肩背(减重70%)'!A1" display="减重70%" xr:uid="{4FC0623E-3834-4E08-A5D1-1D70716820C0}"/>
    <hyperlink ref="Q21" location="'肩背(77.5%)'!A1" display="77.5%" xr:uid="{AA12F785-48F0-4C6A-B6AD-DFF4AE5D9772}"/>
    <hyperlink ref="Q22" location="'肩背(82.5%)'!A1" display="82.5%" xr:uid="{38DBB44C-8BCF-4A57-8FCA-394E86F69F3A}"/>
    <hyperlink ref="Q23" location="'肩背(87.5%)'!A1" display="87.5%" xr:uid="{3AFC8D20-3292-4487-8714-0409F5EA6E9D}"/>
    <hyperlink ref="Q24" location="'肩背(95%)'!A1" display="95%" xr:uid="{BF2077DF-3ED2-42BB-9E94-27562408DD1C}"/>
  </hyperlinks>
  <pageMargins left="0.69930555555555596" right="0.69930555555555596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0.59999389629810485"/>
  </sheetPr>
  <dimension ref="B1:Q114"/>
  <sheetViews>
    <sheetView zoomScale="85" zoomScaleNormal="85" workbookViewId="0">
      <selection activeCell="Q12" sqref="Q12"/>
    </sheetView>
  </sheetViews>
  <sheetFormatPr defaultColWidth="10.77734375" defaultRowHeight="20.100000000000001" customHeight="1" x14ac:dyDescent="0.25"/>
  <cols>
    <col min="1" max="1" width="10.77734375" style="135"/>
    <col min="2" max="2" width="16.77734375" style="135" customWidth="1"/>
    <col min="3" max="8" width="10.77734375" style="135"/>
    <col min="9" max="9" width="16.77734375" style="135" customWidth="1"/>
    <col min="10" max="16384" width="10.77734375" style="135"/>
  </cols>
  <sheetData>
    <row r="1" spans="2:17" ht="20.100000000000001" customHeight="1" thickBot="1" x14ac:dyDescent="0.3"/>
    <row r="2" spans="2:17" ht="20.100000000000001" customHeight="1" thickTop="1" thickBot="1" x14ac:dyDescent="0.3">
      <c r="B2" s="227" t="s">
        <v>13</v>
      </c>
      <c r="C2" s="228"/>
      <c r="D2" s="228"/>
      <c r="E2" s="228"/>
      <c r="F2" s="228"/>
      <c r="G2" s="229"/>
      <c r="I2" s="227" t="s">
        <v>13</v>
      </c>
      <c r="J2" s="228"/>
      <c r="K2" s="228"/>
      <c r="L2" s="228"/>
      <c r="M2" s="228"/>
      <c r="N2" s="229"/>
      <c r="P2" s="196" t="s">
        <v>116</v>
      </c>
      <c r="Q2" s="197"/>
    </row>
    <row r="3" spans="2:17" ht="20.100000000000001" customHeight="1" thickBot="1" x14ac:dyDescent="0.3">
      <c r="B3" s="1" t="s">
        <v>14</v>
      </c>
      <c r="C3" s="2" t="s">
        <v>15</v>
      </c>
      <c r="D3" s="3" t="s">
        <v>16</v>
      </c>
      <c r="E3" s="4" t="s">
        <v>17</v>
      </c>
      <c r="F3" s="5" t="s">
        <v>18</v>
      </c>
      <c r="G3" s="6" t="s">
        <v>19</v>
      </c>
      <c r="I3" s="1" t="s">
        <v>14</v>
      </c>
      <c r="J3" s="2" t="s">
        <v>15</v>
      </c>
      <c r="K3" s="3" t="s">
        <v>16</v>
      </c>
      <c r="L3" s="4" t="s">
        <v>17</v>
      </c>
      <c r="M3" s="5" t="s">
        <v>18</v>
      </c>
      <c r="N3" s="6" t="s">
        <v>19</v>
      </c>
      <c r="P3" s="205" t="s">
        <v>117</v>
      </c>
      <c r="Q3" s="206"/>
    </row>
    <row r="4" spans="2:17" ht="20.100000000000001" customHeight="1" thickBot="1" x14ac:dyDescent="0.3">
      <c r="B4" s="232" t="s">
        <v>48</v>
      </c>
      <c r="C4" s="7">
        <f>基础数据!$M$19</f>
        <v>4</v>
      </c>
      <c r="D4" s="7">
        <f>基础数据!$N$19</f>
        <v>8</v>
      </c>
      <c r="E4" s="8">
        <f>基础数据!$F$5*F4</f>
        <v>73.625</v>
      </c>
      <c r="F4" s="110">
        <f>基础数据!$E$19</f>
        <v>0.77500000000000002</v>
      </c>
      <c r="G4" s="111">
        <f>C4*D4*E4</f>
        <v>2356</v>
      </c>
      <c r="I4" s="232" t="s">
        <v>134</v>
      </c>
      <c r="J4" s="7">
        <f>基础数据!$M$19</f>
        <v>4</v>
      </c>
      <c r="K4" s="7">
        <f>基础数据!$N$19</f>
        <v>8</v>
      </c>
      <c r="L4" s="8">
        <f>基础数据!$L$5*M4</f>
        <v>75.465625000000003</v>
      </c>
      <c r="M4" s="110">
        <f>基础数据!$E$19</f>
        <v>0.77500000000000002</v>
      </c>
      <c r="N4" s="111">
        <f>J4*K4*L4</f>
        <v>2414.9</v>
      </c>
      <c r="P4" s="201" t="s">
        <v>118</v>
      </c>
      <c r="Q4" s="202"/>
    </row>
    <row r="5" spans="2:17" ht="20.100000000000001" customHeight="1" x14ac:dyDescent="0.25">
      <c r="B5" s="233"/>
      <c r="C5" s="88"/>
      <c r="D5" s="89"/>
      <c r="E5" s="90"/>
      <c r="F5" s="91"/>
      <c r="G5" s="245">
        <f>C5*D5*E5+C6*D6*E6+C7*D7*E7+C8*D8*E8+C9*D9*E9+C10*D10*E10</f>
        <v>0</v>
      </c>
      <c r="I5" s="233"/>
      <c r="J5" s="88"/>
      <c r="K5" s="89"/>
      <c r="L5" s="90"/>
      <c r="M5" s="91"/>
      <c r="N5" s="245">
        <f>J5*K5*L5+J6*K6*L6+J7*K7*L7+J8*K8*L8+J9*K9*L9+J10*K10*L10</f>
        <v>0</v>
      </c>
      <c r="P5" s="171" t="s">
        <v>119</v>
      </c>
      <c r="Q5" s="156" t="s">
        <v>121</v>
      </c>
    </row>
    <row r="6" spans="2:17" ht="20.100000000000001" customHeight="1" x14ac:dyDescent="0.25">
      <c r="B6" s="233"/>
      <c r="C6" s="92"/>
      <c r="D6" s="93"/>
      <c r="E6" s="94"/>
      <c r="F6" s="95"/>
      <c r="G6" s="245"/>
      <c r="I6" s="233"/>
      <c r="J6" s="92"/>
      <c r="K6" s="93"/>
      <c r="L6" s="94"/>
      <c r="M6" s="95"/>
      <c r="N6" s="245"/>
      <c r="P6" s="172"/>
      <c r="Q6" s="157" t="s">
        <v>122</v>
      </c>
    </row>
    <row r="7" spans="2:17" ht="20.100000000000001" customHeight="1" x14ac:dyDescent="0.25">
      <c r="B7" s="233"/>
      <c r="C7" s="92"/>
      <c r="D7" s="93"/>
      <c r="E7" s="94"/>
      <c r="F7" s="95"/>
      <c r="G7" s="245"/>
      <c r="I7" s="233"/>
      <c r="J7" s="92"/>
      <c r="K7" s="93"/>
      <c r="L7" s="94"/>
      <c r="M7" s="95"/>
      <c r="N7" s="245"/>
      <c r="P7" s="172"/>
      <c r="Q7" s="158" t="s">
        <v>123</v>
      </c>
    </row>
    <row r="8" spans="2:17" ht="20.100000000000001" customHeight="1" thickBot="1" x14ac:dyDescent="0.3">
      <c r="B8" s="233"/>
      <c r="C8" s="92"/>
      <c r="D8" s="93"/>
      <c r="E8" s="94"/>
      <c r="F8" s="95"/>
      <c r="G8" s="245"/>
      <c r="I8" s="233"/>
      <c r="J8" s="92"/>
      <c r="K8" s="93"/>
      <c r="L8" s="94"/>
      <c r="M8" s="95"/>
      <c r="N8" s="245"/>
      <c r="P8" s="172"/>
      <c r="Q8" s="159" t="s">
        <v>124</v>
      </c>
    </row>
    <row r="9" spans="2:17" ht="20.100000000000001" customHeight="1" thickBot="1" x14ac:dyDescent="0.3">
      <c r="B9" s="233"/>
      <c r="C9" s="92"/>
      <c r="D9" s="93"/>
      <c r="E9" s="94"/>
      <c r="F9" s="95"/>
      <c r="G9" s="245"/>
      <c r="I9" s="233"/>
      <c r="J9" s="92"/>
      <c r="K9" s="93"/>
      <c r="L9" s="94"/>
      <c r="M9" s="95"/>
      <c r="N9" s="245"/>
      <c r="P9" s="173"/>
      <c r="Q9" s="160" t="s">
        <v>125</v>
      </c>
    </row>
    <row r="10" spans="2:17" ht="20.100000000000001" customHeight="1" thickBot="1" x14ac:dyDescent="0.3">
      <c r="B10" s="234"/>
      <c r="C10" s="136"/>
      <c r="D10" s="137"/>
      <c r="E10" s="138"/>
      <c r="F10" s="139"/>
      <c r="G10" s="246"/>
      <c r="I10" s="234"/>
      <c r="J10" s="136"/>
      <c r="K10" s="137"/>
      <c r="L10" s="138"/>
      <c r="M10" s="139"/>
      <c r="N10" s="246"/>
      <c r="P10" s="174" t="s">
        <v>120</v>
      </c>
      <c r="Q10" s="156" t="s">
        <v>130</v>
      </c>
    </row>
    <row r="11" spans="2:17" ht="20.100000000000001" customHeight="1" x14ac:dyDescent="0.25">
      <c r="B11" s="235" t="s">
        <v>168</v>
      </c>
      <c r="C11" s="9">
        <v>3</v>
      </c>
      <c r="D11" s="9">
        <v>12</v>
      </c>
      <c r="E11" s="10"/>
      <c r="F11" s="47"/>
      <c r="G11" s="111">
        <f>C11*D11*E11</f>
        <v>0</v>
      </c>
      <c r="I11" s="235" t="s">
        <v>168</v>
      </c>
      <c r="J11" s="9">
        <v>3</v>
      </c>
      <c r="K11" s="9">
        <v>12</v>
      </c>
      <c r="L11" s="10"/>
      <c r="M11" s="47"/>
      <c r="N11" s="111">
        <f>J11*K11*L11</f>
        <v>0</v>
      </c>
      <c r="P11" s="175"/>
      <c r="Q11" s="157" t="s">
        <v>127</v>
      </c>
    </row>
    <row r="12" spans="2:17" ht="20.100000000000001" customHeight="1" x14ac:dyDescent="0.25">
      <c r="B12" s="236"/>
      <c r="C12" s="121"/>
      <c r="D12" s="121"/>
      <c r="E12" s="124"/>
      <c r="F12" s="125"/>
      <c r="G12" s="230">
        <f>C12*D12*E12+C13*D13*E13+C14*D14*E14+C15*D15*E15+C16*D16*E16+C17*D17*E17</f>
        <v>0</v>
      </c>
      <c r="I12" s="236"/>
      <c r="J12" s="121"/>
      <c r="K12" s="121"/>
      <c r="L12" s="124"/>
      <c r="M12" s="125"/>
      <c r="N12" s="230">
        <f>J12*K12*L12+J13*K13*L13+J14*K14*L14+J15*K15*L15+J16*K16*L16+J17*K17*L17</f>
        <v>0</v>
      </c>
      <c r="P12" s="175"/>
      <c r="Q12" s="158" t="s">
        <v>128</v>
      </c>
    </row>
    <row r="13" spans="2:17" ht="20.100000000000001" customHeight="1" thickBot="1" x14ac:dyDescent="0.3">
      <c r="B13" s="236"/>
      <c r="C13" s="121"/>
      <c r="D13" s="121"/>
      <c r="E13" s="124"/>
      <c r="F13" s="125"/>
      <c r="G13" s="230"/>
      <c r="I13" s="236"/>
      <c r="J13" s="121"/>
      <c r="K13" s="121"/>
      <c r="L13" s="124"/>
      <c r="M13" s="125"/>
      <c r="N13" s="230"/>
      <c r="P13" s="175"/>
      <c r="Q13" s="159" t="s">
        <v>129</v>
      </c>
    </row>
    <row r="14" spans="2:17" ht="20.100000000000001" customHeight="1" thickBot="1" x14ac:dyDescent="0.3">
      <c r="B14" s="236"/>
      <c r="C14" s="121"/>
      <c r="D14" s="121"/>
      <c r="E14" s="124"/>
      <c r="F14" s="125"/>
      <c r="G14" s="230"/>
      <c r="I14" s="236"/>
      <c r="J14" s="121"/>
      <c r="K14" s="121"/>
      <c r="L14" s="124"/>
      <c r="M14" s="125"/>
      <c r="N14" s="230"/>
      <c r="P14" s="198"/>
      <c r="Q14" s="160" t="s">
        <v>125</v>
      </c>
    </row>
    <row r="15" spans="2:17" ht="20.100000000000001" customHeight="1" x14ac:dyDescent="0.25">
      <c r="B15" s="236"/>
      <c r="C15" s="121"/>
      <c r="D15" s="121"/>
      <c r="E15" s="124"/>
      <c r="F15" s="125"/>
      <c r="G15" s="230"/>
      <c r="I15" s="236"/>
      <c r="J15" s="121"/>
      <c r="K15" s="121"/>
      <c r="L15" s="124"/>
      <c r="M15" s="125"/>
      <c r="N15" s="230"/>
      <c r="P15" s="171" t="s">
        <v>126</v>
      </c>
      <c r="Q15" s="156" t="s">
        <v>121</v>
      </c>
    </row>
    <row r="16" spans="2:17" ht="20.100000000000001" customHeight="1" x14ac:dyDescent="0.25">
      <c r="B16" s="236"/>
      <c r="C16" s="121"/>
      <c r="D16" s="121"/>
      <c r="E16" s="124"/>
      <c r="F16" s="125"/>
      <c r="G16" s="230"/>
      <c r="I16" s="236"/>
      <c r="J16" s="121"/>
      <c r="K16" s="121"/>
      <c r="L16" s="124"/>
      <c r="M16" s="125"/>
      <c r="N16" s="230"/>
      <c r="P16" s="172"/>
      <c r="Q16" s="157" t="s">
        <v>122</v>
      </c>
    </row>
    <row r="17" spans="2:17" ht="20.100000000000001" customHeight="1" thickBot="1" x14ac:dyDescent="0.3">
      <c r="B17" s="237"/>
      <c r="C17" s="140"/>
      <c r="D17" s="140"/>
      <c r="E17" s="141"/>
      <c r="F17" s="142"/>
      <c r="G17" s="231"/>
      <c r="I17" s="237"/>
      <c r="J17" s="140"/>
      <c r="K17" s="140"/>
      <c r="L17" s="141"/>
      <c r="M17" s="142"/>
      <c r="N17" s="231"/>
      <c r="P17" s="172"/>
      <c r="Q17" s="158" t="s">
        <v>123</v>
      </c>
    </row>
    <row r="18" spans="2:17" ht="20.100000000000001" customHeight="1" thickBot="1" x14ac:dyDescent="0.3">
      <c r="B18" s="247" t="s">
        <v>21</v>
      </c>
      <c r="C18" s="248"/>
      <c r="D18" s="248"/>
      <c r="E18" s="248"/>
      <c r="F18" s="248"/>
      <c r="G18" s="20">
        <f>SUM(G4,G11)</f>
        <v>2356</v>
      </c>
      <c r="I18" s="247" t="s">
        <v>21</v>
      </c>
      <c r="J18" s="248"/>
      <c r="K18" s="248"/>
      <c r="L18" s="248"/>
      <c r="M18" s="248"/>
      <c r="N18" s="20">
        <f>SUM(N4,N11)</f>
        <v>2414.9</v>
      </c>
      <c r="P18" s="172"/>
      <c r="Q18" s="159" t="s">
        <v>124</v>
      </c>
    </row>
    <row r="19" spans="2:17" ht="20.100000000000001" customHeight="1" thickBot="1" x14ac:dyDescent="0.3">
      <c r="B19" s="249" t="s">
        <v>22</v>
      </c>
      <c r="C19" s="250"/>
      <c r="D19" s="250"/>
      <c r="E19" s="250"/>
      <c r="F19" s="250"/>
      <c r="G19" s="21">
        <f>SUM(G5,G12)</f>
        <v>0</v>
      </c>
      <c r="I19" s="249" t="s">
        <v>22</v>
      </c>
      <c r="J19" s="250"/>
      <c r="K19" s="250"/>
      <c r="L19" s="250"/>
      <c r="M19" s="250"/>
      <c r="N19" s="21">
        <f>SUM(N5,N12)</f>
        <v>0</v>
      </c>
      <c r="P19" s="173"/>
      <c r="Q19" s="160" t="s">
        <v>125</v>
      </c>
    </row>
    <row r="20" spans="2:17" ht="20.100000000000001" customHeight="1" thickBot="1" x14ac:dyDescent="0.3">
      <c r="P20" s="174" t="s">
        <v>143</v>
      </c>
      <c r="Q20" s="156" t="s">
        <v>130</v>
      </c>
    </row>
    <row r="21" spans="2:17" ht="20.100000000000001" customHeight="1" thickBot="1" x14ac:dyDescent="0.3">
      <c r="B21" s="227" t="s">
        <v>13</v>
      </c>
      <c r="C21" s="228"/>
      <c r="D21" s="228"/>
      <c r="E21" s="228"/>
      <c r="F21" s="228"/>
      <c r="G21" s="229"/>
      <c r="I21" s="227" t="s">
        <v>13</v>
      </c>
      <c r="J21" s="228"/>
      <c r="K21" s="228"/>
      <c r="L21" s="228"/>
      <c r="M21" s="228"/>
      <c r="N21" s="229"/>
      <c r="P21" s="175"/>
      <c r="Q21" s="157" t="s">
        <v>127</v>
      </c>
    </row>
    <row r="22" spans="2:17" ht="20.100000000000001" customHeight="1" thickBot="1" x14ac:dyDescent="0.3">
      <c r="B22" s="1" t="s">
        <v>14</v>
      </c>
      <c r="C22" s="2" t="s">
        <v>15</v>
      </c>
      <c r="D22" s="3" t="s">
        <v>16</v>
      </c>
      <c r="E22" s="4" t="s">
        <v>17</v>
      </c>
      <c r="F22" s="5" t="s">
        <v>18</v>
      </c>
      <c r="G22" s="307" t="s">
        <v>177</v>
      </c>
      <c r="I22" s="1" t="s">
        <v>14</v>
      </c>
      <c r="J22" s="2" t="s">
        <v>15</v>
      </c>
      <c r="K22" s="3" t="s">
        <v>16</v>
      </c>
      <c r="L22" s="4" t="s">
        <v>17</v>
      </c>
      <c r="M22" s="5" t="s">
        <v>18</v>
      </c>
      <c r="N22" s="6" t="s">
        <v>19</v>
      </c>
      <c r="P22" s="175"/>
      <c r="Q22" s="158" t="s">
        <v>128</v>
      </c>
    </row>
    <row r="23" spans="2:17" ht="20.100000000000001" customHeight="1" thickBot="1" x14ac:dyDescent="0.3">
      <c r="B23" s="238" t="s">
        <v>97</v>
      </c>
      <c r="C23" s="9">
        <v>3</v>
      </c>
      <c r="D23" s="9">
        <v>12</v>
      </c>
      <c r="E23" s="10"/>
      <c r="F23" s="47"/>
      <c r="G23" s="111">
        <f>C23*D23*E23</f>
        <v>0</v>
      </c>
      <c r="I23" s="238" t="s">
        <v>97</v>
      </c>
      <c r="J23" s="9">
        <v>3</v>
      </c>
      <c r="K23" s="9">
        <v>12</v>
      </c>
      <c r="L23" s="10"/>
      <c r="M23" s="47"/>
      <c r="N23" s="111">
        <f>J23*K23*L23</f>
        <v>0</v>
      </c>
      <c r="P23" s="175"/>
      <c r="Q23" s="159" t="s">
        <v>129</v>
      </c>
    </row>
    <row r="24" spans="2:17" ht="20.100000000000001" customHeight="1" thickBot="1" x14ac:dyDescent="0.3">
      <c r="B24" s="239"/>
      <c r="C24" s="11"/>
      <c r="D24" s="11"/>
      <c r="E24" s="12"/>
      <c r="F24" s="48"/>
      <c r="G24" s="245">
        <f>C24*D24*E24+C25*D25*E25+C26*D26*E26+C27*D27*E27+C28*D28*E28+C29*D29*E29</f>
        <v>0</v>
      </c>
      <c r="I24" s="239"/>
      <c r="J24" s="11"/>
      <c r="K24" s="11"/>
      <c r="L24" s="12"/>
      <c r="M24" s="48"/>
      <c r="N24" s="245">
        <f>J24*K24*L24+J25*K25*L25+J26*K26*L26+J27*K27*L27+J28*K28*L28+J29*K29*L29</f>
        <v>0</v>
      </c>
      <c r="P24" s="176"/>
      <c r="Q24" s="161" t="s">
        <v>125</v>
      </c>
    </row>
    <row r="25" spans="2:17" ht="20.100000000000001" customHeight="1" thickTop="1" x14ac:dyDescent="0.25">
      <c r="B25" s="239"/>
      <c r="C25" s="13"/>
      <c r="D25" s="13"/>
      <c r="E25" s="14"/>
      <c r="F25" s="49"/>
      <c r="G25" s="245"/>
      <c r="I25" s="239"/>
      <c r="J25" s="13"/>
      <c r="K25" s="13"/>
      <c r="L25" s="14"/>
      <c r="M25" s="49"/>
      <c r="N25" s="245"/>
    </row>
    <row r="26" spans="2:17" ht="20.100000000000001" customHeight="1" x14ac:dyDescent="0.25">
      <c r="B26" s="239"/>
      <c r="C26" s="13"/>
      <c r="D26" s="13"/>
      <c r="E26" s="14"/>
      <c r="F26" s="49"/>
      <c r="G26" s="245"/>
      <c r="I26" s="239"/>
      <c r="J26" s="13"/>
      <c r="K26" s="13"/>
      <c r="L26" s="14"/>
      <c r="M26" s="49"/>
      <c r="N26" s="245"/>
    </row>
    <row r="27" spans="2:17" ht="20.100000000000001" customHeight="1" x14ac:dyDescent="0.25">
      <c r="B27" s="239"/>
      <c r="C27" s="13"/>
      <c r="D27" s="13"/>
      <c r="E27" s="14"/>
      <c r="F27" s="49"/>
      <c r="G27" s="245"/>
      <c r="I27" s="239"/>
      <c r="J27" s="13"/>
      <c r="K27" s="13"/>
      <c r="L27" s="14"/>
      <c r="M27" s="49"/>
      <c r="N27" s="245"/>
    </row>
    <row r="28" spans="2:17" ht="20.100000000000001" customHeight="1" x14ac:dyDescent="0.25">
      <c r="B28" s="239"/>
      <c r="C28" s="13"/>
      <c r="D28" s="13"/>
      <c r="E28" s="14"/>
      <c r="F28" s="49"/>
      <c r="G28" s="245"/>
      <c r="I28" s="239"/>
      <c r="J28" s="13"/>
      <c r="K28" s="13"/>
      <c r="L28" s="14"/>
      <c r="M28" s="49"/>
      <c r="N28" s="245"/>
    </row>
    <row r="29" spans="2:17" ht="20.100000000000001" customHeight="1" thickBot="1" x14ac:dyDescent="0.3">
      <c r="B29" s="240"/>
      <c r="C29" s="143"/>
      <c r="D29" s="143"/>
      <c r="E29" s="144"/>
      <c r="F29" s="145"/>
      <c r="G29" s="246"/>
      <c r="I29" s="240"/>
      <c r="J29" s="143"/>
      <c r="K29" s="143"/>
      <c r="L29" s="144"/>
      <c r="M29" s="145"/>
      <c r="N29" s="246"/>
    </row>
    <row r="30" spans="2:17" ht="20.100000000000001" customHeight="1" x14ac:dyDescent="0.25">
      <c r="B30" s="235" t="s">
        <v>96</v>
      </c>
      <c r="C30" s="9">
        <v>3</v>
      </c>
      <c r="D30" s="9">
        <v>12</v>
      </c>
      <c r="E30" s="15"/>
      <c r="F30" s="50"/>
      <c r="G30" s="111">
        <f>C30*D30*E30</f>
        <v>0</v>
      </c>
      <c r="I30" s="235" t="s">
        <v>96</v>
      </c>
      <c r="J30" s="9">
        <v>3</v>
      </c>
      <c r="K30" s="9">
        <v>12</v>
      </c>
      <c r="L30" s="15"/>
      <c r="M30" s="50"/>
      <c r="N30" s="111">
        <f>J30*K30*L30</f>
        <v>0</v>
      </c>
    </row>
    <row r="31" spans="2:17" ht="20.100000000000001" customHeight="1" x14ac:dyDescent="0.25">
      <c r="B31" s="236"/>
      <c r="C31" s="119"/>
      <c r="D31" s="119"/>
      <c r="E31" s="120"/>
      <c r="F31" s="117"/>
      <c r="G31" s="230">
        <f>C31*D31*E31+C32*D32*E32+C33*D33*E33+C34*D34*E34+C35*D35*E35+C36*D36*E36</f>
        <v>0</v>
      </c>
      <c r="I31" s="236"/>
      <c r="J31" s="119"/>
      <c r="K31" s="119"/>
      <c r="L31" s="120"/>
      <c r="M31" s="117"/>
      <c r="N31" s="230">
        <f>J31*K31*L31+J32*K32*L32+J33*K33*L33+J34*K34*L34+J35*K35*L35+J36*K36*L36</f>
        <v>0</v>
      </c>
    </row>
    <row r="32" spans="2:17" ht="20.100000000000001" customHeight="1" x14ac:dyDescent="0.25">
      <c r="B32" s="236"/>
      <c r="C32" s="121"/>
      <c r="D32" s="121"/>
      <c r="E32" s="120"/>
      <c r="F32" s="118"/>
      <c r="G32" s="230"/>
      <c r="I32" s="236"/>
      <c r="J32" s="121"/>
      <c r="K32" s="121"/>
      <c r="L32" s="120"/>
      <c r="M32" s="118"/>
      <c r="N32" s="230"/>
    </row>
    <row r="33" spans="2:14" ht="20.100000000000001" customHeight="1" x14ac:dyDescent="0.25">
      <c r="B33" s="236"/>
      <c r="C33" s="121"/>
      <c r="D33" s="121"/>
      <c r="E33" s="120"/>
      <c r="F33" s="118"/>
      <c r="G33" s="230"/>
      <c r="I33" s="236"/>
      <c r="J33" s="121"/>
      <c r="K33" s="121"/>
      <c r="L33" s="120"/>
      <c r="M33" s="118"/>
      <c r="N33" s="230"/>
    </row>
    <row r="34" spans="2:14" ht="20.100000000000001" customHeight="1" x14ac:dyDescent="0.25">
      <c r="B34" s="236"/>
      <c r="C34" s="121"/>
      <c r="D34" s="121"/>
      <c r="E34" s="120"/>
      <c r="F34" s="118"/>
      <c r="G34" s="230"/>
      <c r="I34" s="236"/>
      <c r="J34" s="121"/>
      <c r="K34" s="121"/>
      <c r="L34" s="120"/>
      <c r="M34" s="118"/>
      <c r="N34" s="230"/>
    </row>
    <row r="35" spans="2:14" ht="20.100000000000001" customHeight="1" x14ac:dyDescent="0.25">
      <c r="B35" s="236"/>
      <c r="C35" s="121"/>
      <c r="D35" s="121"/>
      <c r="E35" s="146"/>
      <c r="F35" s="118"/>
      <c r="G35" s="230"/>
      <c r="I35" s="236"/>
      <c r="J35" s="121"/>
      <c r="K35" s="121"/>
      <c r="L35" s="146"/>
      <c r="M35" s="118"/>
      <c r="N35" s="230"/>
    </row>
    <row r="36" spans="2:14" ht="20.100000000000001" customHeight="1" thickBot="1" x14ac:dyDescent="0.3">
      <c r="B36" s="237"/>
      <c r="C36" s="140"/>
      <c r="D36" s="140"/>
      <c r="E36" s="147"/>
      <c r="F36" s="148"/>
      <c r="G36" s="231"/>
      <c r="I36" s="237"/>
      <c r="J36" s="140"/>
      <c r="K36" s="140"/>
      <c r="L36" s="147"/>
      <c r="M36" s="148"/>
      <c r="N36" s="231"/>
    </row>
    <row r="37" spans="2:14" ht="20.100000000000001" customHeight="1" x14ac:dyDescent="0.25">
      <c r="B37" s="241"/>
      <c r="C37" s="9"/>
      <c r="D37" s="9"/>
      <c r="E37" s="10"/>
      <c r="F37" s="47"/>
      <c r="G37" s="111">
        <f>C37*D37*E37</f>
        <v>0</v>
      </c>
      <c r="I37" s="241"/>
      <c r="J37" s="9"/>
      <c r="K37" s="9"/>
      <c r="L37" s="10"/>
      <c r="M37" s="47"/>
      <c r="N37" s="111">
        <f>J37*K37*L37</f>
        <v>0</v>
      </c>
    </row>
    <row r="38" spans="2:14" ht="20.100000000000001" customHeight="1" x14ac:dyDescent="0.25">
      <c r="B38" s="242"/>
      <c r="C38" s="16"/>
      <c r="D38" s="16"/>
      <c r="E38" s="17"/>
      <c r="F38" s="51"/>
      <c r="G38" s="245">
        <f>C38*D38*E38+C39*D39*E39+C40*D40*E40+C41*D41*E41+C42*D42*E42+C43*D43*E43</f>
        <v>0</v>
      </c>
      <c r="I38" s="242"/>
      <c r="J38" s="16"/>
      <c r="K38" s="16"/>
      <c r="L38" s="17"/>
      <c r="M38" s="51"/>
      <c r="N38" s="245">
        <f>J38*K38*L38+J39*K39*L39+J40*K40*L40+J41*K41*L41+J42*K42*L42+J43*K43*L43</f>
        <v>0</v>
      </c>
    </row>
    <row r="39" spans="2:14" ht="20.100000000000001" customHeight="1" x14ac:dyDescent="0.25">
      <c r="B39" s="242"/>
      <c r="C39" s="18"/>
      <c r="D39" s="18"/>
      <c r="E39" s="19"/>
      <c r="F39" s="52"/>
      <c r="G39" s="245"/>
      <c r="I39" s="242"/>
      <c r="J39" s="18"/>
      <c r="K39" s="18"/>
      <c r="L39" s="19"/>
      <c r="M39" s="52"/>
      <c r="N39" s="245"/>
    </row>
    <row r="40" spans="2:14" ht="20.100000000000001" customHeight="1" x14ac:dyDescent="0.25">
      <c r="B40" s="242"/>
      <c r="C40" s="18"/>
      <c r="D40" s="18"/>
      <c r="E40" s="19"/>
      <c r="F40" s="52"/>
      <c r="G40" s="245"/>
      <c r="I40" s="242"/>
      <c r="J40" s="18"/>
      <c r="K40" s="18"/>
      <c r="L40" s="19"/>
      <c r="M40" s="52"/>
      <c r="N40" s="245"/>
    </row>
    <row r="41" spans="2:14" ht="20.100000000000001" customHeight="1" x14ac:dyDescent="0.25">
      <c r="B41" s="242"/>
      <c r="C41" s="18"/>
      <c r="D41" s="18"/>
      <c r="E41" s="19"/>
      <c r="F41" s="52"/>
      <c r="G41" s="245"/>
      <c r="I41" s="242"/>
      <c r="J41" s="18"/>
      <c r="K41" s="18"/>
      <c r="L41" s="19"/>
      <c r="M41" s="52"/>
      <c r="N41" s="245"/>
    </row>
    <row r="42" spans="2:14" ht="20.100000000000001" customHeight="1" x14ac:dyDescent="0.25">
      <c r="B42" s="242"/>
      <c r="C42" s="18"/>
      <c r="D42" s="18"/>
      <c r="E42" s="19"/>
      <c r="F42" s="52"/>
      <c r="G42" s="245"/>
      <c r="I42" s="242"/>
      <c r="J42" s="18"/>
      <c r="K42" s="18"/>
      <c r="L42" s="19"/>
      <c r="M42" s="52"/>
      <c r="N42" s="245"/>
    </row>
    <row r="43" spans="2:14" ht="20.100000000000001" customHeight="1" thickBot="1" x14ac:dyDescent="0.3">
      <c r="B43" s="243"/>
      <c r="C43" s="149"/>
      <c r="D43" s="149"/>
      <c r="E43" s="150"/>
      <c r="F43" s="151"/>
      <c r="G43" s="246"/>
      <c r="I43" s="243"/>
      <c r="J43" s="149"/>
      <c r="K43" s="149"/>
      <c r="L43" s="150"/>
      <c r="M43" s="151"/>
      <c r="N43" s="246"/>
    </row>
    <row r="44" spans="2:14" ht="20.100000000000001" customHeight="1" x14ac:dyDescent="0.25">
      <c r="B44" s="235"/>
      <c r="C44" s="9"/>
      <c r="D44" s="9"/>
      <c r="E44" s="10"/>
      <c r="F44" s="47"/>
      <c r="G44" s="111">
        <f>C44*D44*E44</f>
        <v>0</v>
      </c>
      <c r="I44" s="244"/>
      <c r="J44" s="9"/>
      <c r="K44" s="9"/>
      <c r="L44" s="10"/>
      <c r="M44" s="47"/>
      <c r="N44" s="111">
        <f>J44*K44*L44</f>
        <v>0</v>
      </c>
    </row>
    <row r="45" spans="2:14" ht="20.100000000000001" customHeight="1" x14ac:dyDescent="0.25">
      <c r="B45" s="236"/>
      <c r="C45" s="119"/>
      <c r="D45" s="119"/>
      <c r="E45" s="122"/>
      <c r="F45" s="123"/>
      <c r="G45" s="230">
        <f>C45*D45*E45+C46*D46*E46+C47*D47*E47+C48*D48*E48+C49*D49*E49+C50*D50*E50</f>
        <v>0</v>
      </c>
      <c r="I45" s="236"/>
      <c r="J45" s="119"/>
      <c r="K45" s="119"/>
      <c r="L45" s="122"/>
      <c r="M45" s="123"/>
      <c r="N45" s="230">
        <f>J45*K45*L45+J46*K46*L46+J47*K47*L47+J48*K48*L48+J49*K49*L49+J50*K50*L50</f>
        <v>0</v>
      </c>
    </row>
    <row r="46" spans="2:14" ht="20.100000000000001" customHeight="1" x14ac:dyDescent="0.25">
      <c r="B46" s="236"/>
      <c r="C46" s="121"/>
      <c r="D46" s="121"/>
      <c r="E46" s="124"/>
      <c r="F46" s="125"/>
      <c r="G46" s="230"/>
      <c r="I46" s="236"/>
      <c r="J46" s="121"/>
      <c r="K46" s="121"/>
      <c r="L46" s="124"/>
      <c r="M46" s="125"/>
      <c r="N46" s="230"/>
    </row>
    <row r="47" spans="2:14" ht="20.100000000000001" customHeight="1" x14ac:dyDescent="0.25">
      <c r="B47" s="236"/>
      <c r="C47" s="121"/>
      <c r="D47" s="121"/>
      <c r="E47" s="124"/>
      <c r="F47" s="125"/>
      <c r="G47" s="230"/>
      <c r="I47" s="236"/>
      <c r="J47" s="121"/>
      <c r="K47" s="121"/>
      <c r="L47" s="124"/>
      <c r="M47" s="125"/>
      <c r="N47" s="230"/>
    </row>
    <row r="48" spans="2:14" ht="20.100000000000001" customHeight="1" x14ac:dyDescent="0.25">
      <c r="B48" s="236"/>
      <c r="C48" s="121"/>
      <c r="D48" s="121"/>
      <c r="E48" s="124"/>
      <c r="F48" s="125"/>
      <c r="G48" s="230"/>
      <c r="I48" s="236"/>
      <c r="J48" s="121"/>
      <c r="K48" s="121"/>
      <c r="L48" s="124"/>
      <c r="M48" s="125"/>
      <c r="N48" s="230"/>
    </row>
    <row r="49" spans="2:14" ht="20.100000000000001" customHeight="1" x14ac:dyDescent="0.25">
      <c r="B49" s="236"/>
      <c r="C49" s="121"/>
      <c r="D49" s="121"/>
      <c r="E49" s="124"/>
      <c r="F49" s="125"/>
      <c r="G49" s="230"/>
      <c r="I49" s="236"/>
      <c r="J49" s="121"/>
      <c r="K49" s="121"/>
      <c r="L49" s="124"/>
      <c r="M49" s="125"/>
      <c r="N49" s="230"/>
    </row>
    <row r="50" spans="2:14" ht="20.100000000000001" customHeight="1" thickBot="1" x14ac:dyDescent="0.3">
      <c r="B50" s="237"/>
      <c r="C50" s="140"/>
      <c r="D50" s="140"/>
      <c r="E50" s="141"/>
      <c r="F50" s="142"/>
      <c r="G50" s="231"/>
      <c r="I50" s="237"/>
      <c r="J50" s="140"/>
      <c r="K50" s="140"/>
      <c r="L50" s="141"/>
      <c r="M50" s="142"/>
      <c r="N50" s="231"/>
    </row>
    <row r="51" spans="2:14" ht="20.100000000000001" customHeight="1" x14ac:dyDescent="0.25">
      <c r="B51" s="247" t="s">
        <v>21</v>
      </c>
      <c r="C51" s="248"/>
      <c r="D51" s="248"/>
      <c r="E51" s="248"/>
      <c r="F51" s="248"/>
      <c r="G51" s="20">
        <f>SUM(G23,G30,G37,G44)</f>
        <v>0</v>
      </c>
      <c r="I51" s="247" t="s">
        <v>21</v>
      </c>
      <c r="J51" s="248"/>
      <c r="K51" s="248"/>
      <c r="L51" s="248"/>
      <c r="M51" s="248"/>
      <c r="N51" s="20">
        <f>SUM(N23,N30,N37,N44)</f>
        <v>0</v>
      </c>
    </row>
    <row r="52" spans="2:14" ht="20.100000000000001" customHeight="1" thickBot="1" x14ac:dyDescent="0.3">
      <c r="B52" s="249" t="s">
        <v>22</v>
      </c>
      <c r="C52" s="250"/>
      <c r="D52" s="250"/>
      <c r="E52" s="250"/>
      <c r="F52" s="250"/>
      <c r="G52" s="21">
        <f>SUM(G24,G31,G38,G45)</f>
        <v>0</v>
      </c>
      <c r="I52" s="249" t="s">
        <v>22</v>
      </c>
      <c r="J52" s="250"/>
      <c r="K52" s="250"/>
      <c r="L52" s="250"/>
      <c r="M52" s="250"/>
      <c r="N52" s="21">
        <f>SUM(N24,N31,N38,N45)</f>
        <v>0</v>
      </c>
    </row>
    <row r="53" spans="2:14" ht="20.100000000000001" customHeight="1" thickBot="1" x14ac:dyDescent="0.3"/>
    <row r="54" spans="2:14" ht="20.100000000000001" customHeight="1" thickBot="1" x14ac:dyDescent="0.3">
      <c r="B54" s="227" t="s">
        <v>13</v>
      </c>
      <c r="C54" s="228"/>
      <c r="D54" s="228"/>
      <c r="E54" s="228"/>
      <c r="F54" s="228"/>
      <c r="G54" s="229"/>
      <c r="I54" s="227" t="s">
        <v>13</v>
      </c>
      <c r="J54" s="228"/>
      <c r="K54" s="228"/>
      <c r="L54" s="228"/>
      <c r="M54" s="228"/>
      <c r="N54" s="229"/>
    </row>
    <row r="55" spans="2:14" ht="20.100000000000001" customHeight="1" thickBot="1" x14ac:dyDescent="0.3">
      <c r="B55" s="1" t="s">
        <v>14</v>
      </c>
      <c r="C55" s="2" t="s">
        <v>15</v>
      </c>
      <c r="D55" s="3" t="s">
        <v>16</v>
      </c>
      <c r="E55" s="4" t="s">
        <v>17</v>
      </c>
      <c r="F55" s="112" t="s">
        <v>18</v>
      </c>
      <c r="G55" s="113" t="s">
        <v>19</v>
      </c>
      <c r="I55" s="1" t="s">
        <v>14</v>
      </c>
      <c r="J55" s="2" t="s">
        <v>15</v>
      </c>
      <c r="K55" s="3" t="s">
        <v>16</v>
      </c>
      <c r="L55" s="4" t="s">
        <v>17</v>
      </c>
      <c r="M55" s="112" t="s">
        <v>18</v>
      </c>
      <c r="N55" s="113" t="s">
        <v>19</v>
      </c>
    </row>
    <row r="56" spans="2:14" ht="20.100000000000001" customHeight="1" x14ac:dyDescent="0.25">
      <c r="B56" s="257" t="s">
        <v>102</v>
      </c>
      <c r="C56" s="7">
        <f>基础数据!$I$28</f>
        <v>4</v>
      </c>
      <c r="D56" s="7">
        <f>基础数据!$J$28</f>
        <v>8</v>
      </c>
      <c r="E56" s="8">
        <f>基础数据!$F$8*F56</f>
        <v>80.987499999999997</v>
      </c>
      <c r="F56" s="110">
        <f>基础数据!$E$19</f>
        <v>0.77500000000000002</v>
      </c>
      <c r="G56" s="111">
        <f>C56*D56*E56</f>
        <v>2591.6</v>
      </c>
      <c r="I56" s="232" t="s">
        <v>139</v>
      </c>
      <c r="J56" s="7">
        <f>基础数据!$I$28</f>
        <v>4</v>
      </c>
      <c r="K56" s="7">
        <f>基础数据!$J$28</f>
        <v>8</v>
      </c>
      <c r="L56" s="8">
        <f>基础数据!$L$8*M56</f>
        <v>82.828125</v>
      </c>
      <c r="M56" s="110">
        <f>基础数据!$E$19</f>
        <v>0.77500000000000002</v>
      </c>
      <c r="N56" s="111">
        <f>J56*K56*L56</f>
        <v>2650.5</v>
      </c>
    </row>
    <row r="57" spans="2:14" ht="20.100000000000001" customHeight="1" x14ac:dyDescent="0.25">
      <c r="B57" s="233"/>
      <c r="C57" s="88"/>
      <c r="D57" s="89"/>
      <c r="E57" s="90"/>
      <c r="F57" s="91"/>
      <c r="G57" s="245">
        <f>C57*D57*E57+C58*D58*E58+C59*D59*E59+C60*D60*E60+C61*D61*E61+C62*D62*E62</f>
        <v>0</v>
      </c>
      <c r="I57" s="233"/>
      <c r="J57" s="88"/>
      <c r="K57" s="89"/>
      <c r="L57" s="90"/>
      <c r="M57" s="91"/>
      <c r="N57" s="245">
        <f>J57*K57*L57+J58*K58*L58+J59*K59*L59+J60*K60*L60+J61*K61*L61+J62*K62*L62</f>
        <v>0</v>
      </c>
    </row>
    <row r="58" spans="2:14" ht="20.100000000000001" customHeight="1" x14ac:dyDescent="0.25">
      <c r="B58" s="233"/>
      <c r="C58" s="92"/>
      <c r="D58" s="93"/>
      <c r="E58" s="94"/>
      <c r="F58" s="95"/>
      <c r="G58" s="245"/>
      <c r="I58" s="233"/>
      <c r="J58" s="92"/>
      <c r="K58" s="93"/>
      <c r="L58" s="94"/>
      <c r="M58" s="95"/>
      <c r="N58" s="245"/>
    </row>
    <row r="59" spans="2:14" ht="20.100000000000001" customHeight="1" x14ac:dyDescent="0.25">
      <c r="B59" s="233"/>
      <c r="C59" s="92"/>
      <c r="D59" s="93"/>
      <c r="E59" s="94"/>
      <c r="F59" s="95"/>
      <c r="G59" s="245"/>
      <c r="I59" s="233"/>
      <c r="J59" s="92"/>
      <c r="K59" s="93"/>
      <c r="L59" s="94"/>
      <c r="M59" s="95"/>
      <c r="N59" s="245"/>
    </row>
    <row r="60" spans="2:14" ht="20.100000000000001" customHeight="1" x14ac:dyDescent="0.25">
      <c r="B60" s="233"/>
      <c r="C60" s="92"/>
      <c r="D60" s="93"/>
      <c r="E60" s="94"/>
      <c r="F60" s="95"/>
      <c r="G60" s="245"/>
      <c r="I60" s="233"/>
      <c r="J60" s="92"/>
      <c r="K60" s="93"/>
      <c r="L60" s="94"/>
      <c r="M60" s="95"/>
      <c r="N60" s="245"/>
    </row>
    <row r="61" spans="2:14" ht="20.100000000000001" customHeight="1" x14ac:dyDescent="0.25">
      <c r="B61" s="233"/>
      <c r="C61" s="92"/>
      <c r="D61" s="93"/>
      <c r="E61" s="94"/>
      <c r="F61" s="95"/>
      <c r="G61" s="245"/>
      <c r="I61" s="233"/>
      <c r="J61" s="92"/>
      <c r="K61" s="93"/>
      <c r="L61" s="94"/>
      <c r="M61" s="95"/>
      <c r="N61" s="245"/>
    </row>
    <row r="62" spans="2:14" ht="20.100000000000001" customHeight="1" thickBot="1" x14ac:dyDescent="0.3">
      <c r="B62" s="234"/>
      <c r="C62" s="136"/>
      <c r="D62" s="137"/>
      <c r="E62" s="138"/>
      <c r="F62" s="139"/>
      <c r="G62" s="246"/>
      <c r="I62" s="234"/>
      <c r="J62" s="136"/>
      <c r="K62" s="137"/>
      <c r="L62" s="138"/>
      <c r="M62" s="139"/>
      <c r="N62" s="246"/>
    </row>
    <row r="63" spans="2:14" ht="20.100000000000001" customHeight="1" x14ac:dyDescent="0.25">
      <c r="B63" s="235" t="s">
        <v>193</v>
      </c>
      <c r="C63" s="9">
        <v>3</v>
      </c>
      <c r="D63" s="9">
        <v>12</v>
      </c>
      <c r="E63" s="10"/>
      <c r="F63" s="47"/>
      <c r="G63" s="111">
        <f>C63*D63*E63</f>
        <v>0</v>
      </c>
      <c r="I63" s="235" t="s">
        <v>193</v>
      </c>
      <c r="J63" s="9">
        <v>3</v>
      </c>
      <c r="K63" s="9">
        <v>12</v>
      </c>
      <c r="L63" s="10"/>
      <c r="M63" s="47"/>
      <c r="N63" s="111">
        <f>J63*K63*L63</f>
        <v>0</v>
      </c>
    </row>
    <row r="64" spans="2:14" ht="20.100000000000001" customHeight="1" x14ac:dyDescent="0.25">
      <c r="B64" s="262"/>
      <c r="C64" s="119"/>
      <c r="D64" s="119"/>
      <c r="E64" s="122"/>
      <c r="F64" s="123"/>
      <c r="G64" s="230">
        <f>C64*D64*E64+C65*D65*E65+C66*D66*E66+C67*D67*E67+C68*D68*E68+C69*D69*E69</f>
        <v>0</v>
      </c>
      <c r="I64" s="262"/>
      <c r="J64" s="119"/>
      <c r="K64" s="119"/>
      <c r="L64" s="122"/>
      <c r="M64" s="123"/>
      <c r="N64" s="230">
        <f>J64*K64*L64+J65*K65*L65+J66*K66*L66+J67*K67*L67+J68*K68*L68+J69*K69*L69</f>
        <v>0</v>
      </c>
    </row>
    <row r="65" spans="2:14" ht="20.100000000000001" customHeight="1" x14ac:dyDescent="0.25">
      <c r="B65" s="262"/>
      <c r="C65" s="121"/>
      <c r="D65" s="121"/>
      <c r="E65" s="124"/>
      <c r="F65" s="125"/>
      <c r="G65" s="230"/>
      <c r="I65" s="262"/>
      <c r="J65" s="121"/>
      <c r="K65" s="121"/>
      <c r="L65" s="124"/>
      <c r="M65" s="125"/>
      <c r="N65" s="230"/>
    </row>
    <row r="66" spans="2:14" ht="20.100000000000001" customHeight="1" x14ac:dyDescent="0.25">
      <c r="B66" s="262"/>
      <c r="C66" s="121"/>
      <c r="D66" s="121"/>
      <c r="E66" s="124"/>
      <c r="F66" s="125"/>
      <c r="G66" s="230"/>
      <c r="I66" s="262"/>
      <c r="J66" s="121"/>
      <c r="K66" s="121"/>
      <c r="L66" s="124"/>
      <c r="M66" s="125"/>
      <c r="N66" s="230"/>
    </row>
    <row r="67" spans="2:14" ht="20.100000000000001" customHeight="1" x14ac:dyDescent="0.25">
      <c r="B67" s="262"/>
      <c r="C67" s="121"/>
      <c r="D67" s="121"/>
      <c r="E67" s="124"/>
      <c r="F67" s="125"/>
      <c r="G67" s="230"/>
      <c r="I67" s="262"/>
      <c r="J67" s="121"/>
      <c r="K67" s="121"/>
      <c r="L67" s="124"/>
      <c r="M67" s="125"/>
      <c r="N67" s="230"/>
    </row>
    <row r="68" spans="2:14" ht="20.100000000000001" customHeight="1" x14ac:dyDescent="0.25">
      <c r="B68" s="262"/>
      <c r="C68" s="121"/>
      <c r="D68" s="121"/>
      <c r="E68" s="124"/>
      <c r="F68" s="125"/>
      <c r="G68" s="230"/>
      <c r="I68" s="262"/>
      <c r="J68" s="121"/>
      <c r="K68" s="121"/>
      <c r="L68" s="124"/>
      <c r="M68" s="125"/>
      <c r="N68" s="230"/>
    </row>
    <row r="69" spans="2:14" ht="20.100000000000001" customHeight="1" thickBot="1" x14ac:dyDescent="0.3">
      <c r="B69" s="263"/>
      <c r="C69" s="140"/>
      <c r="D69" s="140"/>
      <c r="E69" s="141"/>
      <c r="F69" s="142"/>
      <c r="G69" s="231"/>
      <c r="I69" s="263"/>
      <c r="J69" s="140"/>
      <c r="K69" s="140"/>
      <c r="L69" s="141"/>
      <c r="M69" s="142"/>
      <c r="N69" s="231"/>
    </row>
    <row r="70" spans="2:14" ht="20.100000000000001" customHeight="1" x14ac:dyDescent="0.25">
      <c r="B70" s="238" t="s">
        <v>192</v>
      </c>
      <c r="C70" s="9">
        <v>3</v>
      </c>
      <c r="D70" s="9">
        <v>12</v>
      </c>
      <c r="E70" s="10"/>
      <c r="F70" s="47"/>
      <c r="G70" s="111">
        <f>C70*D70*E70</f>
        <v>0</v>
      </c>
      <c r="I70" s="238" t="s">
        <v>192</v>
      </c>
      <c r="J70" s="9">
        <v>3</v>
      </c>
      <c r="K70" s="9">
        <v>12</v>
      </c>
      <c r="L70" s="10"/>
      <c r="M70" s="47"/>
      <c r="N70" s="111">
        <f>J70*K70*L70</f>
        <v>0</v>
      </c>
    </row>
    <row r="71" spans="2:14" ht="20.100000000000001" customHeight="1" x14ac:dyDescent="0.25">
      <c r="B71" s="267"/>
      <c r="C71" s="11"/>
      <c r="D71" s="11"/>
      <c r="E71" s="12"/>
      <c r="F71" s="48"/>
      <c r="G71" s="245">
        <f>C71*D71*E71+C72*D72*E72+C73*D73*E73+C74*D74*E74+C75*D75*E75+C76*D76*E76</f>
        <v>0</v>
      </c>
      <c r="I71" s="267"/>
      <c r="J71" s="11"/>
      <c r="K71" s="11"/>
      <c r="L71" s="12"/>
      <c r="M71" s="48"/>
      <c r="N71" s="245">
        <f>J71*K71*L71+J72*K72*L72+J73*K73*L73+J74*K74*L74+J75*K75*L75+J76*K76*L76</f>
        <v>0</v>
      </c>
    </row>
    <row r="72" spans="2:14" ht="20.100000000000001" customHeight="1" x14ac:dyDescent="0.25">
      <c r="B72" s="267"/>
      <c r="C72" s="13"/>
      <c r="D72" s="13"/>
      <c r="E72" s="14"/>
      <c r="F72" s="49"/>
      <c r="G72" s="245"/>
      <c r="I72" s="267"/>
      <c r="J72" s="13"/>
      <c r="K72" s="13"/>
      <c r="L72" s="14"/>
      <c r="M72" s="49"/>
      <c r="N72" s="245"/>
    </row>
    <row r="73" spans="2:14" ht="20.100000000000001" customHeight="1" x14ac:dyDescent="0.25">
      <c r="B73" s="267"/>
      <c r="C73" s="13"/>
      <c r="D73" s="13"/>
      <c r="E73" s="14"/>
      <c r="F73" s="49"/>
      <c r="G73" s="245"/>
      <c r="I73" s="267"/>
      <c r="J73" s="13"/>
      <c r="K73" s="13"/>
      <c r="L73" s="14"/>
      <c r="M73" s="49"/>
      <c r="N73" s="245"/>
    </row>
    <row r="74" spans="2:14" ht="20.100000000000001" customHeight="1" x14ac:dyDescent="0.25">
      <c r="B74" s="267"/>
      <c r="C74" s="13"/>
      <c r="D74" s="13"/>
      <c r="E74" s="14"/>
      <c r="F74" s="49"/>
      <c r="G74" s="245"/>
      <c r="I74" s="267"/>
      <c r="J74" s="13"/>
      <c r="K74" s="13"/>
      <c r="L74" s="14"/>
      <c r="M74" s="49"/>
      <c r="N74" s="245"/>
    </row>
    <row r="75" spans="2:14" ht="20.100000000000001" customHeight="1" x14ac:dyDescent="0.25">
      <c r="B75" s="267"/>
      <c r="C75" s="13"/>
      <c r="D75" s="13"/>
      <c r="E75" s="14"/>
      <c r="F75" s="49"/>
      <c r="G75" s="245"/>
      <c r="I75" s="267"/>
      <c r="J75" s="13"/>
      <c r="K75" s="13"/>
      <c r="L75" s="14"/>
      <c r="M75" s="49"/>
      <c r="N75" s="245"/>
    </row>
    <row r="76" spans="2:14" ht="20.100000000000001" customHeight="1" thickBot="1" x14ac:dyDescent="0.3">
      <c r="B76" s="268"/>
      <c r="C76" s="143"/>
      <c r="D76" s="143"/>
      <c r="E76" s="144"/>
      <c r="F76" s="145"/>
      <c r="G76" s="246"/>
      <c r="I76" s="268"/>
      <c r="J76" s="143"/>
      <c r="K76" s="143"/>
      <c r="L76" s="144"/>
      <c r="M76" s="145"/>
      <c r="N76" s="246"/>
    </row>
    <row r="77" spans="2:14" ht="20.100000000000001" customHeight="1" x14ac:dyDescent="0.25">
      <c r="B77" s="235"/>
      <c r="C77" s="9"/>
      <c r="D77" s="9"/>
      <c r="E77" s="10"/>
      <c r="F77" s="47"/>
      <c r="G77" s="111">
        <f>C77*D77*E77</f>
        <v>0</v>
      </c>
      <c r="I77" s="235"/>
      <c r="J77" s="9"/>
      <c r="K77" s="9"/>
      <c r="L77" s="10"/>
      <c r="M77" s="47"/>
      <c r="N77" s="111">
        <f>J77*K77*L77</f>
        <v>0</v>
      </c>
    </row>
    <row r="78" spans="2:14" ht="20.100000000000001" customHeight="1" x14ac:dyDescent="0.25">
      <c r="B78" s="236"/>
      <c r="C78" s="119"/>
      <c r="D78" s="119"/>
      <c r="E78" s="122"/>
      <c r="F78" s="123"/>
      <c r="G78" s="230">
        <f>C78*D78*E78+C79*D79*E79+C80*D80*E80+C81*D81*E81+C82*D82*E82+C83*D83*E83</f>
        <v>0</v>
      </c>
      <c r="I78" s="236"/>
      <c r="J78" s="119"/>
      <c r="K78" s="119"/>
      <c r="L78" s="122"/>
      <c r="M78" s="123"/>
      <c r="N78" s="230">
        <f>J78*K78*L78+J79*K79*L79+J80*K80*L80+J81*K81*L81+J82*K82*L82+J83*K83*L83</f>
        <v>0</v>
      </c>
    </row>
    <row r="79" spans="2:14" ht="20.100000000000001" customHeight="1" x14ac:dyDescent="0.25">
      <c r="B79" s="236"/>
      <c r="C79" s="121"/>
      <c r="D79" s="121"/>
      <c r="E79" s="124"/>
      <c r="F79" s="125"/>
      <c r="G79" s="230"/>
      <c r="I79" s="236"/>
      <c r="J79" s="121"/>
      <c r="K79" s="121"/>
      <c r="L79" s="124"/>
      <c r="M79" s="125"/>
      <c r="N79" s="230"/>
    </row>
    <row r="80" spans="2:14" ht="20.100000000000001" customHeight="1" x14ac:dyDescent="0.25">
      <c r="B80" s="236"/>
      <c r="C80" s="121"/>
      <c r="D80" s="121"/>
      <c r="E80" s="124"/>
      <c r="F80" s="125"/>
      <c r="G80" s="230"/>
      <c r="I80" s="236"/>
      <c r="J80" s="121"/>
      <c r="K80" s="121"/>
      <c r="L80" s="124"/>
      <c r="M80" s="125"/>
      <c r="N80" s="230"/>
    </row>
    <row r="81" spans="2:14" ht="20.100000000000001" customHeight="1" x14ac:dyDescent="0.25">
      <c r="B81" s="236"/>
      <c r="C81" s="121"/>
      <c r="D81" s="121"/>
      <c r="E81" s="124"/>
      <c r="F81" s="125"/>
      <c r="G81" s="230"/>
      <c r="I81" s="236"/>
      <c r="J81" s="121"/>
      <c r="K81" s="121"/>
      <c r="L81" s="124"/>
      <c r="M81" s="125"/>
      <c r="N81" s="230"/>
    </row>
    <row r="82" spans="2:14" ht="20.100000000000001" customHeight="1" x14ac:dyDescent="0.25">
      <c r="B82" s="236"/>
      <c r="C82" s="121"/>
      <c r="D82" s="121"/>
      <c r="E82" s="124"/>
      <c r="F82" s="125"/>
      <c r="G82" s="230"/>
      <c r="I82" s="236"/>
      <c r="J82" s="121"/>
      <c r="K82" s="121"/>
      <c r="L82" s="124"/>
      <c r="M82" s="125"/>
      <c r="N82" s="230"/>
    </row>
    <row r="83" spans="2:14" ht="20.100000000000001" customHeight="1" thickBot="1" x14ac:dyDescent="0.3">
      <c r="B83" s="237"/>
      <c r="C83" s="140"/>
      <c r="D83" s="140"/>
      <c r="E83" s="141"/>
      <c r="F83" s="142"/>
      <c r="G83" s="231"/>
      <c r="I83" s="237"/>
      <c r="J83" s="140"/>
      <c r="K83" s="140"/>
      <c r="L83" s="141"/>
      <c r="M83" s="142"/>
      <c r="N83" s="231"/>
    </row>
    <row r="84" spans="2:14" ht="20.100000000000001" customHeight="1" x14ac:dyDescent="0.25">
      <c r="B84" s="247" t="s">
        <v>21</v>
      </c>
      <c r="C84" s="248"/>
      <c r="D84" s="248"/>
      <c r="E84" s="248"/>
      <c r="F84" s="248"/>
      <c r="G84" s="20">
        <f>SUM(G56,G63,G70,G77)</f>
        <v>2591.6</v>
      </c>
      <c r="I84" s="247" t="s">
        <v>21</v>
      </c>
      <c r="J84" s="248"/>
      <c r="K84" s="248"/>
      <c r="L84" s="248"/>
      <c r="M84" s="248"/>
      <c r="N84" s="20">
        <f>SUM(N56,N63,N70,N77)</f>
        <v>2650.5</v>
      </c>
    </row>
    <row r="85" spans="2:14" ht="20.100000000000001" customHeight="1" thickBot="1" x14ac:dyDescent="0.3">
      <c r="B85" s="249" t="s">
        <v>105</v>
      </c>
      <c r="C85" s="250"/>
      <c r="D85" s="250"/>
      <c r="E85" s="250"/>
      <c r="F85" s="250"/>
      <c r="G85" s="21">
        <f>SUM(G57,G64,G71,G78)</f>
        <v>0</v>
      </c>
      <c r="I85" s="249" t="s">
        <v>22</v>
      </c>
      <c r="J85" s="250"/>
      <c r="K85" s="250"/>
      <c r="L85" s="250"/>
      <c r="M85" s="250"/>
      <c r="N85" s="21">
        <f>SUM(N57,N64,N71,N78)</f>
        <v>0</v>
      </c>
    </row>
    <row r="86" spans="2:14" ht="20.100000000000001" customHeight="1" thickBot="1" x14ac:dyDescent="0.3"/>
    <row r="87" spans="2:14" ht="20.100000000000001" customHeight="1" thickBot="1" x14ac:dyDescent="0.3">
      <c r="B87" s="227" t="s">
        <v>13</v>
      </c>
      <c r="C87" s="228"/>
      <c r="D87" s="228"/>
      <c r="E87" s="228"/>
      <c r="F87" s="228"/>
      <c r="G87" s="229"/>
      <c r="I87" s="227" t="s">
        <v>13</v>
      </c>
      <c r="J87" s="228"/>
      <c r="K87" s="228"/>
      <c r="L87" s="228"/>
      <c r="M87" s="228"/>
      <c r="N87" s="229"/>
    </row>
    <row r="88" spans="2:14" ht="20.100000000000001" customHeight="1" thickBot="1" x14ac:dyDescent="0.3">
      <c r="B88" s="1" t="s">
        <v>14</v>
      </c>
      <c r="C88" s="2" t="s">
        <v>15</v>
      </c>
      <c r="D88" s="3" t="s">
        <v>16</v>
      </c>
      <c r="E88" s="4" t="s">
        <v>17</v>
      </c>
      <c r="F88" s="5" t="s">
        <v>18</v>
      </c>
      <c r="G88" s="6" t="s">
        <v>19</v>
      </c>
      <c r="I88" s="1" t="s">
        <v>14</v>
      </c>
      <c r="J88" s="2" t="s">
        <v>15</v>
      </c>
      <c r="K88" s="3" t="s">
        <v>16</v>
      </c>
      <c r="L88" s="4" t="s">
        <v>17</v>
      </c>
      <c r="M88" s="5" t="s">
        <v>18</v>
      </c>
      <c r="N88" s="6" t="s">
        <v>19</v>
      </c>
    </row>
    <row r="89" spans="2:14" ht="20.100000000000001" customHeight="1" x14ac:dyDescent="0.25">
      <c r="B89" s="238" t="s">
        <v>108</v>
      </c>
      <c r="C89" s="9">
        <v>3</v>
      </c>
      <c r="D89" s="9">
        <v>12</v>
      </c>
      <c r="E89" s="15"/>
      <c r="F89" s="50"/>
      <c r="G89" s="111">
        <f>C89*D89*E89</f>
        <v>0</v>
      </c>
      <c r="I89" s="238" t="s">
        <v>108</v>
      </c>
      <c r="J89" s="9">
        <v>3</v>
      </c>
      <c r="K89" s="9">
        <v>12</v>
      </c>
      <c r="L89" s="15"/>
      <c r="M89" s="50"/>
      <c r="N89" s="111">
        <f>J89*K89*L89</f>
        <v>0</v>
      </c>
    </row>
    <row r="90" spans="2:14" ht="20.100000000000001" customHeight="1" x14ac:dyDescent="0.25">
      <c r="B90" s="239"/>
      <c r="C90" s="11"/>
      <c r="D90" s="11"/>
      <c r="E90" s="96"/>
      <c r="F90" s="91"/>
      <c r="G90" s="245">
        <f>C90*D90*E90+C91*D91*E91+C92*D92*E92+C93*D93*E93+C94*D94*E94+C95*D95*E95</f>
        <v>0</v>
      </c>
      <c r="I90" s="239"/>
      <c r="J90" s="11"/>
      <c r="K90" s="11"/>
      <c r="L90" s="96"/>
      <c r="M90" s="91"/>
      <c r="N90" s="245">
        <f>J90*K90*L90+J91*K91*L91+J92*K92*L92+J93*K93*L93+J94*K94*L94+J95*K95*L95</f>
        <v>0</v>
      </c>
    </row>
    <row r="91" spans="2:14" ht="20.100000000000001" customHeight="1" x14ac:dyDescent="0.25">
      <c r="B91" s="239"/>
      <c r="C91" s="13"/>
      <c r="D91" s="13"/>
      <c r="E91" s="96"/>
      <c r="F91" s="95"/>
      <c r="G91" s="245"/>
      <c r="I91" s="239"/>
      <c r="J91" s="13"/>
      <c r="K91" s="13"/>
      <c r="L91" s="96"/>
      <c r="M91" s="95"/>
      <c r="N91" s="245"/>
    </row>
    <row r="92" spans="2:14" ht="20.100000000000001" customHeight="1" x14ac:dyDescent="0.25">
      <c r="B92" s="239"/>
      <c r="C92" s="13"/>
      <c r="D92" s="13"/>
      <c r="E92" s="96"/>
      <c r="F92" s="95"/>
      <c r="G92" s="245"/>
      <c r="I92" s="239"/>
      <c r="J92" s="13"/>
      <c r="K92" s="13"/>
      <c r="L92" s="96"/>
      <c r="M92" s="95"/>
      <c r="N92" s="245"/>
    </row>
    <row r="93" spans="2:14" ht="20.100000000000001" customHeight="1" x14ac:dyDescent="0.25">
      <c r="B93" s="239"/>
      <c r="C93" s="13"/>
      <c r="D93" s="13"/>
      <c r="E93" s="96"/>
      <c r="F93" s="95"/>
      <c r="G93" s="245"/>
      <c r="I93" s="239"/>
      <c r="J93" s="13"/>
      <c r="K93" s="13"/>
      <c r="L93" s="96"/>
      <c r="M93" s="95"/>
      <c r="N93" s="245"/>
    </row>
    <row r="94" spans="2:14" ht="20.100000000000001" customHeight="1" x14ac:dyDescent="0.25">
      <c r="B94" s="239"/>
      <c r="C94" s="13"/>
      <c r="D94" s="13"/>
      <c r="E94" s="152"/>
      <c r="F94" s="95"/>
      <c r="G94" s="245"/>
      <c r="I94" s="239"/>
      <c r="J94" s="13"/>
      <c r="K94" s="13"/>
      <c r="L94" s="152"/>
      <c r="M94" s="95"/>
      <c r="N94" s="245"/>
    </row>
    <row r="95" spans="2:14" ht="20.100000000000001" customHeight="1" thickBot="1" x14ac:dyDescent="0.3">
      <c r="B95" s="240"/>
      <c r="C95" s="143"/>
      <c r="D95" s="143"/>
      <c r="E95" s="153"/>
      <c r="F95" s="139"/>
      <c r="G95" s="246"/>
      <c r="I95" s="240"/>
      <c r="J95" s="143"/>
      <c r="K95" s="143"/>
      <c r="L95" s="153"/>
      <c r="M95" s="139"/>
      <c r="N95" s="246"/>
    </row>
    <row r="96" spans="2:14" ht="20.100000000000001" customHeight="1" x14ac:dyDescent="0.25">
      <c r="B96" s="235"/>
      <c r="C96" s="9"/>
      <c r="D96" s="9"/>
      <c r="E96" s="10"/>
      <c r="F96" s="47"/>
      <c r="G96" s="111">
        <f>C96*D96*E96</f>
        <v>0</v>
      </c>
      <c r="I96" s="235"/>
      <c r="J96" s="9"/>
      <c r="K96" s="9"/>
      <c r="L96" s="10"/>
      <c r="M96" s="47"/>
      <c r="N96" s="111">
        <f>J96*K96*L96</f>
        <v>0</v>
      </c>
    </row>
    <row r="97" spans="2:14" ht="20.100000000000001" customHeight="1" x14ac:dyDescent="0.25">
      <c r="B97" s="236"/>
      <c r="C97" s="119"/>
      <c r="D97" s="119"/>
      <c r="E97" s="122"/>
      <c r="F97" s="123"/>
      <c r="G97" s="230">
        <f>C97*D97*E97+C98*D98*E98+C99*D99*E99+C100*D100*E100+C101*D101*E101+C102*D102*E102</f>
        <v>0</v>
      </c>
      <c r="I97" s="236"/>
      <c r="J97" s="119"/>
      <c r="K97" s="119"/>
      <c r="L97" s="122"/>
      <c r="M97" s="123"/>
      <c r="N97" s="230">
        <f>J97*K97*L97+J98*K98*L98+J99*K99*L99+J100*K100*L100+J101*K101*L101+J102*K102*L102</f>
        <v>0</v>
      </c>
    </row>
    <row r="98" spans="2:14" ht="20.100000000000001" customHeight="1" x14ac:dyDescent="0.25">
      <c r="B98" s="236"/>
      <c r="C98" s="121"/>
      <c r="D98" s="121"/>
      <c r="E98" s="124"/>
      <c r="F98" s="125"/>
      <c r="G98" s="230"/>
      <c r="I98" s="236"/>
      <c r="J98" s="121"/>
      <c r="K98" s="121"/>
      <c r="L98" s="124"/>
      <c r="M98" s="125"/>
      <c r="N98" s="230"/>
    </row>
    <row r="99" spans="2:14" ht="20.100000000000001" customHeight="1" x14ac:dyDescent="0.25">
      <c r="B99" s="236"/>
      <c r="C99" s="121"/>
      <c r="D99" s="121"/>
      <c r="E99" s="124"/>
      <c r="F99" s="125"/>
      <c r="G99" s="230"/>
      <c r="I99" s="236"/>
      <c r="J99" s="121"/>
      <c r="K99" s="121"/>
      <c r="L99" s="124"/>
      <c r="M99" s="125"/>
      <c r="N99" s="230"/>
    </row>
    <row r="100" spans="2:14" ht="20.100000000000001" customHeight="1" x14ac:dyDescent="0.25">
      <c r="B100" s="236"/>
      <c r="C100" s="121"/>
      <c r="D100" s="121"/>
      <c r="E100" s="124"/>
      <c r="F100" s="125"/>
      <c r="G100" s="230"/>
      <c r="I100" s="236"/>
      <c r="J100" s="121"/>
      <c r="K100" s="121"/>
      <c r="L100" s="124"/>
      <c r="M100" s="125"/>
      <c r="N100" s="230"/>
    </row>
    <row r="101" spans="2:14" ht="20.100000000000001" customHeight="1" x14ac:dyDescent="0.25">
      <c r="B101" s="236"/>
      <c r="C101" s="121"/>
      <c r="D101" s="121"/>
      <c r="E101" s="124"/>
      <c r="F101" s="125"/>
      <c r="G101" s="230"/>
      <c r="I101" s="236"/>
      <c r="J101" s="121"/>
      <c r="K101" s="121"/>
      <c r="L101" s="124"/>
      <c r="M101" s="125"/>
      <c r="N101" s="230"/>
    </row>
    <row r="102" spans="2:14" ht="20.100000000000001" customHeight="1" thickBot="1" x14ac:dyDescent="0.3">
      <c r="B102" s="237"/>
      <c r="C102" s="140"/>
      <c r="D102" s="140"/>
      <c r="E102" s="141"/>
      <c r="F102" s="142"/>
      <c r="G102" s="231"/>
      <c r="I102" s="237"/>
      <c r="J102" s="140"/>
      <c r="K102" s="140"/>
      <c r="L102" s="141"/>
      <c r="M102" s="142"/>
      <c r="N102" s="231"/>
    </row>
    <row r="103" spans="2:14" ht="20.100000000000001" customHeight="1" x14ac:dyDescent="0.25">
      <c r="B103" s="256"/>
      <c r="C103" s="9"/>
      <c r="D103" s="9"/>
      <c r="E103" s="10"/>
      <c r="F103" s="47"/>
      <c r="G103" s="111">
        <f>C103*D103*E103</f>
        <v>0</v>
      </c>
      <c r="I103" s="256"/>
      <c r="J103" s="9"/>
      <c r="K103" s="9"/>
      <c r="L103" s="10"/>
      <c r="M103" s="47"/>
      <c r="N103" s="111">
        <f>J103*K103*L103</f>
        <v>0</v>
      </c>
    </row>
    <row r="104" spans="2:14" ht="20.100000000000001" customHeight="1" x14ac:dyDescent="0.25">
      <c r="B104" s="239"/>
      <c r="C104" s="11"/>
      <c r="D104" s="11"/>
      <c r="E104" s="12"/>
      <c r="F104" s="48"/>
      <c r="G104" s="245">
        <f>C104*D104*E104+C105*D105*E105+C106*D106*E106+C107*D107*E107+C108*D108*E108+C109*D109*E109</f>
        <v>0</v>
      </c>
      <c r="I104" s="239"/>
      <c r="J104" s="11"/>
      <c r="K104" s="11"/>
      <c r="L104" s="12"/>
      <c r="M104" s="48"/>
      <c r="N104" s="245">
        <f>J104*K104*L104+J105*K105*L105+J106*K106*L106+J107*K107*L107+J108*K108*L108+J109*K109*L109</f>
        <v>0</v>
      </c>
    </row>
    <row r="105" spans="2:14" ht="20.100000000000001" customHeight="1" x14ac:dyDescent="0.25">
      <c r="B105" s="239"/>
      <c r="C105" s="13"/>
      <c r="D105" s="13"/>
      <c r="E105" s="14"/>
      <c r="F105" s="49"/>
      <c r="G105" s="245"/>
      <c r="I105" s="239"/>
      <c r="J105" s="13"/>
      <c r="K105" s="13"/>
      <c r="L105" s="14"/>
      <c r="M105" s="49"/>
      <c r="N105" s="245"/>
    </row>
    <row r="106" spans="2:14" ht="20.100000000000001" customHeight="1" x14ac:dyDescent="0.25">
      <c r="B106" s="239"/>
      <c r="C106" s="13"/>
      <c r="D106" s="13"/>
      <c r="E106" s="14"/>
      <c r="F106" s="49"/>
      <c r="G106" s="245"/>
      <c r="I106" s="239"/>
      <c r="J106" s="13"/>
      <c r="K106" s="13"/>
      <c r="L106" s="14"/>
      <c r="M106" s="49"/>
      <c r="N106" s="245"/>
    </row>
    <row r="107" spans="2:14" ht="20.100000000000001" customHeight="1" x14ac:dyDescent="0.25">
      <c r="B107" s="239"/>
      <c r="C107" s="13"/>
      <c r="D107" s="13"/>
      <c r="E107" s="14"/>
      <c r="F107" s="49"/>
      <c r="G107" s="245"/>
      <c r="I107" s="239"/>
      <c r="J107" s="13"/>
      <c r="K107" s="13"/>
      <c r="L107" s="14"/>
      <c r="M107" s="49"/>
      <c r="N107" s="245"/>
    </row>
    <row r="108" spans="2:14" ht="20.100000000000001" customHeight="1" x14ac:dyDescent="0.25">
      <c r="B108" s="239"/>
      <c r="C108" s="13"/>
      <c r="D108" s="13"/>
      <c r="E108" s="14"/>
      <c r="F108" s="49"/>
      <c r="G108" s="245"/>
      <c r="I108" s="239"/>
      <c r="J108" s="13"/>
      <c r="K108" s="13"/>
      <c r="L108" s="14"/>
      <c r="M108" s="49"/>
      <c r="N108" s="245"/>
    </row>
    <row r="109" spans="2:14" ht="20.100000000000001" customHeight="1" thickBot="1" x14ac:dyDescent="0.3">
      <c r="B109" s="240"/>
      <c r="C109" s="143"/>
      <c r="D109" s="143"/>
      <c r="E109" s="144"/>
      <c r="F109" s="145"/>
      <c r="G109" s="246"/>
      <c r="I109" s="240"/>
      <c r="J109" s="143"/>
      <c r="K109" s="143"/>
      <c r="L109" s="144"/>
      <c r="M109" s="145"/>
      <c r="N109" s="246"/>
    </row>
    <row r="110" spans="2:14" ht="20.100000000000001" customHeight="1" x14ac:dyDescent="0.25">
      <c r="B110" s="247" t="s">
        <v>21</v>
      </c>
      <c r="C110" s="248"/>
      <c r="D110" s="248"/>
      <c r="E110" s="248"/>
      <c r="F110" s="248"/>
      <c r="G110" s="20">
        <f>SUM(G89,G96,G103)</f>
        <v>0</v>
      </c>
      <c r="I110" s="247" t="s">
        <v>21</v>
      </c>
      <c r="J110" s="248"/>
      <c r="K110" s="248"/>
      <c r="L110" s="248"/>
      <c r="M110" s="248"/>
      <c r="N110" s="20">
        <f>SUM(N89,N96,N103)</f>
        <v>0</v>
      </c>
    </row>
    <row r="111" spans="2:14" ht="20.100000000000001" customHeight="1" thickBot="1" x14ac:dyDescent="0.3">
      <c r="B111" s="249" t="s">
        <v>22</v>
      </c>
      <c r="C111" s="250"/>
      <c r="D111" s="250"/>
      <c r="E111" s="250"/>
      <c r="F111" s="250"/>
      <c r="G111" s="21">
        <f>SUM(G90,G97,G104)</f>
        <v>0</v>
      </c>
      <c r="I111" s="249" t="s">
        <v>22</v>
      </c>
      <c r="J111" s="250"/>
      <c r="K111" s="250"/>
      <c r="L111" s="250"/>
      <c r="M111" s="250"/>
      <c r="N111" s="21">
        <f>SUM(N90,N97,N104)</f>
        <v>0</v>
      </c>
    </row>
    <row r="112" spans="2:14" ht="20.100000000000001" customHeight="1" thickBot="1" x14ac:dyDescent="0.3"/>
    <row r="113" spans="2:14" ht="20.100000000000001" customHeight="1" x14ac:dyDescent="0.25">
      <c r="B113" s="252" t="s">
        <v>21</v>
      </c>
      <c r="C113" s="253"/>
      <c r="D113" s="253"/>
      <c r="E113" s="253"/>
      <c r="F113" s="253"/>
      <c r="G113" s="20">
        <f>SUM(G18,G51,G84,G110)</f>
        <v>4947.6000000000004</v>
      </c>
      <c r="I113" s="247" t="s">
        <v>21</v>
      </c>
      <c r="J113" s="248"/>
      <c r="K113" s="248"/>
      <c r="L113" s="248"/>
      <c r="M113" s="248"/>
      <c r="N113" s="20">
        <f>SUM(N18,N51,N84,N110)</f>
        <v>5065.3999999999996</v>
      </c>
    </row>
    <row r="114" spans="2:14" ht="20.100000000000001" customHeight="1" thickBot="1" x14ac:dyDescent="0.3">
      <c r="B114" s="254" t="s">
        <v>22</v>
      </c>
      <c r="C114" s="255"/>
      <c r="D114" s="255"/>
      <c r="E114" s="255"/>
      <c r="F114" s="255"/>
      <c r="G114" s="109">
        <f>SUM(G19,G52,G85,G111)</f>
        <v>0</v>
      </c>
      <c r="I114" s="249" t="s">
        <v>22</v>
      </c>
      <c r="J114" s="250"/>
      <c r="K114" s="250"/>
      <c r="L114" s="250"/>
      <c r="M114" s="250"/>
      <c r="N114" s="109">
        <f>SUM(N19,N52,N85,N111)</f>
        <v>0</v>
      </c>
    </row>
  </sheetData>
  <mergeCells count="87">
    <mergeCell ref="B114:F114"/>
    <mergeCell ref="I114:M114"/>
    <mergeCell ref="B110:F110"/>
    <mergeCell ref="I110:M110"/>
    <mergeCell ref="B111:F111"/>
    <mergeCell ref="I111:M111"/>
    <mergeCell ref="B113:F113"/>
    <mergeCell ref="I113:M113"/>
    <mergeCell ref="B96:B102"/>
    <mergeCell ref="G97:G102"/>
    <mergeCell ref="B103:B109"/>
    <mergeCell ref="I103:I109"/>
    <mergeCell ref="G104:G109"/>
    <mergeCell ref="N104:N109"/>
    <mergeCell ref="B89:B95"/>
    <mergeCell ref="I89:I95"/>
    <mergeCell ref="G90:G95"/>
    <mergeCell ref="N90:N95"/>
    <mergeCell ref="B85:F85"/>
    <mergeCell ref="B87:G87"/>
    <mergeCell ref="I87:N87"/>
    <mergeCell ref="B77:B83"/>
    <mergeCell ref="G78:G83"/>
    <mergeCell ref="I96:I102"/>
    <mergeCell ref="B70:B76"/>
    <mergeCell ref="I70:I76"/>
    <mergeCell ref="G71:G76"/>
    <mergeCell ref="N71:N76"/>
    <mergeCell ref="B84:F84"/>
    <mergeCell ref="I84:M84"/>
    <mergeCell ref="I85:M85"/>
    <mergeCell ref="N97:N102"/>
    <mergeCell ref="I77:I83"/>
    <mergeCell ref="N78:N83"/>
    <mergeCell ref="B56:B62"/>
    <mergeCell ref="I56:I62"/>
    <mergeCell ref="G57:G62"/>
    <mergeCell ref="N57:N62"/>
    <mergeCell ref="B63:B69"/>
    <mergeCell ref="I63:I69"/>
    <mergeCell ref="G64:G69"/>
    <mergeCell ref="N64:N69"/>
    <mergeCell ref="B2:G2"/>
    <mergeCell ref="I2:N2"/>
    <mergeCell ref="B4:B10"/>
    <mergeCell ref="I4:I10"/>
    <mergeCell ref="G5:G10"/>
    <mergeCell ref="N5:N10"/>
    <mergeCell ref="B11:B17"/>
    <mergeCell ref="I11:I17"/>
    <mergeCell ref="G12:G17"/>
    <mergeCell ref="N12:N17"/>
    <mergeCell ref="B18:F18"/>
    <mergeCell ref="I18:M18"/>
    <mergeCell ref="B19:F19"/>
    <mergeCell ref="I19:M19"/>
    <mergeCell ref="B21:G21"/>
    <mergeCell ref="I21:N21"/>
    <mergeCell ref="B23:B29"/>
    <mergeCell ref="I23:I29"/>
    <mergeCell ref="G24:G29"/>
    <mergeCell ref="N24:N29"/>
    <mergeCell ref="B30:B36"/>
    <mergeCell ref="I30:I36"/>
    <mergeCell ref="G31:G36"/>
    <mergeCell ref="N31:N36"/>
    <mergeCell ref="B37:B43"/>
    <mergeCell ref="I37:I43"/>
    <mergeCell ref="G38:G43"/>
    <mergeCell ref="N38:N43"/>
    <mergeCell ref="B54:G54"/>
    <mergeCell ref="I54:N54"/>
    <mergeCell ref="B52:F52"/>
    <mergeCell ref="I52:M52"/>
    <mergeCell ref="B44:B50"/>
    <mergeCell ref="I44:I50"/>
    <mergeCell ref="G45:G50"/>
    <mergeCell ref="N45:N50"/>
    <mergeCell ref="B51:F51"/>
    <mergeCell ref="I51:M51"/>
    <mergeCell ref="P15:P19"/>
    <mergeCell ref="P20:P24"/>
    <mergeCell ref="P2:Q2"/>
    <mergeCell ref="P3:Q3"/>
    <mergeCell ref="P4:Q4"/>
    <mergeCell ref="P5:P9"/>
    <mergeCell ref="P10:P14"/>
  </mergeCells>
  <phoneticPr fontId="15" type="noConversion"/>
  <hyperlinks>
    <hyperlink ref="P3:Q3" location="说明页!A1" display="说明页" xr:uid="{E2FABBB9-058A-4244-B915-51966A74264B}"/>
    <hyperlink ref="P4:Q4" location="基础数据!A1" display="基础数据" xr:uid="{DC3DE95B-2F6F-4538-B946-1D86BB2028CD}"/>
    <hyperlink ref="Q5" location="'腿肩(减重60%)'!A1" display="减重60%" xr:uid="{19AF2476-EC84-43F5-B568-87B38CE31DD2}"/>
    <hyperlink ref="Q6" location="'腿肩(75%)'!A1" display="75%" xr:uid="{130EE8F1-73C7-4EF5-99D1-DB93DF7DBE5D}"/>
    <hyperlink ref="Q7" location="'腿肩(80%)'!A1" display="80%" xr:uid="{2BD3F2F3-F307-40AC-B9AB-ACBA783F4F3D}"/>
    <hyperlink ref="Q8" location="'腿肩(85%)'!A1" display="85%" xr:uid="{6402505F-568D-4124-BA9F-2F0B2B360DC4}"/>
    <hyperlink ref="Q9" location="'腿肩(95%)'!A1" display="95%" xr:uid="{93A1BDA7-03EB-4B81-97B5-91AD5F0BB49B}"/>
    <hyperlink ref="Q10" location="'胸背(减重70%)'!A1" display="减重70%" xr:uid="{09C7FD40-3A6D-42D7-BBDF-55FC0FCE8B60}"/>
    <hyperlink ref="Q11" location="'胸背(77.5%)'!A1" display="77.5%" xr:uid="{687A08B3-C2AF-4EDC-8977-E8E7AB114D25}"/>
    <hyperlink ref="Q12" location="'胸背(82.5%)'!A1" display="82.5%" xr:uid="{571D30BB-A926-4EE7-AD0E-47DBD550BDB6}"/>
    <hyperlink ref="Q13" location="'胸背(87.5%)'!A1" display="87.5%" xr:uid="{86886110-5DCE-4C97-9117-9F3833A65EF3}"/>
    <hyperlink ref="Q14" location="'胸背(95%)'!A1" display="95%" xr:uid="{D143E16D-1350-494E-9F99-EFE2B19C0E7A}"/>
    <hyperlink ref="Q15" location="'拉胸(减重60%)'!A1" display="减重60%" xr:uid="{7F36BC24-D6F4-4466-B6D4-AD988EBC46E1}"/>
    <hyperlink ref="Q16" location="'拉胸(75%)'!A1" display="75%" xr:uid="{A7D180DE-56AD-4874-8F88-D0FDE9D8A8E6}"/>
    <hyperlink ref="Q17" location="'拉胸(80%)'!A1" display="80%" xr:uid="{A1901660-F68A-4F55-9495-CA3026D340D6}"/>
    <hyperlink ref="Q18" location="'拉胸(85%)'!A1" display="85%" xr:uid="{3CF404A7-52B4-46C8-B56A-4C4B23C8E15E}"/>
    <hyperlink ref="Q19" location="'拉胸(95%)'!A1" display="95%" xr:uid="{277AAD7B-0F3B-45A5-BAFC-9F38611BD89F}"/>
    <hyperlink ref="Q20" location="'肩背(减重70%)'!A1" display="减重70%" xr:uid="{5AFB04AF-F92A-4479-8150-C2E17EFE1B08}"/>
    <hyperlink ref="Q21" location="'肩背(77.5%)'!A1" display="77.5%" xr:uid="{5C679194-5156-4FE0-A9CF-D768BC5EAAC5}"/>
    <hyperlink ref="Q22" location="'肩背(82.5%)'!A1" display="82.5%" xr:uid="{BB6DCF27-DF48-4B10-B913-1684E0DBC584}"/>
    <hyperlink ref="Q23" location="'肩背(87.5%)'!A1" display="87.5%" xr:uid="{9753F63A-4F5E-4924-932C-ADD23BC5552F}"/>
    <hyperlink ref="Q24" location="'肩背(95%)'!A1" display="95%" xr:uid="{E3F3DF2D-021D-4927-B657-D9F1FDE8468C}"/>
  </hyperlink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说明页</vt:lpstr>
      <vt:lpstr>基础数据</vt:lpstr>
      <vt:lpstr>腿肩(减重60%)</vt:lpstr>
      <vt:lpstr>腿肩(75%)</vt:lpstr>
      <vt:lpstr>腿肩(80%)</vt:lpstr>
      <vt:lpstr>腿肩(85%)</vt:lpstr>
      <vt:lpstr>腿肩(95%)</vt:lpstr>
      <vt:lpstr>胸背(减重70%)</vt:lpstr>
      <vt:lpstr>胸背(77.5%)</vt:lpstr>
      <vt:lpstr>胸背(82.5%)</vt:lpstr>
      <vt:lpstr>胸背(87.5%)</vt:lpstr>
      <vt:lpstr>胸背(95%)</vt:lpstr>
      <vt:lpstr>拉胸(减重60%)</vt:lpstr>
      <vt:lpstr>拉胸(75%)</vt:lpstr>
      <vt:lpstr>拉胸(80%)</vt:lpstr>
      <vt:lpstr>拉胸(85%)</vt:lpstr>
      <vt:lpstr>拉胸(95%)</vt:lpstr>
      <vt:lpstr>肩背(减重70%)</vt:lpstr>
      <vt:lpstr>肩背(77.5%)</vt:lpstr>
      <vt:lpstr>肩背(82.5%)</vt:lpstr>
      <vt:lpstr>肩背(87.5%)</vt:lpstr>
      <vt:lpstr>肩背(95%)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刘春明</cp:lastModifiedBy>
  <dcterms:created xsi:type="dcterms:W3CDTF">2018-12-14T18:36:00Z</dcterms:created>
  <dcterms:modified xsi:type="dcterms:W3CDTF">2021-02-21T15:45:48Z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