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0E4EA42B-EBE0-44CC-9F2E-DE3A6F1B6BA9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  <sheet name="OrdenSalida" sheetId="5" r:id="rId5"/>
  </sheets>
  <externalReferences>
    <externalReference r:id="rId6"/>
    <externalReference r:id="rId7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5" l="1"/>
  <c r="D27" i="5"/>
  <c r="D26" i="5"/>
  <c r="D25" i="5"/>
  <c r="D19" i="5"/>
  <c r="D18" i="5"/>
  <c r="B12" i="5"/>
  <c r="C7" i="5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<sst xmlns="http://schemas.openxmlformats.org/spreadsheetml/2006/main" count="183" uniqueCount="134">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</sst>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3" borderId="0" xfId="0" applyFont="1" applyFill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3DC239-393E-4CD6-831C-10F9B144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_Credito_Cobran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  <sheetName val="Aprobacion"/>
      <sheetName val="Liquidacion"/>
      <sheetName val="Orden Compra"/>
      <sheetName val="OrdenSali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34" workbookViewId="0">
      <selection activeCell="B51" sqref="B51:F58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4"/>
      <c r="B1" s="61"/>
      <c r="C1" s="265"/>
      <c r="D1" s="265"/>
      <c r="E1" s="265"/>
    </row>
    <row r="2" spans="1:8" ht="21" customHeight="1">
      <c r="A2" s="264"/>
      <c r="B2" s="266" t="s">
        <v>120</v>
      </c>
      <c r="C2" s="267"/>
      <c r="D2" s="267"/>
      <c r="E2" s="267"/>
      <c r="F2" s="267"/>
    </row>
    <row r="3" spans="1:8" ht="15.6" customHeight="1">
      <c r="A3" s="264"/>
      <c r="B3" s="267"/>
      <c r="C3" s="267"/>
      <c r="D3" s="267"/>
      <c r="E3" s="267"/>
      <c r="F3" s="267"/>
    </row>
    <row r="4" spans="1:8" ht="15.6" customHeight="1">
      <c r="A4" s="264"/>
      <c r="B4" s="267"/>
      <c r="C4" s="267"/>
      <c r="D4" s="267"/>
      <c r="E4" s="267"/>
      <c r="F4" s="267"/>
    </row>
    <row r="5" spans="1:8" ht="15.6" customHeight="1">
      <c r="A5" s="264"/>
      <c r="B5" s="267"/>
      <c r="C5" s="267"/>
      <c r="D5" s="267"/>
      <c r="E5" s="267"/>
      <c r="F5" s="267"/>
    </row>
    <row r="6" spans="1:8">
      <c r="C6" s="63"/>
      <c r="D6" s="63"/>
      <c r="E6" s="63"/>
      <c r="F6" s="63"/>
    </row>
    <row r="8" spans="1:8" ht="15.75">
      <c r="B8" s="239" t="s">
        <v>46</v>
      </c>
      <c r="C8" s="239"/>
      <c r="D8" s="239"/>
      <c r="E8" s="239"/>
      <c r="F8" s="239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8"/>
      <c r="D10" s="258"/>
      <c r="E10" s="258"/>
      <c r="F10" s="259"/>
      <c r="H10" s="63" t="s">
        <v>30</v>
      </c>
    </row>
    <row r="11" spans="1:8">
      <c r="B11" s="120" t="s">
        <v>73</v>
      </c>
      <c r="C11" s="260"/>
      <c r="D11" s="260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0" t="s">
        <v>37</v>
      </c>
      <c r="C15" s="240"/>
      <c r="D15" s="240"/>
      <c r="E15" s="240"/>
      <c r="F15" s="240"/>
    </row>
    <row r="16" spans="1:8">
      <c r="B16" s="119" t="s">
        <v>75</v>
      </c>
      <c r="C16" s="258"/>
      <c r="D16" s="258"/>
      <c r="E16" s="258"/>
      <c r="F16" s="259"/>
    </row>
    <row r="17" spans="1:6" ht="14.25" customHeight="1">
      <c r="A17" s="73"/>
      <c r="B17" s="124" t="s">
        <v>73</v>
      </c>
      <c r="C17" s="126"/>
      <c r="D17" s="245" t="s">
        <v>32</v>
      </c>
      <c r="E17" s="245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1"/>
      <c r="F18" s="262"/>
    </row>
    <row r="19" spans="1:6">
      <c r="B19" s="68"/>
      <c r="C19" s="69"/>
      <c r="D19" s="70"/>
      <c r="E19" s="71"/>
      <c r="F19" s="72"/>
    </row>
    <row r="21" spans="1:6">
      <c r="B21" s="241" t="s">
        <v>38</v>
      </c>
      <c r="C21" s="241"/>
      <c r="D21" s="241"/>
      <c r="E21" s="241"/>
      <c r="F21" s="241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6"/>
      <c r="C23" s="247"/>
      <c r="D23" s="247"/>
      <c r="E23" s="247"/>
      <c r="F23" s="248"/>
    </row>
    <row r="24" spans="1:6">
      <c r="B24" s="246"/>
      <c r="C24" s="247"/>
      <c r="D24" s="247"/>
      <c r="E24" s="247"/>
      <c r="F24" s="248"/>
    </row>
    <row r="25" spans="1:6">
      <c r="B25" s="249"/>
      <c r="C25" s="250"/>
      <c r="D25" s="250"/>
      <c r="E25" s="250"/>
      <c r="F25" s="251"/>
    </row>
    <row r="27" spans="1:6">
      <c r="B27" s="241" t="s">
        <v>40</v>
      </c>
      <c r="C27" s="241"/>
      <c r="D27" s="241"/>
      <c r="E27" s="241"/>
      <c r="F27" s="241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2"/>
      <c r="C29" s="253"/>
      <c r="D29" s="253"/>
      <c r="E29" s="253"/>
      <c r="F29" s="254"/>
    </row>
    <row r="30" spans="1:6">
      <c r="B30" s="252"/>
      <c r="C30" s="253"/>
      <c r="D30" s="253"/>
      <c r="E30" s="253"/>
      <c r="F30" s="254"/>
    </row>
    <row r="31" spans="1:6">
      <c r="B31" s="252"/>
      <c r="C31" s="253"/>
      <c r="D31" s="253"/>
      <c r="E31" s="253"/>
      <c r="F31" s="254"/>
    </row>
    <row r="32" spans="1:6">
      <c r="B32" s="252"/>
      <c r="C32" s="253"/>
      <c r="D32" s="253"/>
      <c r="E32" s="253"/>
      <c r="F32" s="254"/>
    </row>
    <row r="33" spans="2:6">
      <c r="B33" s="255"/>
      <c r="C33" s="256"/>
      <c r="D33" s="256"/>
      <c r="E33" s="256"/>
      <c r="F33" s="257"/>
    </row>
    <row r="35" spans="2:6">
      <c r="B35" s="241" t="s">
        <v>41</v>
      </c>
      <c r="C35" s="241"/>
      <c r="D35" s="241"/>
      <c r="E35" s="241"/>
      <c r="F35" s="241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1" t="s">
        <v>44</v>
      </c>
      <c r="C43" s="241"/>
      <c r="D43" s="241"/>
      <c r="E43" s="241"/>
      <c r="F43" s="241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1" t="s">
        <v>45</v>
      </c>
      <c r="C50" s="241"/>
      <c r="D50" s="241"/>
      <c r="E50" s="241"/>
      <c r="F50" s="241"/>
    </row>
    <row r="51" spans="2:11">
      <c r="B51" s="268"/>
      <c r="C51" s="269"/>
      <c r="D51" s="269"/>
      <c r="E51" s="269"/>
      <c r="F51" s="270"/>
    </row>
    <row r="52" spans="2:11">
      <c r="B52" s="271"/>
      <c r="C52" s="272"/>
      <c r="D52" s="272"/>
      <c r="E52" s="272"/>
      <c r="F52" s="273"/>
    </row>
    <row r="53" spans="2:11">
      <c r="B53" s="271"/>
      <c r="C53" s="272"/>
      <c r="D53" s="272"/>
      <c r="E53" s="272"/>
      <c r="F53" s="273"/>
    </row>
    <row r="54" spans="2:11">
      <c r="B54" s="271"/>
      <c r="C54" s="272"/>
      <c r="D54" s="272"/>
      <c r="E54" s="272"/>
      <c r="F54" s="273"/>
      <c r="K54" s="102"/>
    </row>
    <row r="55" spans="2:11">
      <c r="B55" s="271"/>
      <c r="C55" s="272"/>
      <c r="D55" s="272"/>
      <c r="E55" s="272"/>
      <c r="F55" s="273"/>
    </row>
    <row r="56" spans="2:11">
      <c r="B56" s="274"/>
      <c r="C56" s="272"/>
      <c r="D56" s="272"/>
      <c r="E56" s="272"/>
      <c r="F56" s="273"/>
    </row>
    <row r="57" spans="2:11">
      <c r="B57" s="274"/>
      <c r="C57" s="272"/>
      <c r="D57" s="272"/>
      <c r="E57" s="272"/>
      <c r="F57" s="273"/>
    </row>
    <row r="58" spans="2:11">
      <c r="B58" s="275"/>
      <c r="C58" s="276"/>
      <c r="D58" s="276"/>
      <c r="E58" s="276"/>
      <c r="F58" s="277"/>
    </row>
    <row r="59" spans="2:11">
      <c r="E59" s="263" t="s">
        <v>72</v>
      </c>
      <c r="F59" s="263"/>
    </row>
    <row r="61" spans="2:11">
      <c r="B61" s="242" t="s">
        <v>3</v>
      </c>
      <c r="C61" s="243"/>
      <c r="D61" s="243"/>
      <c r="E61" s="243"/>
      <c r="F61" s="244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7" t="s">
        <v>115</v>
      </c>
      <c r="D65" s="238"/>
      <c r="E65" s="237" t="s">
        <v>118</v>
      </c>
      <c r="F65" s="238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workbookViewId="0">
      <selection activeCell="C47" sqref="C47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6" t="s">
        <v>119</v>
      </c>
      <c r="D3" s="266"/>
      <c r="E3" s="266"/>
      <c r="F3" s="266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2" t="s">
        <v>3</v>
      </c>
      <c r="C46" s="243"/>
      <c r="D46" s="243"/>
      <c r="E46" s="243"/>
      <c r="F46" s="244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7" t="s">
        <v>2</v>
      </c>
      <c r="D50" s="238"/>
      <c r="E50" s="237" t="s">
        <v>118</v>
      </c>
      <c r="F50" s="238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E27" sqref="E27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6" t="s">
        <v>119</v>
      </c>
      <c r="D2" s="266"/>
      <c r="E2" s="266"/>
      <c r="F2" s="266"/>
      <c r="G2" s="205"/>
    </row>
    <row r="3" spans="1:14" ht="21.75" customHeight="1">
      <c r="A3" s="7"/>
      <c r="B3" s="207"/>
      <c r="C3" s="266"/>
      <c r="D3" s="266"/>
      <c r="E3" s="266"/>
      <c r="F3" s="266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5">
        <f>+Aprobacion!C8</f>
        <v>0</v>
      </c>
      <c r="D7" s="286"/>
      <c r="E7" s="286"/>
      <c r="F7" s="287"/>
      <c r="G7" s="31"/>
    </row>
    <row r="8" spans="1:14" s="30" customFormat="1" ht="25.5">
      <c r="A8" s="37"/>
      <c r="B8" s="210" t="s">
        <v>26</v>
      </c>
      <c r="C8" s="288">
        <f>+Aprobacion!C9</f>
        <v>0</v>
      </c>
      <c r="D8" s="288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8" t="s">
        <v>80</v>
      </c>
      <c r="C30" s="299"/>
      <c r="D30" s="294"/>
      <c r="E30" s="295"/>
      <c r="F30" s="296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7"/>
      <c r="C34" s="297"/>
      <c r="D34" s="297"/>
      <c r="E34" s="297"/>
      <c r="F34" s="297"/>
      <c r="G34" s="6"/>
    </row>
    <row r="35" spans="1:7" ht="15.75" customHeight="1">
      <c r="A35" s="7"/>
      <c r="G35" s="6"/>
    </row>
    <row r="36" spans="1:7" ht="14.25" customHeight="1">
      <c r="A36" s="7"/>
      <c r="B36" s="289" t="s">
        <v>3</v>
      </c>
      <c r="C36" s="290"/>
      <c r="D36" s="290"/>
      <c r="E36" s="290"/>
      <c r="F36" s="291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2" t="s">
        <v>2</v>
      </c>
      <c r="D40" s="293"/>
      <c r="E40" s="292" t="s">
        <v>1</v>
      </c>
      <c r="F40" s="293"/>
      <c r="G40" s="6"/>
    </row>
    <row r="41" spans="1:7" ht="15.75" customHeight="1">
      <c r="A41" s="7"/>
      <c r="B41" s="229" t="s">
        <v>79</v>
      </c>
      <c r="C41" s="284">
        <f ca="1">TODAY()</f>
        <v>44749</v>
      </c>
      <c r="D41" s="284"/>
      <c r="E41" s="284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1" t="s">
        <v>119</v>
      </c>
      <c r="E2" s="301"/>
      <c r="F2" s="301"/>
      <c r="G2" s="231"/>
    </row>
    <row r="3" spans="2:7" ht="12.6" customHeight="1">
      <c r="B3" s="231"/>
      <c r="C3" s="231"/>
      <c r="D3" s="301"/>
      <c r="E3" s="301"/>
      <c r="F3" s="301"/>
      <c r="G3" s="231"/>
    </row>
    <row r="4" spans="2:7">
      <c r="B4" s="231"/>
      <c r="C4" s="231"/>
      <c r="D4" s="301"/>
      <c r="E4" s="301"/>
      <c r="F4" s="301"/>
      <c r="G4" s="231"/>
    </row>
    <row r="6" spans="2:7">
      <c r="B6" t="s">
        <v>86</v>
      </c>
      <c r="C6" s="303">
        <f ca="1">TODAY()</f>
        <v>44749</v>
      </c>
      <c r="D6" s="303"/>
      <c r="E6" s="303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1" t="s">
        <v>89</v>
      </c>
      <c r="C13" s="301"/>
      <c r="D13" s="301"/>
      <c r="E13" s="301"/>
      <c r="F13" s="301"/>
      <c r="G13" s="301"/>
    </row>
    <row r="14" spans="2:7" ht="30.75" customHeight="1">
      <c r="B14" s="304" t="s">
        <v>90</v>
      </c>
      <c r="C14" s="304"/>
      <c r="D14" s="304"/>
      <c r="E14" s="304"/>
      <c r="F14" s="304"/>
      <c r="G14" s="304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5">
        <f>+Liquidacion!C8</f>
        <v>0</v>
      </c>
      <c r="E17" s="305"/>
    </row>
    <row r="18" spans="2:7" ht="27" customHeight="1">
      <c r="B18" s="232" t="s">
        <v>42</v>
      </c>
      <c r="D18" s="306"/>
      <c r="E18" s="306"/>
      <c r="F18" s="306"/>
      <c r="G18" s="306"/>
    </row>
    <row r="19" spans="2:7">
      <c r="B19" s="226" t="s">
        <v>93</v>
      </c>
      <c r="D19" s="305" t="s">
        <v>113</v>
      </c>
      <c r="E19" s="305"/>
    </row>
    <row r="21" spans="2:7">
      <c r="B21" s="307" t="s">
        <v>94</v>
      </c>
      <c r="C21" s="307"/>
      <c r="D21" s="307"/>
      <c r="E21" s="307"/>
      <c r="F21" s="307"/>
      <c r="G21" s="307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8" t="s">
        <v>99</v>
      </c>
      <c r="C28" s="308"/>
      <c r="D28" s="308"/>
      <c r="E28" s="308"/>
      <c r="F28" s="308"/>
      <c r="G28" s="308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2">
        <f>IF(E35=0,0,"DIFERENCIA PAGA AL CONCESIONARIO")</f>
        <v>0</v>
      </c>
      <c r="C35" s="302"/>
      <c r="D35" s="302"/>
      <c r="E35" s="57">
        <f>IF(E34&lt;E30,E30-E34,0)</f>
        <v>0</v>
      </c>
    </row>
    <row r="37" spans="2:7">
      <c r="B37" t="s">
        <v>103</v>
      </c>
    </row>
    <row r="39" spans="2:7">
      <c r="B39" s="300" t="s">
        <v>114</v>
      </c>
      <c r="C39" s="300"/>
      <c r="D39" s="300"/>
      <c r="E39" s="300"/>
      <c r="F39" s="300"/>
      <c r="G39" s="300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169D-C632-4BD2-948D-EFC2C386C8C1}">
  <dimension ref="B7:G42"/>
  <sheetViews>
    <sheetView tabSelected="1" workbookViewId="0">
      <selection sqref="A1:XFD1048576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3">
        <f ca="1">TODAY()</f>
        <v>44749</v>
      </c>
      <c r="D7" s="303"/>
      <c r="E7" s="303"/>
    </row>
    <row r="11" spans="2:7">
      <c r="B11" t="s">
        <v>87</v>
      </c>
    </row>
    <row r="12" spans="2:7">
      <c r="B12" s="43">
        <f>[2]Liquidacion!D30</f>
        <v>0</v>
      </c>
    </row>
    <row r="13" spans="2:7">
      <c r="B13" t="s">
        <v>88</v>
      </c>
    </row>
    <row r="15" spans="2:7" ht="15.75">
      <c r="B15" s="309" t="s">
        <v>130</v>
      </c>
      <c r="C15" s="309"/>
      <c r="D15" s="309"/>
      <c r="E15" s="309"/>
      <c r="F15" s="309"/>
    </row>
    <row r="16" spans="2:7" ht="30.75" customHeight="1">
      <c r="B16" s="304" t="s">
        <v>90</v>
      </c>
      <c r="C16" s="304"/>
      <c r="D16" s="304"/>
      <c r="E16" s="304"/>
      <c r="F16" s="304"/>
      <c r="G16" s="304"/>
    </row>
    <row r="18" spans="2:7">
      <c r="B18" t="s">
        <v>91</v>
      </c>
      <c r="D18" s="43">
        <f>[2]Informe!C10</f>
        <v>0</v>
      </c>
    </row>
    <row r="19" spans="2:7">
      <c r="B19" t="s">
        <v>92</v>
      </c>
      <c r="D19" s="305">
        <f>[2]Informe!C11</f>
        <v>0</v>
      </c>
      <c r="E19" s="305"/>
    </row>
    <row r="20" spans="2:7" ht="27" customHeight="1">
      <c r="B20" s="310" t="s">
        <v>42</v>
      </c>
      <c r="D20" s="306"/>
      <c r="E20" s="306"/>
      <c r="F20" s="306"/>
      <c r="G20" s="306"/>
    </row>
    <row r="21" spans="2:7">
      <c r="B21" t="s">
        <v>93</v>
      </c>
      <c r="D21" s="305"/>
      <c r="E21" s="305"/>
    </row>
    <row r="23" spans="2:7">
      <c r="B23" s="311" t="s">
        <v>94</v>
      </c>
      <c r="C23" s="311"/>
      <c r="D23" s="311"/>
      <c r="E23" s="311"/>
      <c r="F23" s="311"/>
    </row>
    <row r="25" spans="2:7">
      <c r="B25" t="s">
        <v>95</v>
      </c>
      <c r="D25" s="43">
        <f>'[2]Orden Compra'!C23</f>
        <v>0</v>
      </c>
    </row>
    <row r="26" spans="2:7">
      <c r="B26" t="s">
        <v>96</v>
      </c>
      <c r="D26" s="43">
        <f>'[2]Orden Compra'!C24</f>
        <v>0</v>
      </c>
    </row>
    <row r="27" spans="2:7">
      <c r="B27" t="s">
        <v>97</v>
      </c>
      <c r="D27" s="53">
        <f>'[2]Orden Compra'!C25</f>
        <v>0</v>
      </c>
    </row>
    <row r="28" spans="2:7">
      <c r="B28" t="s">
        <v>98</v>
      </c>
      <c r="D28" s="43">
        <f>'[2]Orden Compra'!C26</f>
        <v>0</v>
      </c>
    </row>
    <row r="29" spans="2:7">
      <c r="B29" t="s">
        <v>131</v>
      </c>
      <c r="D29" s="53"/>
    </row>
    <row r="30" spans="2:7">
      <c r="B30" t="s">
        <v>132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133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Informe</vt:lpstr>
      <vt:lpstr>Aprobacion</vt:lpstr>
      <vt:lpstr>Liquidacion</vt:lpstr>
      <vt:lpstr>Orden Compra</vt:lpstr>
      <vt:lpstr>OrdenSalida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2022-07-07T15:12:49Z</dcterms:modified>
</cp:coreProperties>
</file>