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5" yWindow="90" windowWidth="19185" windowHeight="11715"/>
  </bookViews>
  <sheets>
    <sheet name="新产品项目跟进表" sheetId="2" r:id="rId1"/>
    <sheet name="项目数统计表" sheetId="3" r:id="rId2"/>
    <sheet name="周列会汇报表" sheetId="4" r:id="rId3"/>
  </sheets>
  <definedNames>
    <definedName name="_xlnm._FilterDatabase" localSheetId="0" hidden="1">新产品项目跟进表!$A$3:$AH$39</definedName>
  </definedNames>
  <calcPr calcId="124519"/>
</workbook>
</file>

<file path=xl/calcChain.xml><?xml version="1.0" encoding="utf-8"?>
<calcChain xmlns="http://schemas.openxmlformats.org/spreadsheetml/2006/main">
  <c r="A9" i="2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" i="4"/>
  <c r="A20"/>
  <c r="A19"/>
  <c r="A18"/>
  <c r="A17"/>
  <c r="A16"/>
  <c r="A15"/>
  <c r="A14"/>
  <c r="A13"/>
  <c r="A12"/>
  <c r="A11"/>
  <c r="A10"/>
  <c r="A9"/>
  <c r="A8"/>
  <c r="A7"/>
  <c r="A6"/>
  <c r="A5"/>
  <c r="H8" i="3"/>
  <c r="C8" l="1"/>
  <c r="H3"/>
  <c r="L4"/>
  <c r="D4"/>
  <c r="H5"/>
  <c r="L6"/>
  <c r="H6"/>
  <c r="L7"/>
  <c r="D7"/>
  <c r="D8"/>
  <c r="I3"/>
  <c r="M4"/>
  <c r="I4"/>
  <c r="M5"/>
  <c r="E5"/>
  <c r="I6"/>
  <c r="I7"/>
  <c r="M8"/>
  <c r="E8"/>
  <c r="B3"/>
  <c r="J3"/>
  <c r="F3"/>
  <c r="B4"/>
  <c r="J4"/>
  <c r="F4"/>
  <c r="B5"/>
  <c r="J5"/>
  <c r="F5"/>
  <c r="B6"/>
  <c r="J6"/>
  <c r="F6"/>
  <c r="B7"/>
  <c r="J7"/>
  <c r="F7"/>
  <c r="B8"/>
  <c r="J8"/>
  <c r="F8"/>
  <c r="L3"/>
  <c r="D3"/>
  <c r="H4"/>
  <c r="L5"/>
  <c r="D5"/>
  <c r="D6"/>
  <c r="H7"/>
  <c r="L8"/>
  <c r="M3"/>
  <c r="E3"/>
  <c r="E4"/>
  <c r="I5"/>
  <c r="M6"/>
  <c r="E6"/>
  <c r="M7"/>
  <c r="E7"/>
  <c r="I8"/>
  <c r="K3"/>
  <c r="G3"/>
  <c r="C3"/>
  <c r="K4"/>
  <c r="G4"/>
  <c r="C4"/>
  <c r="K5"/>
  <c r="G5"/>
  <c r="C5"/>
  <c r="K6"/>
  <c r="G6"/>
  <c r="C6"/>
  <c r="K7"/>
  <c r="G7"/>
  <c r="C7"/>
  <c r="K8"/>
  <c r="G8"/>
  <c r="L9" l="1"/>
  <c r="H9"/>
  <c r="M9"/>
  <c r="F9"/>
  <c r="I9"/>
  <c r="G9"/>
  <c r="B10"/>
  <c r="K9"/>
  <c r="E9"/>
  <c r="D9"/>
  <c r="C9"/>
  <c r="J9"/>
  <c r="A6" i="2"/>
  <c r="A7"/>
  <c r="A8"/>
  <c r="A5"/>
  <c r="C10" i="3" l="1"/>
  <c r="D10" s="1"/>
  <c r="E10" s="1"/>
  <c r="F10" s="1"/>
  <c r="G10" s="1"/>
  <c r="H10" s="1"/>
  <c r="I10" s="1"/>
  <c r="J10" s="1"/>
  <c r="K10" s="1"/>
  <c r="L10" s="1"/>
  <c r="M10" s="1"/>
</calcChain>
</file>

<file path=xl/comments1.xml><?xml version="1.0" encoding="utf-8"?>
<comments xmlns="http://schemas.openxmlformats.org/spreadsheetml/2006/main">
  <authors>
    <author>作者</author>
  </authors>
  <commentList>
    <comment ref="X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样板先交，测试同步进行中。</t>
        </r>
      </text>
    </comment>
    <comment ref="X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2021-4-29</t>
        </r>
        <r>
          <rPr>
            <sz val="9"/>
            <color indexed="81"/>
            <rFont val="宋体"/>
            <family val="3"/>
            <charset val="134"/>
          </rPr>
          <t>日供应商提供阻燃材料开关部位，经测试合格，更换原来签板开关给供应商及</t>
        </r>
        <r>
          <rPr>
            <sz val="9"/>
            <color indexed="81"/>
            <rFont val="Tahoma"/>
            <family val="2"/>
          </rPr>
          <t>IQC.</t>
        </r>
      </text>
    </comment>
    <comment ref="AC1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2021/3/10</t>
        </r>
        <r>
          <rPr>
            <sz val="9"/>
            <color indexed="81"/>
            <rFont val="宋体"/>
            <family val="3"/>
            <charset val="134"/>
          </rPr>
          <t>开订单评审会</t>
        </r>
      </text>
    </comment>
    <comment ref="X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双耳尾高度低于图纸</t>
        </r>
        <r>
          <rPr>
            <sz val="9"/>
            <color indexed="81"/>
            <rFont val="Tahoma"/>
            <family val="2"/>
          </rPr>
          <t>10mm
2021/3/16</t>
        </r>
        <r>
          <rPr>
            <sz val="9"/>
            <color indexed="81"/>
            <rFont val="宋体"/>
            <family val="3"/>
            <charset val="134"/>
          </rPr>
          <t>交出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款</t>
        </r>
        <r>
          <rPr>
            <sz val="9"/>
            <color indexed="81"/>
            <rFont val="Tahoma"/>
            <family val="2"/>
          </rPr>
          <t>24*1.3</t>
        </r>
        <r>
          <rPr>
            <sz val="9"/>
            <color indexed="81"/>
            <rFont val="宋体"/>
            <family val="3"/>
            <charset val="134"/>
          </rPr>
          <t>单柄</t>
        </r>
      </text>
    </comment>
    <comment ref="AC1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2021/3/10</t>
        </r>
        <r>
          <rPr>
            <sz val="9"/>
            <color indexed="81"/>
            <rFont val="宋体"/>
            <family val="3"/>
            <charset val="134"/>
          </rPr>
          <t>开订单评审会</t>
        </r>
      </text>
    </comment>
    <comment ref="X14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2021-4-28</t>
        </r>
        <r>
          <rPr>
            <sz val="9"/>
            <color indexed="81"/>
            <rFont val="宋体"/>
            <family val="3"/>
            <charset val="134"/>
          </rPr>
          <t>第一次交外观板：蒸笼尺寸按供应商现有，外观改内镜光外砂光，白色盖切面有灰色底与煲身颜色不一致，煲内身涂料用太吉相似色代替。让步交出给客人确认。</t>
        </r>
      </text>
    </comment>
    <comment ref="X15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2020/9/22</t>
        </r>
        <r>
          <rPr>
            <sz val="9"/>
            <color indexed="81"/>
            <rFont val="宋体"/>
            <family val="3"/>
            <charset val="134"/>
          </rPr>
          <t>铝光身试板已回，欠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款，待喷涂后回板</t>
        </r>
        <r>
          <rPr>
            <sz val="9"/>
            <color indexed="81"/>
            <rFont val="Tahoma"/>
            <family val="2"/>
          </rPr>
          <t>.
2020/9/23</t>
        </r>
        <r>
          <rPr>
            <sz val="9"/>
            <color indexed="81"/>
            <rFont val="宋体"/>
            <family val="3"/>
            <charset val="134"/>
          </rPr>
          <t>喷涂板已回，欠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款，检验不合格，要重新做板
</t>
        </r>
        <r>
          <rPr>
            <sz val="9"/>
            <color indexed="81"/>
            <rFont val="Tahoma"/>
            <family val="2"/>
          </rPr>
          <t>2020/9/28</t>
        </r>
        <r>
          <rPr>
            <sz val="9"/>
            <color indexed="81"/>
            <rFont val="宋体"/>
            <family val="3"/>
            <charset val="134"/>
          </rPr>
          <t xml:space="preserve">出差供应商与客人商讨产品质量及重新做样板时间节点
</t>
        </r>
        <r>
          <rPr>
            <sz val="9"/>
            <color indexed="81"/>
            <rFont val="Tahoma"/>
            <family val="2"/>
          </rPr>
          <t>2020/10/9</t>
        </r>
        <r>
          <rPr>
            <sz val="9"/>
            <color indexed="81"/>
            <rFont val="宋体"/>
            <family val="3"/>
            <charset val="134"/>
          </rPr>
          <t xml:space="preserve">供应商发来喷涂改善板，效果可接受。
</t>
        </r>
        <r>
          <rPr>
            <sz val="9"/>
            <color indexed="81"/>
            <rFont val="Tahoma"/>
            <family val="2"/>
          </rPr>
          <t>2020/10/19
10</t>
        </r>
        <r>
          <rPr>
            <sz val="9"/>
            <color indexed="81"/>
            <rFont val="宋体"/>
            <family val="3"/>
            <charset val="134"/>
          </rPr>
          <t xml:space="preserve">个浅烤盘因尺寸超标及外观检验不合格。
</t>
        </r>
        <r>
          <rPr>
            <sz val="9"/>
            <color indexed="81"/>
            <rFont val="Tahoma"/>
            <family val="2"/>
          </rPr>
          <t>2020/11/2
10</t>
        </r>
        <r>
          <rPr>
            <sz val="9"/>
            <color indexed="81"/>
            <rFont val="宋体"/>
            <family val="3"/>
            <charset val="134"/>
          </rPr>
          <t>个浅烤盘尺寸合格，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个碰脱漆。“</t>
        </r>
        <r>
          <rPr>
            <sz val="9"/>
            <color indexed="81"/>
            <rFont val="Tahoma"/>
            <family val="2"/>
          </rPr>
          <t>brave”</t>
        </r>
        <r>
          <rPr>
            <sz val="9"/>
            <color indexed="81"/>
            <rFont val="宋体"/>
            <family val="3"/>
            <charset val="134"/>
          </rPr>
          <t>压唛较客板浅</t>
        </r>
        <r>
          <rPr>
            <sz val="9"/>
            <color indexed="81"/>
            <rFont val="Tahoma"/>
            <family val="2"/>
          </rPr>
          <t>0.3mm</t>
        </r>
        <r>
          <rPr>
            <sz val="9"/>
            <color indexed="81"/>
            <rFont val="宋体"/>
            <family val="3"/>
            <charset val="134"/>
          </rPr>
          <t>，和刘工决定先交板，后续要求供应商改善。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个不良用作内部测试验证。
</t>
        </r>
        <r>
          <rPr>
            <sz val="9"/>
            <color indexed="81"/>
            <rFont val="Tahoma"/>
            <family val="2"/>
          </rPr>
          <t xml:space="preserve">2020/11/28
</t>
        </r>
        <r>
          <rPr>
            <sz val="9"/>
            <color indexed="81"/>
            <rFont val="宋体"/>
            <family val="3"/>
            <charset val="134"/>
          </rPr>
          <t xml:space="preserve">今次交铝蛋格一款，尺寸不符，外观不良。挑两个相对较好的交出
</t>
        </r>
        <r>
          <rPr>
            <sz val="9"/>
            <color indexed="81"/>
            <rFont val="Tahoma"/>
            <family val="2"/>
          </rPr>
          <t xml:space="preserve">2020/12/5
</t>
        </r>
        <r>
          <rPr>
            <sz val="9"/>
            <color indexed="81"/>
            <rFont val="宋体"/>
            <family val="3"/>
            <charset val="134"/>
          </rPr>
          <t>今次交铝面包盘、蛋糕盘、方烤盘三款。外观皱痕、不粘杂点多不合格。项目每款挑了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个交出。
</t>
        </r>
        <r>
          <rPr>
            <sz val="9"/>
            <color indexed="81"/>
            <rFont val="Tahoma"/>
            <family val="2"/>
          </rPr>
          <t>2021/4/12</t>
        </r>
        <r>
          <rPr>
            <sz val="9"/>
            <color indexed="81"/>
            <rFont val="宋体"/>
            <family val="3"/>
            <charset val="134"/>
          </rPr>
          <t>由于方烤盘涂层硬度低于</t>
        </r>
        <r>
          <rPr>
            <sz val="9"/>
            <color indexed="81"/>
            <rFont val="Tahoma"/>
            <family val="2"/>
          </rPr>
          <t>8H,</t>
        </r>
        <r>
          <rPr>
            <sz val="9"/>
            <color indexed="81"/>
            <rFont val="宋体"/>
            <family val="3"/>
            <charset val="134"/>
          </rPr>
          <t>按供应商修改的标准，业务知会体系修改标准“不见基材”为准。继续大货喷涂</t>
        </r>
      </text>
    </comment>
    <comment ref="Z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铝浅烤盘客人基本接受尺寸及外观，但凹位模具印凹痕要求改善
2020/12/17客人确认5款中4款有模具印(方烤盘确认，面包盘、蛋糕盘、蛋格盘、浅烤盘，要重交样板确认）。
2021/1/8客人确认除面包盘要重新交板，其余四款已签确认板可做大货。
2021/4/21，客人确认面包盘样板。</t>
        </r>
      </text>
    </comment>
    <comment ref="X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无装配只出煲身，内部洗碗机测试不等结果，耐热合格，铅笔硬度2H不符3H</t>
        </r>
      </text>
    </comment>
    <comment ref="Y1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2021/4/8</t>
        </r>
      </text>
    </comment>
    <comment ref="X17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>、未按新产品测试验证计划送检。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20</t>
        </r>
        <r>
          <rPr>
            <sz val="9"/>
            <color indexed="81"/>
            <rFont val="宋体"/>
            <family val="3"/>
            <charset val="134"/>
          </rPr>
          <t>单柄内高超上差</t>
        </r>
        <r>
          <rPr>
            <sz val="9"/>
            <color indexed="81"/>
            <rFont val="Tahoma"/>
            <family val="2"/>
          </rPr>
          <t>0.7mm</t>
        </r>
        <r>
          <rPr>
            <sz val="9"/>
            <color indexed="81"/>
            <rFont val="宋体"/>
            <family val="3"/>
            <charset val="134"/>
          </rPr>
          <t>。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20</t>
        </r>
        <r>
          <rPr>
            <sz val="9"/>
            <color indexed="81"/>
            <rFont val="宋体"/>
            <family val="3"/>
            <charset val="134"/>
          </rPr>
          <t>单柄柄尾高度超上差</t>
        </r>
        <r>
          <rPr>
            <sz val="9"/>
            <color indexed="81"/>
            <rFont val="Tahoma"/>
            <family val="2"/>
          </rPr>
          <t>1mm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<sst xmlns="http://schemas.openxmlformats.org/spreadsheetml/2006/main" count="66" uniqueCount="63">
  <si>
    <t>接单日期</t>
    <phoneticPr fontId="1" type="noConversion"/>
  </si>
  <si>
    <t>序号</t>
    <phoneticPr fontId="1" type="noConversion"/>
  </si>
  <si>
    <t>产品立项阶段</t>
    <phoneticPr fontId="1" type="noConversion"/>
  </si>
  <si>
    <t>手板</t>
    <phoneticPr fontId="1" type="noConversion"/>
  </si>
  <si>
    <t>试模</t>
    <phoneticPr fontId="1" type="noConversion"/>
  </si>
  <si>
    <t>试产</t>
    <phoneticPr fontId="1" type="noConversion"/>
  </si>
  <si>
    <t>量产</t>
    <phoneticPr fontId="1" type="noConversion"/>
  </si>
  <si>
    <t>样板单号</t>
    <phoneticPr fontId="1" type="noConversion"/>
  </si>
  <si>
    <t>客户   编号</t>
    <phoneticPr fontId="1" type="noConversion"/>
  </si>
  <si>
    <t>质量 等级</t>
    <phoneticPr fontId="1" type="noConversion"/>
  </si>
  <si>
    <t>产品系列/名称</t>
    <phoneticPr fontId="1" type="noConversion"/>
  </si>
  <si>
    <t>款数</t>
    <phoneticPr fontId="1" type="noConversion"/>
  </si>
  <si>
    <t>业务公司</t>
    <phoneticPr fontId="1" type="noConversion"/>
  </si>
  <si>
    <t>产品质量标准</t>
    <phoneticPr fontId="1" type="noConversion"/>
  </si>
  <si>
    <t>编写测试计划</t>
    <phoneticPr fontId="1" type="noConversion"/>
  </si>
  <si>
    <t>样板情况</t>
    <phoneticPr fontId="1" type="noConversion"/>
  </si>
  <si>
    <t>手板评测报告</t>
    <phoneticPr fontId="1" type="noConversion"/>
  </si>
  <si>
    <t>供应商确定</t>
    <phoneticPr fontId="1" type="noConversion"/>
  </si>
  <si>
    <t>供应商审核</t>
    <phoneticPr fontId="1" type="noConversion"/>
  </si>
  <si>
    <t>样板评测报告</t>
    <phoneticPr fontId="1" type="noConversion"/>
  </si>
  <si>
    <t>产品包装评估</t>
    <phoneticPr fontId="1" type="noConversion"/>
  </si>
  <si>
    <t>样板客户确认情况</t>
    <phoneticPr fontId="1" type="noConversion"/>
  </si>
  <si>
    <t>生产单号</t>
    <phoneticPr fontId="1" type="noConversion"/>
  </si>
  <si>
    <t>量产质量情况</t>
    <phoneticPr fontId="1" type="noConversion"/>
  </si>
  <si>
    <t>验货结果</t>
    <phoneticPr fontId="1" type="noConversion"/>
  </si>
  <si>
    <t>项目主要成员</t>
    <phoneticPr fontId="1" type="noConversion"/>
  </si>
  <si>
    <t>生产单位</t>
    <phoneticPr fontId="1" type="noConversion"/>
  </si>
  <si>
    <t>项目经理</t>
    <phoneticPr fontId="1" type="noConversion"/>
  </si>
  <si>
    <t>解决措施</t>
    <phoneticPr fontId="1" type="noConversion"/>
  </si>
  <si>
    <t>QE</t>
    <phoneticPr fontId="1" type="noConversion"/>
  </si>
  <si>
    <t>跟单</t>
    <phoneticPr fontId="1" type="noConversion"/>
  </si>
  <si>
    <t>试产评测报告</t>
    <phoneticPr fontId="1" type="noConversion"/>
  </si>
  <si>
    <t>问题记录
(各阶段问题都可记录上来)</t>
    <phoneticPr fontId="1" type="noConversion"/>
  </si>
  <si>
    <t>试产单号</t>
    <phoneticPr fontId="1" type="noConversion"/>
  </si>
  <si>
    <t>四大工序确认表</t>
    <phoneticPr fontId="1" type="noConversion"/>
  </si>
  <si>
    <t>处理进度</t>
    <phoneticPr fontId="1" type="noConversion"/>
  </si>
  <si>
    <t>样板测试/确认</t>
    <phoneticPr fontId="1" type="noConversion"/>
  </si>
  <si>
    <t>供应商确认阶段</t>
    <phoneticPr fontId="1" type="noConversion"/>
  </si>
  <si>
    <t>序号</t>
    <phoneticPr fontId="1" type="noConversion"/>
  </si>
  <si>
    <t>项目编号</t>
    <phoneticPr fontId="1" type="noConversion"/>
  </si>
  <si>
    <t>客户编号</t>
    <phoneticPr fontId="1" type="noConversion"/>
  </si>
  <si>
    <t>产品名称</t>
    <phoneticPr fontId="1" type="noConversion"/>
  </si>
  <si>
    <t>进度</t>
    <phoneticPr fontId="1" type="noConversion"/>
  </si>
  <si>
    <t>目前所存在问题</t>
    <phoneticPr fontId="1" type="noConversion"/>
  </si>
  <si>
    <t>备注</t>
    <phoneticPr fontId="1" type="noConversion"/>
  </si>
  <si>
    <t>手柄阶段</t>
    <phoneticPr fontId="1" type="noConversion"/>
  </si>
  <si>
    <t>试模阶段</t>
    <phoneticPr fontId="1" type="noConversion"/>
  </si>
  <si>
    <t>样板测试/确认阶段</t>
    <phoneticPr fontId="1" type="noConversion"/>
  </si>
  <si>
    <t>试产阶段</t>
    <phoneticPr fontId="1" type="noConversion"/>
  </si>
  <si>
    <t>首次量产阶段</t>
    <phoneticPr fontId="1" type="noConversion"/>
  </si>
  <si>
    <t>总项目数量</t>
    <phoneticPr fontId="1" type="noConversion"/>
  </si>
  <si>
    <t>设计阶段</t>
    <phoneticPr fontId="1" type="noConversion"/>
  </si>
  <si>
    <t>立项日期</t>
    <phoneticPr fontId="1" type="noConversion"/>
  </si>
  <si>
    <t>月份</t>
    <phoneticPr fontId="1" type="noConversion"/>
  </si>
  <si>
    <r>
      <t xml:space="preserve">项目阶段
</t>
    </r>
    <r>
      <rPr>
        <b/>
        <sz val="11"/>
        <rFont val="宋体"/>
        <family val="3"/>
        <charset val="134"/>
        <scheme val="minor"/>
      </rPr>
      <t>（首次量产结束后项目正式完结）</t>
    </r>
    <phoneticPr fontId="1" type="noConversion"/>
  </si>
  <si>
    <t>较上月新增项目数</t>
    <phoneticPr fontId="1" type="noConversion"/>
  </si>
  <si>
    <t>周列会汇报表</t>
    <phoneticPr fontId="1" type="noConversion"/>
  </si>
  <si>
    <t>填写日期</t>
    <phoneticPr fontId="1" type="noConversion"/>
  </si>
  <si>
    <t>注意汇报挑重点进行，如：哪个项目哪个阶段存在什么问题，需要什么协助解决或者有什么疑问即可。暂无进度更新、异常的可以不汇报。</t>
    <phoneticPr fontId="1" type="noConversion"/>
  </si>
  <si>
    <t>F.PZB.0085.01</t>
    <phoneticPr fontId="1" type="noConversion"/>
  </si>
  <si>
    <t>F.PZB.0085.01</t>
    <phoneticPr fontId="1" type="noConversion"/>
  </si>
  <si>
    <t xml:space="preserve">                              新产品项目跟进表</t>
    <phoneticPr fontId="1" type="noConversion"/>
  </si>
  <si>
    <t xml:space="preserve">     2022年项目数量统计表</t>
    <phoneticPr fontId="1" type="noConversion"/>
  </si>
</sst>
</file>

<file path=xl/styles.xml><?xml version="1.0" encoding="utf-8"?>
<styleSheet xmlns="http://schemas.openxmlformats.org/spreadsheetml/2006/main">
  <fonts count="2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华文新魏"/>
      <family val="3"/>
      <charset val="134"/>
    </font>
    <font>
      <u/>
      <sz val="10"/>
      <color rgb="FF0070C0"/>
      <name val="宋体"/>
      <family val="3"/>
      <charset val="134"/>
    </font>
    <font>
      <b/>
      <sz val="24"/>
      <color theme="1"/>
      <name val="宋体"/>
      <family val="3"/>
      <charset val="134"/>
      <scheme val="minor"/>
    </font>
    <font>
      <b/>
      <sz val="14"/>
      <name val="宋体"/>
      <family val="3"/>
      <charset val="134"/>
      <scheme val="minor"/>
    </font>
    <font>
      <b/>
      <sz val="26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333333"/>
      <name val="PingFangSC-Light"/>
      <family val="2"/>
    </font>
    <font>
      <sz val="12"/>
      <color rgb="FF000000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1"/>
      <color theme="1"/>
      <name val="方正姚体"/>
      <family val="3"/>
      <charset val="134"/>
    </font>
    <font>
      <b/>
      <sz val="10"/>
      <name val="宋体"/>
      <family val="3"/>
      <charset val="134"/>
      <scheme val="minor"/>
    </font>
    <font>
      <b/>
      <sz val="36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19" fillId="8" borderId="0" applyNumberFormat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8" fillId="0" borderId="0" xfId="0" applyFont="1">
      <alignment vertical="center"/>
    </xf>
    <xf numFmtId="14" fontId="0" fillId="6" borderId="2" xfId="0" applyNumberForma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14" fontId="0" fillId="7" borderId="2" xfId="0" applyNumberFormat="1" applyFill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4" fontId="0" fillId="0" borderId="4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21" fillId="9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6" borderId="2" xfId="3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7" fillId="6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6" borderId="3" xfId="0" applyFont="1" applyFill="1" applyBorder="1" applyAlignment="1">
      <alignment horizontal="center" vertical="center" wrapText="1"/>
    </xf>
    <xf numFmtId="0" fontId="16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0" fillId="0" borderId="2" xfId="0" applyNumberFormat="1" applyBorder="1" applyAlignment="1">
      <alignment horizontal="center" vertical="center" wrapText="1"/>
    </xf>
    <xf numFmtId="14" fontId="0" fillId="0" borderId="2" xfId="0" applyNumberFormat="1" applyFill="1" applyBorder="1" applyAlignment="1">
      <alignment horizontal="center" vertical="center" wrapText="1"/>
    </xf>
    <xf numFmtId="0" fontId="0" fillId="0" borderId="2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14" fontId="10" fillId="0" borderId="2" xfId="0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17" fillId="0" borderId="0" xfId="0" applyFont="1" applyFill="1">
      <alignment vertical="center"/>
    </xf>
    <xf numFmtId="14" fontId="0" fillId="0" borderId="0" xfId="0" applyNumberForma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4" xfId="0" applyNumberFormat="1" applyFill="1" applyBorder="1" applyAlignment="1">
      <alignment horizontal="center" vertical="center" wrapText="1"/>
    </xf>
    <xf numFmtId="0" fontId="22" fillId="9" borderId="5" xfId="0" applyFont="1" applyFill="1" applyBorder="1" applyAlignment="1">
      <alignment horizontal="left" vertical="center" wrapText="1"/>
    </xf>
    <xf numFmtId="0" fontId="22" fillId="9" borderId="7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horizontal="left" vertical="center"/>
    </xf>
    <xf numFmtId="0" fontId="23" fillId="0" borderId="11" xfId="0" applyFont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14" fontId="0" fillId="0" borderId="3" xfId="0" applyNumberFormat="1" applyFill="1" applyBorder="1" applyAlignment="1">
      <alignment horizontal="center" vertical="center" wrapText="1"/>
    </xf>
    <xf numFmtId="14" fontId="0" fillId="0" borderId="4" xfId="0" applyNumberForma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24" fillId="9" borderId="6" xfId="0" applyFont="1" applyFill="1" applyBorder="1" applyAlignment="1">
      <alignment horizontal="left" vertical="center" wrapText="1"/>
    </xf>
    <xf numFmtId="0" fontId="24" fillId="9" borderId="5" xfId="0" applyFont="1" applyFill="1" applyBorder="1" applyAlignment="1">
      <alignment horizontal="left" vertical="center" wrapText="1"/>
    </xf>
    <xf numFmtId="0" fontId="23" fillId="0" borderId="11" xfId="0" applyFont="1" applyBorder="1" applyAlignment="1">
      <alignment horizontal="left" vertical="center"/>
    </xf>
    <xf numFmtId="0" fontId="25" fillId="0" borderId="1" xfId="0" applyFont="1" applyFill="1" applyBorder="1" applyAlignment="1">
      <alignment horizontal="left" vertical="center" wrapText="1"/>
    </xf>
    <xf numFmtId="0" fontId="25" fillId="0" borderId="8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/>
    </xf>
    <xf numFmtId="0" fontId="0" fillId="7" borderId="2" xfId="0" applyFill="1" applyBorder="1">
      <alignment vertical="center"/>
    </xf>
    <xf numFmtId="0" fontId="0" fillId="7" borderId="2" xfId="0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</cellXfs>
  <cellStyles count="4">
    <cellStyle name="差" xfId="3" builtinId="27"/>
    <cellStyle name="常规" xfId="0" builtinId="0"/>
    <cellStyle name="常规 3" xfId="1"/>
    <cellStyle name="超链接 2" xfId="2"/>
  </cellStyles>
  <dxfs count="0"/>
  <tableStyles count="0" defaultTableStyle="TableStyleMedium9" defaultPivotStyle="PivotStyleLight16"/>
  <colors>
    <mruColors>
      <color rgb="FFC6EFCE"/>
      <color rgb="FFFFC7CE"/>
      <color rgb="FFDBEEF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</xdr:colOff>
      <xdr:row>0</xdr:row>
      <xdr:rowOff>28576</xdr:rowOff>
    </xdr:from>
    <xdr:to>
      <xdr:col>7</xdr:col>
      <xdr:colOff>457199</xdr:colOff>
      <xdr:row>0</xdr:row>
      <xdr:rowOff>762000</xdr:rowOff>
    </xdr:to>
    <xdr:pic>
      <xdr:nvPicPr>
        <xdr:cNvPr id="2" name="图片 1" descr="集团横版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8574" y="28576"/>
          <a:ext cx="4371975" cy="733424"/>
        </a:xfrm>
        <a:prstGeom prst="rect">
          <a:avLst/>
        </a:prstGeom>
        <a:blipFill dpi="0" rotWithShape="1">
          <a:blip xmlns:r="http://schemas.openxmlformats.org/officeDocument/2006/relationships" r:embed="rId2">
            <a:alphaModFix amt="0"/>
          </a:blip>
          <a:srcRect/>
          <a:tile tx="0" ty="0" sx="100000" sy="100000" flip="none" algn="tl"/>
        </a:blipFill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9525</xdr:rowOff>
    </xdr:from>
    <xdr:to>
      <xdr:col>0</xdr:col>
      <xdr:colOff>1583871</xdr:colOff>
      <xdr:row>1</xdr:row>
      <xdr:rowOff>756557</xdr:rowOff>
    </xdr:to>
    <xdr:cxnSp macro="">
      <xdr:nvCxnSpPr>
        <xdr:cNvPr id="3" name="直接连接符 2"/>
        <xdr:cNvCxnSpPr/>
      </xdr:nvCxnSpPr>
      <xdr:spPr>
        <a:xfrm>
          <a:off x="9525" y="668111"/>
          <a:ext cx="1574346" cy="74703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892629</xdr:colOff>
      <xdr:row>1</xdr:row>
      <xdr:rowOff>87085</xdr:rowOff>
    </xdr:from>
    <xdr:to>
      <xdr:col>0</xdr:col>
      <xdr:colOff>1529443</xdr:colOff>
      <xdr:row>1</xdr:row>
      <xdr:rowOff>397328</xdr:rowOff>
    </xdr:to>
    <xdr:sp macro="" textlink="">
      <xdr:nvSpPr>
        <xdr:cNvPr id="6" name="TextBox 5"/>
        <xdr:cNvSpPr txBox="1"/>
      </xdr:nvSpPr>
      <xdr:spPr>
        <a:xfrm>
          <a:off x="892629" y="745671"/>
          <a:ext cx="636814" cy="3102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/>
            <a:t>月份</a:t>
          </a:r>
        </a:p>
      </xdr:txBody>
    </xdr:sp>
    <xdr:clientData/>
  </xdr:twoCellAnchor>
  <xdr:twoCellAnchor>
    <xdr:from>
      <xdr:col>0</xdr:col>
      <xdr:colOff>76200</xdr:colOff>
      <xdr:row>1</xdr:row>
      <xdr:rowOff>478971</xdr:rowOff>
    </xdr:from>
    <xdr:to>
      <xdr:col>0</xdr:col>
      <xdr:colOff>843643</xdr:colOff>
      <xdr:row>1</xdr:row>
      <xdr:rowOff>702128</xdr:rowOff>
    </xdr:to>
    <xdr:sp macro="" textlink="">
      <xdr:nvSpPr>
        <xdr:cNvPr id="7" name="TextBox 6"/>
        <xdr:cNvSpPr txBox="1"/>
      </xdr:nvSpPr>
      <xdr:spPr>
        <a:xfrm>
          <a:off x="76200" y="1137557"/>
          <a:ext cx="767443" cy="2231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/>
            <a:t>项目统计</a:t>
          </a:r>
        </a:p>
      </xdr:txBody>
    </xdr:sp>
    <xdr:clientData/>
  </xdr:twoCellAnchor>
  <xdr:twoCellAnchor editAs="oneCell">
    <xdr:from>
      <xdr:col>0</xdr:col>
      <xdr:colOff>2</xdr:colOff>
      <xdr:row>0</xdr:row>
      <xdr:rowOff>0</xdr:rowOff>
    </xdr:from>
    <xdr:to>
      <xdr:col>3</xdr:col>
      <xdr:colOff>581025</xdr:colOff>
      <xdr:row>0</xdr:row>
      <xdr:rowOff>695325</xdr:rowOff>
    </xdr:to>
    <xdr:pic>
      <xdr:nvPicPr>
        <xdr:cNvPr id="5" name="图片 4" descr="集团横版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" y="0"/>
          <a:ext cx="3629023" cy="695325"/>
        </a:xfrm>
        <a:prstGeom prst="rect">
          <a:avLst/>
        </a:prstGeom>
        <a:blipFill dpi="0" rotWithShape="1">
          <a:blip xmlns:r="http://schemas.openxmlformats.org/officeDocument/2006/relationships" r:embed="rId2">
            <a:alphaModFix amt="0"/>
          </a:blip>
          <a:srcRect/>
          <a:tile tx="0" ty="0" sx="100000" sy="100000" flip="none" algn="tl"/>
        </a:blipFill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2</xdr:rowOff>
    </xdr:from>
    <xdr:to>
      <xdr:col>4</xdr:col>
      <xdr:colOff>133350</xdr:colOff>
      <xdr:row>0</xdr:row>
      <xdr:rowOff>628650</xdr:rowOff>
    </xdr:to>
    <xdr:pic>
      <xdr:nvPicPr>
        <xdr:cNvPr id="2" name="图片 1" descr="集团横版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" y="2"/>
          <a:ext cx="3952874" cy="628648"/>
        </a:xfrm>
        <a:prstGeom prst="rect">
          <a:avLst/>
        </a:prstGeom>
        <a:blipFill dpi="0" rotWithShape="1">
          <a:blip xmlns:r="http://schemas.openxmlformats.org/officeDocument/2006/relationships" r:embed="rId2">
            <a:alphaModFix amt="0"/>
          </a:blip>
          <a:srcRect/>
          <a:tile tx="0" ty="0" sx="100000" sy="100000" flip="none" algn="tl"/>
        </a:blipFill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40"/>
  <sheetViews>
    <sheetView tabSelected="1" workbookViewId="0">
      <pane xSplit="12" ySplit="4" topLeftCell="M5" activePane="bottomRight" state="frozen"/>
      <selection pane="topRight" activeCell="K1" sqref="K1"/>
      <selection pane="bottomLeft" activeCell="A5" sqref="A5"/>
      <selection pane="bottomRight" sqref="A1:AH1"/>
    </sheetView>
  </sheetViews>
  <sheetFormatPr defaultRowHeight="13.5"/>
  <cols>
    <col min="1" max="1" width="5.25" style="1" customWidth="1"/>
    <col min="2" max="2" width="11" style="1" hidden="1" customWidth="1"/>
    <col min="3" max="3" width="10.375" style="1" customWidth="1"/>
    <col min="4" max="4" width="6" style="1" customWidth="1"/>
    <col min="5" max="5" width="11.875" style="1" customWidth="1"/>
    <col min="6" max="6" width="10" style="1" customWidth="1"/>
    <col min="7" max="7" width="8.25" style="1" customWidth="1"/>
    <col min="8" max="8" width="6.25" style="1" customWidth="1"/>
    <col min="9" max="9" width="8.625" style="1" customWidth="1"/>
    <col min="10" max="10" width="6.5" style="1" customWidth="1"/>
    <col min="11" max="11" width="8.75" style="1" customWidth="1"/>
    <col min="12" max="12" width="8.875" style="1" customWidth="1"/>
    <col min="13" max="13" width="7.875" style="1" customWidth="1"/>
    <col min="14" max="14" width="11.25" style="1" customWidth="1"/>
    <col min="15" max="15" width="11.125" style="1" hidden="1" customWidth="1"/>
    <col min="16" max="16" width="11.125" style="1" customWidth="1"/>
    <col min="17" max="17" width="28.75" style="1" customWidth="1"/>
    <col min="18" max="18" width="22.75" style="1" customWidth="1"/>
    <col min="19" max="19" width="18.375" style="1" customWidth="1"/>
    <col min="20" max="20" width="9.375" style="1" customWidth="1"/>
    <col min="21" max="21" width="7.25" style="1" customWidth="1"/>
    <col min="22" max="22" width="7.75" style="1" customWidth="1"/>
    <col min="23" max="23" width="11.75" style="1" customWidth="1"/>
    <col min="24" max="24" width="9" style="1" customWidth="1"/>
    <col min="25" max="26" width="8.75" style="1" customWidth="1"/>
    <col min="27" max="28" width="8.875" style="1" customWidth="1"/>
    <col min="29" max="29" width="10.5" style="1" customWidth="1"/>
    <col min="30" max="30" width="9" style="1"/>
    <col min="31" max="31" width="10.5" style="1" bestFit="1" customWidth="1"/>
    <col min="32" max="16384" width="9" style="1"/>
  </cols>
  <sheetData>
    <row r="1" spans="1:34" s="42" customFormat="1" ht="62.25" customHeight="1">
      <c r="A1" s="83" t="s">
        <v>61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4"/>
    </row>
    <row r="2" spans="1:34" ht="40.5" customHeight="1">
      <c r="A2" s="74" t="s">
        <v>2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6"/>
      <c r="O2" s="3"/>
      <c r="P2" s="66" t="s">
        <v>54</v>
      </c>
      <c r="Q2" s="66" t="s">
        <v>32</v>
      </c>
      <c r="R2" s="66" t="s">
        <v>28</v>
      </c>
      <c r="S2" s="66" t="s">
        <v>35</v>
      </c>
      <c r="T2" s="4" t="s">
        <v>3</v>
      </c>
      <c r="U2" s="61" t="s">
        <v>37</v>
      </c>
      <c r="V2" s="62"/>
      <c r="W2" s="19" t="s">
        <v>4</v>
      </c>
      <c r="X2" s="61" t="s">
        <v>36</v>
      </c>
      <c r="Y2" s="63"/>
      <c r="Z2" s="62"/>
      <c r="AA2" s="61" t="s">
        <v>5</v>
      </c>
      <c r="AB2" s="62"/>
      <c r="AC2" s="61" t="s">
        <v>6</v>
      </c>
      <c r="AD2" s="63"/>
      <c r="AE2" s="63"/>
      <c r="AF2" s="55" t="s">
        <v>25</v>
      </c>
      <c r="AG2" s="56"/>
      <c r="AH2" s="57"/>
    </row>
    <row r="3" spans="1:34" ht="31.5" customHeight="1">
      <c r="A3" s="71" t="s">
        <v>1</v>
      </c>
      <c r="B3" s="79" t="s">
        <v>0</v>
      </c>
      <c r="C3" s="71" t="s">
        <v>52</v>
      </c>
      <c r="D3" s="71" t="s">
        <v>53</v>
      </c>
      <c r="E3" s="69" t="s">
        <v>39</v>
      </c>
      <c r="F3" s="69" t="s">
        <v>7</v>
      </c>
      <c r="G3" s="69" t="s">
        <v>8</v>
      </c>
      <c r="H3" s="69" t="s">
        <v>9</v>
      </c>
      <c r="I3" s="69" t="s">
        <v>10</v>
      </c>
      <c r="J3" s="69" t="s">
        <v>11</v>
      </c>
      <c r="K3" s="69" t="s">
        <v>29</v>
      </c>
      <c r="L3" s="69" t="s">
        <v>12</v>
      </c>
      <c r="M3" s="69" t="s">
        <v>13</v>
      </c>
      <c r="N3" s="69" t="s">
        <v>14</v>
      </c>
      <c r="O3" s="73" t="s">
        <v>15</v>
      </c>
      <c r="P3" s="67"/>
      <c r="Q3" s="67"/>
      <c r="R3" s="67"/>
      <c r="S3" s="67"/>
      <c r="T3" s="64" t="s">
        <v>16</v>
      </c>
      <c r="U3" s="70" t="s">
        <v>17</v>
      </c>
      <c r="V3" s="70" t="s">
        <v>18</v>
      </c>
      <c r="W3" s="64" t="s">
        <v>34</v>
      </c>
      <c r="X3" s="70" t="s">
        <v>19</v>
      </c>
      <c r="Y3" s="64" t="s">
        <v>20</v>
      </c>
      <c r="Z3" s="64" t="s">
        <v>21</v>
      </c>
      <c r="AA3" s="64" t="s">
        <v>33</v>
      </c>
      <c r="AB3" s="64" t="s">
        <v>31</v>
      </c>
      <c r="AC3" s="70" t="s">
        <v>22</v>
      </c>
      <c r="AD3" s="70" t="s">
        <v>23</v>
      </c>
      <c r="AE3" s="70" t="s">
        <v>24</v>
      </c>
      <c r="AF3" s="58"/>
      <c r="AG3" s="59"/>
      <c r="AH3" s="60"/>
    </row>
    <row r="4" spans="1:34" ht="24.95" customHeight="1">
      <c r="A4" s="72"/>
      <c r="B4" s="79"/>
      <c r="C4" s="72"/>
      <c r="D4" s="72"/>
      <c r="E4" s="69"/>
      <c r="F4" s="69"/>
      <c r="G4" s="69"/>
      <c r="H4" s="69"/>
      <c r="I4" s="69"/>
      <c r="J4" s="69"/>
      <c r="K4" s="69"/>
      <c r="L4" s="69"/>
      <c r="M4" s="69"/>
      <c r="N4" s="69"/>
      <c r="O4" s="73"/>
      <c r="P4" s="68"/>
      <c r="Q4" s="68"/>
      <c r="R4" s="68"/>
      <c r="S4" s="68"/>
      <c r="T4" s="65"/>
      <c r="U4" s="70"/>
      <c r="V4" s="70"/>
      <c r="W4" s="65"/>
      <c r="X4" s="70"/>
      <c r="Y4" s="65"/>
      <c r="Z4" s="65"/>
      <c r="AA4" s="65"/>
      <c r="AB4" s="65"/>
      <c r="AC4" s="70"/>
      <c r="AD4" s="70"/>
      <c r="AE4" s="70"/>
      <c r="AF4" s="5" t="s">
        <v>26</v>
      </c>
      <c r="AG4" s="5" t="s">
        <v>27</v>
      </c>
      <c r="AH4" s="20" t="s">
        <v>30</v>
      </c>
    </row>
    <row r="5" spans="1:34" ht="64.5" customHeight="1">
      <c r="A5" s="2">
        <f>ROW()-4</f>
        <v>1</v>
      </c>
      <c r="B5" s="6">
        <v>44300</v>
      </c>
      <c r="C5" s="6"/>
      <c r="D5" s="36"/>
      <c r="E5" s="2"/>
      <c r="F5" s="2"/>
      <c r="G5" s="2"/>
      <c r="H5" s="2"/>
      <c r="I5" s="2"/>
      <c r="J5" s="2"/>
      <c r="K5" s="2"/>
      <c r="L5" s="2"/>
      <c r="M5" s="2"/>
      <c r="N5" s="6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64.5" customHeight="1">
      <c r="A6" s="2">
        <f t="shared" ref="A6:A39" si="0">ROW()-4</f>
        <v>2</v>
      </c>
      <c r="B6" s="6">
        <v>44161</v>
      </c>
      <c r="C6" s="6"/>
      <c r="D6" s="36"/>
      <c r="E6" s="7"/>
      <c r="F6" s="2"/>
      <c r="G6" s="2"/>
      <c r="H6" s="2"/>
      <c r="I6" s="2"/>
      <c r="J6" s="2"/>
      <c r="K6" s="2"/>
      <c r="L6" s="2"/>
      <c r="M6" s="2"/>
      <c r="N6" s="9"/>
      <c r="O6" s="2"/>
      <c r="P6" s="2"/>
      <c r="Q6" s="2"/>
      <c r="R6" s="2"/>
      <c r="S6" s="2"/>
      <c r="T6" s="2"/>
      <c r="U6" s="2"/>
      <c r="V6" s="2"/>
      <c r="W6" s="2"/>
      <c r="X6" s="10"/>
      <c r="Y6" s="2"/>
      <c r="Z6" s="6"/>
      <c r="AA6" s="6"/>
      <c r="AB6" s="2"/>
      <c r="AC6" s="2"/>
      <c r="AD6" s="2"/>
      <c r="AE6" s="2"/>
      <c r="AF6" s="2"/>
      <c r="AG6" s="2"/>
      <c r="AH6" s="2"/>
    </row>
    <row r="7" spans="1:34" ht="64.5" customHeight="1">
      <c r="A7" s="2">
        <f t="shared" si="0"/>
        <v>3</v>
      </c>
      <c r="B7" s="6">
        <v>44229</v>
      </c>
      <c r="C7" s="6"/>
      <c r="D7" s="36"/>
      <c r="E7" s="6"/>
      <c r="F7" s="2"/>
      <c r="G7" s="2"/>
      <c r="H7" s="2"/>
      <c r="I7" s="2"/>
      <c r="J7" s="2"/>
      <c r="K7" s="2"/>
      <c r="L7" s="2"/>
      <c r="M7" s="2"/>
      <c r="N7" s="6"/>
      <c r="O7" s="2"/>
      <c r="P7" s="2"/>
      <c r="Q7" s="2"/>
      <c r="R7" s="2"/>
      <c r="S7" s="2"/>
      <c r="T7" s="10"/>
      <c r="U7" s="2"/>
      <c r="V7" s="2"/>
      <c r="W7" s="10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ht="64.5" customHeight="1">
      <c r="A8" s="2">
        <f t="shared" si="0"/>
        <v>4</v>
      </c>
      <c r="B8" s="6">
        <v>44223</v>
      </c>
      <c r="C8" s="6"/>
      <c r="D8" s="36"/>
      <c r="E8" s="7"/>
      <c r="F8" s="2"/>
      <c r="G8" s="2"/>
      <c r="H8" s="2"/>
      <c r="I8" s="8"/>
      <c r="J8" s="2"/>
      <c r="K8" s="2"/>
      <c r="L8" s="2"/>
      <c r="M8" s="6"/>
      <c r="N8" s="6"/>
      <c r="O8" s="2"/>
      <c r="P8" s="2"/>
      <c r="Q8" s="2"/>
      <c r="R8" s="2"/>
      <c r="S8" s="2"/>
      <c r="T8" s="2"/>
      <c r="U8" s="2"/>
      <c r="V8" s="2"/>
      <c r="W8" s="2"/>
      <c r="X8" s="6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ht="64.5" customHeight="1">
      <c r="A9" s="2">
        <f t="shared" si="0"/>
        <v>5</v>
      </c>
      <c r="B9" s="6">
        <v>44264</v>
      </c>
      <c r="C9" s="37"/>
      <c r="D9" s="38"/>
      <c r="E9" s="39"/>
      <c r="F9" s="39"/>
      <c r="G9" s="39"/>
      <c r="H9" s="39"/>
      <c r="I9" s="39"/>
      <c r="J9" s="39"/>
      <c r="K9" s="39"/>
      <c r="L9" s="39"/>
      <c r="M9" s="37"/>
      <c r="N9" s="37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</row>
    <row r="10" spans="1:34" ht="64.5" customHeight="1">
      <c r="A10" s="2">
        <f t="shared" si="0"/>
        <v>6</v>
      </c>
      <c r="B10" s="6">
        <v>44168</v>
      </c>
      <c r="C10" s="37"/>
      <c r="D10" s="38"/>
      <c r="E10" s="39"/>
      <c r="F10" s="39"/>
      <c r="G10" s="39"/>
      <c r="H10" s="39"/>
      <c r="I10" s="39"/>
      <c r="J10" s="39"/>
      <c r="K10" s="39"/>
      <c r="L10" s="39"/>
      <c r="M10" s="39"/>
      <c r="N10" s="37"/>
      <c r="O10" s="39"/>
      <c r="P10" s="39"/>
      <c r="Q10" s="39"/>
      <c r="R10" s="39"/>
      <c r="S10" s="39"/>
      <c r="T10" s="39"/>
      <c r="U10" s="39"/>
      <c r="V10" s="39"/>
      <c r="W10" s="39"/>
      <c r="X10" s="37"/>
      <c r="Y10" s="39"/>
      <c r="Z10" s="39"/>
      <c r="AA10" s="39"/>
      <c r="AB10" s="39"/>
      <c r="AC10" s="39"/>
      <c r="AD10" s="39"/>
      <c r="AE10" s="39"/>
      <c r="AF10" s="39"/>
      <c r="AG10" s="39"/>
      <c r="AH10" s="39"/>
    </row>
    <row r="11" spans="1:34" ht="64.5" customHeight="1">
      <c r="A11" s="2">
        <f t="shared" si="0"/>
        <v>7</v>
      </c>
      <c r="B11" s="6">
        <v>44249</v>
      </c>
      <c r="C11" s="37"/>
      <c r="D11" s="38"/>
      <c r="E11" s="39"/>
      <c r="F11" s="39"/>
      <c r="G11" s="39"/>
      <c r="H11" s="39"/>
      <c r="I11" s="39"/>
      <c r="J11" s="39"/>
      <c r="K11" s="39"/>
      <c r="L11" s="39"/>
      <c r="M11" s="37"/>
      <c r="N11" s="37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</row>
    <row r="12" spans="1:34" ht="64.5" customHeight="1">
      <c r="A12" s="2">
        <f t="shared" si="0"/>
        <v>8</v>
      </c>
      <c r="B12" s="11">
        <v>44161</v>
      </c>
      <c r="C12" s="37"/>
      <c r="D12" s="38"/>
      <c r="E12" s="39"/>
      <c r="F12" s="39"/>
      <c r="G12" s="39"/>
      <c r="H12" s="39"/>
      <c r="I12" s="39"/>
      <c r="J12" s="39"/>
      <c r="K12" s="39"/>
      <c r="L12" s="39"/>
      <c r="M12" s="37"/>
      <c r="N12" s="37"/>
      <c r="O12" s="39"/>
      <c r="P12" s="39"/>
      <c r="Q12" s="39"/>
      <c r="R12" s="39"/>
      <c r="S12" s="39"/>
      <c r="T12" s="39"/>
      <c r="U12" s="39"/>
      <c r="V12" s="39"/>
      <c r="W12" s="39"/>
      <c r="X12" s="40"/>
      <c r="Y12" s="39"/>
      <c r="Z12" s="39"/>
      <c r="AA12" s="39"/>
      <c r="AB12" s="39"/>
      <c r="AC12" s="41"/>
      <c r="AD12" s="39"/>
      <c r="AE12" s="39"/>
      <c r="AF12" s="39"/>
      <c r="AG12" s="39"/>
      <c r="AH12" s="39"/>
    </row>
    <row r="13" spans="1:34" ht="64.5" customHeight="1">
      <c r="A13" s="2">
        <f t="shared" si="0"/>
        <v>9</v>
      </c>
      <c r="B13" s="11">
        <v>44176</v>
      </c>
      <c r="C13" s="37"/>
      <c r="D13" s="38"/>
      <c r="E13" s="39"/>
      <c r="F13" s="39"/>
      <c r="G13" s="39"/>
      <c r="H13" s="39"/>
      <c r="I13" s="39"/>
      <c r="J13" s="39"/>
      <c r="K13" s="39"/>
      <c r="L13" s="39"/>
      <c r="M13" s="37"/>
      <c r="N13" s="37"/>
      <c r="O13" s="39"/>
      <c r="P13" s="39"/>
      <c r="Q13" s="39"/>
      <c r="R13" s="39"/>
      <c r="S13" s="39"/>
      <c r="T13" s="39"/>
      <c r="U13" s="39"/>
      <c r="V13" s="39"/>
      <c r="W13" s="42"/>
      <c r="X13" s="43"/>
      <c r="Y13" s="39"/>
      <c r="Z13" s="39"/>
      <c r="AA13" s="39"/>
      <c r="AB13" s="39"/>
      <c r="AC13" s="44"/>
      <c r="AD13" s="39"/>
      <c r="AE13" s="39"/>
      <c r="AF13" s="39"/>
      <c r="AG13" s="39"/>
      <c r="AH13" s="39"/>
    </row>
    <row r="14" spans="1:34" ht="64.5" customHeight="1">
      <c r="A14" s="2">
        <f t="shared" si="0"/>
        <v>10</v>
      </c>
      <c r="B14" s="6">
        <v>44260</v>
      </c>
      <c r="C14" s="37"/>
      <c r="D14" s="38"/>
      <c r="E14" s="39"/>
      <c r="F14" s="39"/>
      <c r="G14" s="39"/>
      <c r="H14" s="39"/>
      <c r="I14" s="39"/>
      <c r="J14" s="39"/>
      <c r="K14" s="39"/>
      <c r="L14" s="39"/>
      <c r="M14" s="39"/>
      <c r="N14" s="37"/>
      <c r="O14" s="39"/>
      <c r="P14" s="39"/>
      <c r="Q14" s="39"/>
      <c r="R14" s="39"/>
      <c r="S14" s="39"/>
      <c r="T14" s="39"/>
      <c r="U14" s="39"/>
      <c r="V14" s="39"/>
      <c r="W14" s="39"/>
      <c r="X14" s="37"/>
      <c r="Y14" s="39"/>
      <c r="Z14" s="39"/>
      <c r="AA14" s="39"/>
      <c r="AB14" s="39"/>
      <c r="AC14" s="39"/>
      <c r="AD14" s="39"/>
      <c r="AE14" s="39"/>
      <c r="AF14" s="39"/>
      <c r="AG14" s="39"/>
      <c r="AH14" s="39"/>
    </row>
    <row r="15" spans="1:34" ht="80.099999999999994" hidden="1" customHeight="1">
      <c r="A15" s="2">
        <f t="shared" si="0"/>
        <v>11</v>
      </c>
      <c r="B15" s="11">
        <v>44046</v>
      </c>
      <c r="C15" s="37"/>
      <c r="D15" s="38"/>
      <c r="E15" s="39"/>
      <c r="F15" s="39"/>
      <c r="G15" s="39"/>
      <c r="H15" s="39"/>
      <c r="I15" s="39"/>
      <c r="J15" s="39"/>
      <c r="K15" s="39"/>
      <c r="L15" s="39"/>
      <c r="M15" s="39"/>
      <c r="N15" s="37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</row>
    <row r="16" spans="1:34" ht="80.099999999999994" hidden="1" customHeight="1">
      <c r="A16" s="2">
        <f t="shared" si="0"/>
        <v>12</v>
      </c>
      <c r="B16" s="11">
        <v>44281</v>
      </c>
      <c r="C16" s="37"/>
      <c r="D16" s="38"/>
      <c r="E16" s="39"/>
      <c r="F16" s="39"/>
      <c r="G16" s="39"/>
      <c r="H16" s="39"/>
      <c r="I16" s="39"/>
      <c r="J16" s="39"/>
      <c r="K16" s="39"/>
      <c r="L16" s="39"/>
      <c r="M16" s="39"/>
      <c r="N16" s="37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45"/>
      <c r="AD16" s="39"/>
      <c r="AE16" s="39"/>
      <c r="AF16" s="39"/>
      <c r="AG16" s="39"/>
      <c r="AH16" s="39"/>
    </row>
    <row r="17" spans="1:34" ht="80.099999999999994" hidden="1" customHeight="1">
      <c r="A17" s="2">
        <f t="shared" si="0"/>
        <v>13</v>
      </c>
      <c r="B17" s="6">
        <v>44219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7"/>
      <c r="N17" s="37"/>
      <c r="O17" s="39"/>
      <c r="P17" s="39"/>
      <c r="Q17" s="39"/>
      <c r="R17" s="39"/>
      <c r="S17" s="39"/>
      <c r="T17" s="40"/>
      <c r="U17" s="39"/>
      <c r="V17" s="39"/>
      <c r="W17" s="39"/>
      <c r="X17" s="40"/>
      <c r="Y17" s="39"/>
      <c r="Z17" s="39"/>
      <c r="AA17" s="39"/>
      <c r="AB17" s="39"/>
      <c r="AC17" s="39"/>
      <c r="AD17" s="39"/>
      <c r="AE17" s="39"/>
      <c r="AF17" s="39"/>
      <c r="AG17" s="39"/>
      <c r="AH17" s="39"/>
    </row>
    <row r="18" spans="1:34" ht="80.099999999999994" hidden="1" customHeight="1">
      <c r="A18" s="2">
        <f t="shared" si="0"/>
        <v>14</v>
      </c>
      <c r="B18" s="6">
        <v>44335</v>
      </c>
      <c r="C18" s="37"/>
      <c r="D18" s="38"/>
      <c r="E18" s="39"/>
      <c r="F18" s="39"/>
      <c r="G18" s="39"/>
      <c r="H18" s="39"/>
      <c r="I18" s="39"/>
      <c r="J18" s="39"/>
      <c r="K18" s="39"/>
      <c r="L18" s="39"/>
      <c r="M18" s="37"/>
      <c r="N18" s="37"/>
      <c r="O18" s="39"/>
      <c r="P18" s="39"/>
      <c r="Q18" s="39"/>
      <c r="R18" s="39"/>
      <c r="S18" s="39"/>
      <c r="T18" s="40"/>
      <c r="U18" s="39"/>
      <c r="V18" s="39"/>
      <c r="W18" s="39"/>
      <c r="X18" s="40"/>
      <c r="Y18" s="39"/>
      <c r="Z18" s="39"/>
      <c r="AA18" s="39"/>
      <c r="AB18" s="39"/>
      <c r="AC18" s="39"/>
      <c r="AD18" s="39"/>
      <c r="AE18" s="39"/>
      <c r="AF18" s="39"/>
      <c r="AG18" s="39"/>
      <c r="AH18" s="39"/>
    </row>
    <row r="19" spans="1:34" ht="80.099999999999994" hidden="1" customHeight="1">
      <c r="A19" s="2">
        <f t="shared" si="0"/>
        <v>15</v>
      </c>
      <c r="B19" s="6">
        <v>44343</v>
      </c>
      <c r="C19" s="37"/>
      <c r="D19" s="38"/>
      <c r="E19" s="39"/>
      <c r="F19" s="39"/>
      <c r="G19" s="39"/>
      <c r="H19" s="39"/>
      <c r="I19" s="39"/>
      <c r="J19" s="39"/>
      <c r="K19" s="39"/>
      <c r="L19" s="39"/>
      <c r="M19" s="37"/>
      <c r="N19" s="37"/>
      <c r="O19" s="39"/>
      <c r="P19" s="39"/>
      <c r="Q19" s="39"/>
      <c r="R19" s="39"/>
      <c r="S19" s="39"/>
      <c r="T19" s="40"/>
      <c r="U19" s="39"/>
      <c r="V19" s="39"/>
      <c r="W19" s="39"/>
      <c r="X19" s="40"/>
      <c r="Y19" s="39"/>
      <c r="Z19" s="39"/>
      <c r="AA19" s="39"/>
      <c r="AB19" s="39"/>
      <c r="AC19" s="39"/>
      <c r="AD19" s="39"/>
      <c r="AE19" s="39"/>
      <c r="AF19" s="39"/>
      <c r="AG19" s="39"/>
      <c r="AH19" s="39"/>
    </row>
    <row r="20" spans="1:34" ht="80.099999999999994" hidden="1" customHeight="1">
      <c r="A20" s="2">
        <f t="shared" si="0"/>
        <v>16</v>
      </c>
      <c r="B20" s="6">
        <v>44333</v>
      </c>
      <c r="C20" s="37"/>
      <c r="D20" s="38"/>
      <c r="E20" s="39"/>
      <c r="F20" s="39"/>
      <c r="G20" s="39"/>
      <c r="H20" s="39"/>
      <c r="I20" s="39"/>
      <c r="J20" s="39"/>
      <c r="K20" s="39"/>
      <c r="L20" s="39"/>
      <c r="M20" s="39"/>
      <c r="N20" s="37"/>
      <c r="O20" s="39"/>
      <c r="P20" s="39"/>
      <c r="Q20" s="39"/>
      <c r="R20" s="39"/>
      <c r="S20" s="39"/>
      <c r="T20" s="40"/>
      <c r="U20" s="39"/>
      <c r="V20" s="39"/>
      <c r="W20" s="39"/>
      <c r="X20" s="40"/>
      <c r="Y20" s="39"/>
      <c r="Z20" s="39"/>
      <c r="AA20" s="39"/>
      <c r="AB20" s="39"/>
      <c r="AC20" s="39"/>
      <c r="AD20" s="39"/>
      <c r="AE20" s="39"/>
      <c r="AF20" s="39"/>
      <c r="AG20" s="39"/>
      <c r="AH20" s="39"/>
    </row>
    <row r="21" spans="1:34" ht="80.099999999999994" hidden="1" customHeight="1">
      <c r="A21" s="2">
        <f t="shared" si="0"/>
        <v>17</v>
      </c>
      <c r="B21" s="6">
        <v>44334</v>
      </c>
      <c r="C21" s="37"/>
      <c r="D21" s="38"/>
      <c r="E21" s="39"/>
      <c r="F21" s="39"/>
      <c r="G21" s="39"/>
      <c r="H21" s="39"/>
      <c r="I21" s="39"/>
      <c r="J21" s="39"/>
      <c r="K21" s="39"/>
      <c r="L21" s="39"/>
      <c r="M21" s="39"/>
      <c r="N21" s="37"/>
      <c r="O21" s="39"/>
      <c r="P21" s="39"/>
      <c r="Q21" s="39"/>
      <c r="R21" s="39"/>
      <c r="S21" s="39"/>
      <c r="T21" s="40"/>
      <c r="U21" s="39"/>
      <c r="V21" s="39"/>
      <c r="W21" s="39"/>
      <c r="X21" s="40"/>
      <c r="Y21" s="39"/>
      <c r="Z21" s="39"/>
      <c r="AA21" s="39"/>
      <c r="AB21" s="39"/>
      <c r="AC21" s="39"/>
      <c r="AD21" s="39"/>
      <c r="AE21" s="39"/>
      <c r="AF21" s="39"/>
      <c r="AG21" s="39"/>
      <c r="AH21" s="39"/>
    </row>
    <row r="22" spans="1:34" ht="80.099999999999994" hidden="1" customHeight="1">
      <c r="A22" s="2">
        <f t="shared" si="0"/>
        <v>18</v>
      </c>
      <c r="B22" s="6">
        <v>44336</v>
      </c>
      <c r="C22" s="37"/>
      <c r="D22" s="38"/>
      <c r="E22" s="39"/>
      <c r="F22" s="39"/>
      <c r="G22" s="39"/>
      <c r="H22" s="39"/>
      <c r="I22" s="39"/>
      <c r="J22" s="39"/>
      <c r="K22" s="39"/>
      <c r="L22" s="39"/>
      <c r="M22" s="37"/>
      <c r="N22" s="37"/>
      <c r="O22" s="39"/>
      <c r="P22" s="39"/>
      <c r="Q22" s="39"/>
      <c r="R22" s="39"/>
      <c r="S22" s="39"/>
      <c r="T22" s="40"/>
      <c r="U22" s="39"/>
      <c r="V22" s="39"/>
      <c r="W22" s="39"/>
      <c r="X22" s="40"/>
      <c r="Y22" s="39"/>
      <c r="Z22" s="39"/>
      <c r="AA22" s="39"/>
      <c r="AB22" s="39"/>
      <c r="AC22" s="39"/>
      <c r="AD22" s="39"/>
      <c r="AE22" s="39"/>
      <c r="AF22" s="39"/>
      <c r="AG22" s="39"/>
      <c r="AH22" s="39"/>
    </row>
    <row r="23" spans="1:34" ht="80.099999999999994" hidden="1" customHeight="1">
      <c r="A23" s="2">
        <f t="shared" si="0"/>
        <v>19</v>
      </c>
      <c r="B23" s="6">
        <v>44336</v>
      </c>
      <c r="C23" s="37"/>
      <c r="D23" s="38"/>
      <c r="E23" s="39"/>
      <c r="F23" s="39"/>
      <c r="G23" s="39"/>
      <c r="H23" s="39"/>
      <c r="I23" s="39"/>
      <c r="J23" s="39"/>
      <c r="K23" s="39"/>
      <c r="L23" s="39"/>
      <c r="M23" s="37"/>
      <c r="N23" s="37"/>
      <c r="O23" s="39"/>
      <c r="P23" s="39"/>
      <c r="Q23" s="39"/>
      <c r="R23" s="39"/>
      <c r="S23" s="39"/>
      <c r="T23" s="40"/>
      <c r="U23" s="39"/>
      <c r="V23" s="39"/>
      <c r="W23" s="39"/>
      <c r="X23" s="40"/>
      <c r="Y23" s="39"/>
      <c r="Z23" s="39"/>
      <c r="AA23" s="39"/>
      <c r="AB23" s="39"/>
      <c r="AC23" s="39"/>
      <c r="AD23" s="39"/>
      <c r="AE23" s="39"/>
      <c r="AF23" s="39"/>
      <c r="AG23" s="39"/>
      <c r="AH23" s="39"/>
    </row>
    <row r="24" spans="1:34" ht="80.099999999999994" hidden="1" customHeight="1">
      <c r="A24" s="2">
        <f t="shared" si="0"/>
        <v>20</v>
      </c>
      <c r="B24" s="6">
        <v>44349</v>
      </c>
      <c r="C24" s="37"/>
      <c r="D24" s="38"/>
      <c r="E24" s="39"/>
      <c r="F24" s="39"/>
      <c r="G24" s="39"/>
      <c r="H24" s="39"/>
      <c r="I24" s="39"/>
      <c r="J24" s="39"/>
      <c r="K24" s="39"/>
      <c r="L24" s="39"/>
      <c r="M24" s="37"/>
      <c r="N24" s="37"/>
      <c r="O24" s="39"/>
      <c r="P24" s="39"/>
      <c r="Q24" s="39"/>
      <c r="R24" s="39"/>
      <c r="S24" s="39"/>
      <c r="T24" s="40"/>
      <c r="U24" s="39"/>
      <c r="V24" s="39"/>
      <c r="W24" s="39"/>
      <c r="X24" s="40"/>
      <c r="Y24" s="39"/>
      <c r="Z24" s="39"/>
      <c r="AA24" s="39"/>
      <c r="AB24" s="39"/>
      <c r="AC24" s="39"/>
      <c r="AD24" s="39"/>
      <c r="AE24" s="39"/>
      <c r="AF24" s="39"/>
      <c r="AG24" s="39"/>
      <c r="AH24" s="39"/>
    </row>
    <row r="25" spans="1:34" ht="80.099999999999994" hidden="1" customHeight="1">
      <c r="A25" s="2">
        <f t="shared" si="0"/>
        <v>21</v>
      </c>
      <c r="B25" s="6">
        <v>44336</v>
      </c>
      <c r="C25" s="46"/>
      <c r="D25" s="38"/>
      <c r="E25" s="47"/>
      <c r="F25" s="39"/>
      <c r="G25" s="39"/>
      <c r="H25" s="39"/>
      <c r="I25" s="39"/>
      <c r="J25" s="39"/>
      <c r="K25" s="39"/>
      <c r="L25" s="39"/>
      <c r="M25" s="37"/>
      <c r="N25" s="37"/>
      <c r="O25" s="39"/>
      <c r="P25" s="39"/>
      <c r="Q25" s="39"/>
      <c r="R25" s="39"/>
      <c r="S25" s="39"/>
      <c r="T25" s="40"/>
      <c r="U25" s="39"/>
      <c r="V25" s="39"/>
      <c r="W25" s="39"/>
      <c r="X25" s="40"/>
      <c r="Y25" s="39"/>
      <c r="Z25" s="39"/>
      <c r="AA25" s="39"/>
      <c r="AB25" s="39"/>
      <c r="AC25" s="39"/>
      <c r="AD25" s="39"/>
      <c r="AE25" s="39"/>
      <c r="AF25" s="39"/>
      <c r="AG25" s="39"/>
      <c r="AH25" s="39"/>
    </row>
    <row r="26" spans="1:34" ht="80.099999999999994" hidden="1" customHeight="1">
      <c r="A26" s="2">
        <f t="shared" si="0"/>
        <v>22</v>
      </c>
      <c r="B26" s="6">
        <v>44329</v>
      </c>
      <c r="C26" s="37"/>
      <c r="D26" s="38"/>
      <c r="E26" s="39"/>
      <c r="F26" s="39"/>
      <c r="G26" s="39"/>
      <c r="H26" s="39"/>
      <c r="I26" s="39"/>
      <c r="J26" s="39"/>
      <c r="K26" s="39"/>
      <c r="L26" s="39"/>
      <c r="M26" s="37"/>
      <c r="N26" s="37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</row>
    <row r="27" spans="1:34" ht="80.099999999999994" hidden="1" customHeight="1">
      <c r="A27" s="2">
        <f t="shared" si="0"/>
        <v>23</v>
      </c>
      <c r="B27" s="6">
        <v>44354</v>
      </c>
      <c r="C27" s="37"/>
      <c r="D27" s="38"/>
      <c r="E27" s="39"/>
      <c r="F27" s="39"/>
      <c r="G27" s="39"/>
      <c r="H27" s="39"/>
      <c r="I27" s="39"/>
      <c r="J27" s="39"/>
      <c r="K27" s="39"/>
      <c r="L27" s="39"/>
      <c r="M27" s="39"/>
      <c r="N27" s="37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</row>
    <row r="28" spans="1:34" ht="80.099999999999994" hidden="1" customHeight="1">
      <c r="A28" s="2">
        <f t="shared" si="0"/>
        <v>24</v>
      </c>
      <c r="B28" s="6">
        <v>44357</v>
      </c>
      <c r="C28" s="37"/>
      <c r="D28" s="38"/>
      <c r="E28" s="39"/>
      <c r="F28" s="39"/>
      <c r="G28" s="39"/>
      <c r="H28" s="39"/>
      <c r="I28" s="39"/>
      <c r="J28" s="39"/>
      <c r="K28" s="39"/>
      <c r="L28" s="39"/>
      <c r="M28" s="39"/>
      <c r="N28" s="37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</row>
    <row r="29" spans="1:34" ht="80.099999999999994" hidden="1" customHeight="1">
      <c r="A29" s="2">
        <f t="shared" si="0"/>
        <v>25</v>
      </c>
      <c r="B29" s="6">
        <v>44368</v>
      </c>
      <c r="C29" s="37"/>
      <c r="D29" s="38"/>
      <c r="E29" s="39"/>
      <c r="F29" s="39"/>
      <c r="G29" s="39"/>
      <c r="H29" s="39"/>
      <c r="I29" s="39"/>
      <c r="J29" s="39"/>
      <c r="K29" s="39"/>
      <c r="L29" s="39"/>
      <c r="M29" s="39"/>
      <c r="N29" s="37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</row>
    <row r="30" spans="1:34" ht="80.099999999999994" hidden="1" customHeight="1">
      <c r="A30" s="2">
        <f t="shared" si="0"/>
        <v>26</v>
      </c>
      <c r="B30" s="6">
        <v>44377</v>
      </c>
      <c r="C30" s="37"/>
      <c r="D30" s="38"/>
      <c r="E30" s="39"/>
      <c r="F30" s="39"/>
      <c r="G30" s="39"/>
      <c r="H30" s="39"/>
      <c r="I30" s="39"/>
      <c r="J30" s="39"/>
      <c r="K30" s="39"/>
      <c r="L30" s="39"/>
      <c r="M30" s="39"/>
      <c r="N30" s="77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</row>
    <row r="31" spans="1:34" ht="80.099999999999994" hidden="1" customHeight="1">
      <c r="A31" s="2">
        <f t="shared" si="0"/>
        <v>27</v>
      </c>
      <c r="B31" s="6">
        <v>44377</v>
      </c>
      <c r="C31" s="37"/>
      <c r="D31" s="38"/>
      <c r="E31" s="39"/>
      <c r="F31" s="39"/>
      <c r="G31" s="39"/>
      <c r="H31" s="39"/>
      <c r="I31" s="39"/>
      <c r="J31" s="39"/>
      <c r="K31" s="39"/>
      <c r="L31" s="39"/>
      <c r="M31" s="39"/>
      <c r="N31" s="78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</row>
    <row r="32" spans="1:34" ht="80.099999999999994" hidden="1" customHeight="1">
      <c r="A32" s="2">
        <f t="shared" si="0"/>
        <v>28</v>
      </c>
      <c r="B32" s="6">
        <v>44413</v>
      </c>
      <c r="C32" s="37"/>
      <c r="D32" s="38"/>
      <c r="E32" s="39"/>
      <c r="F32" s="39"/>
      <c r="G32" s="48"/>
      <c r="H32" s="39"/>
      <c r="I32" s="39"/>
      <c r="J32" s="39"/>
      <c r="K32" s="39"/>
      <c r="L32" s="39"/>
      <c r="M32" s="37"/>
      <c r="N32" s="4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</row>
    <row r="33" spans="1:34" ht="80.099999999999994" hidden="1" customHeight="1">
      <c r="A33" s="2">
        <f t="shared" si="0"/>
        <v>29</v>
      </c>
      <c r="B33" s="6">
        <v>44413</v>
      </c>
      <c r="C33" s="37"/>
      <c r="D33" s="38"/>
      <c r="E33" s="39"/>
      <c r="F33" s="39"/>
      <c r="G33" s="39"/>
      <c r="H33" s="39"/>
      <c r="I33" s="39"/>
      <c r="J33" s="39"/>
      <c r="K33" s="39"/>
      <c r="L33" s="39"/>
      <c r="M33" s="39"/>
      <c r="N33" s="4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</row>
    <row r="34" spans="1:34" ht="80.099999999999994" hidden="1" customHeight="1">
      <c r="A34" s="2">
        <f t="shared" si="0"/>
        <v>30</v>
      </c>
      <c r="B34" s="6">
        <v>44413</v>
      </c>
      <c r="C34" s="6"/>
      <c r="D34" s="36"/>
      <c r="E34" s="2"/>
      <c r="F34" s="2"/>
      <c r="G34" s="2"/>
      <c r="H34" s="2"/>
      <c r="I34" s="2"/>
      <c r="J34" s="2"/>
      <c r="K34" s="2"/>
      <c r="L34" s="2"/>
      <c r="M34" s="2"/>
      <c r="N34" s="15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ht="80.099999999999994" hidden="1" customHeight="1">
      <c r="A35" s="2">
        <f t="shared" si="0"/>
        <v>31</v>
      </c>
      <c r="B35" s="6">
        <v>44378</v>
      </c>
      <c r="C35" s="6"/>
      <c r="D35" s="36"/>
      <c r="E35" s="2"/>
      <c r="F35" s="2"/>
      <c r="G35" s="14"/>
      <c r="H35" s="2"/>
      <c r="I35" s="2"/>
      <c r="J35" s="2"/>
      <c r="K35" s="2"/>
      <c r="L35" s="2"/>
      <c r="M35" s="9"/>
      <c r="N35" s="13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ht="80.099999999999994" hidden="1" customHeight="1">
      <c r="A36" s="2">
        <f t="shared" si="0"/>
        <v>32</v>
      </c>
      <c r="B36" s="6">
        <v>44418</v>
      </c>
      <c r="C36" s="6"/>
      <c r="D36" s="36"/>
      <c r="E36" s="2"/>
      <c r="F36" s="2"/>
      <c r="G36" s="17"/>
      <c r="H36" s="2"/>
      <c r="I36" s="2"/>
      <c r="J36" s="2"/>
      <c r="K36" s="2"/>
      <c r="L36" s="2"/>
      <c r="M36" s="2"/>
      <c r="N36" s="16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ht="80.099999999999994" hidden="1" customHeight="1">
      <c r="A37" s="2">
        <f t="shared" si="0"/>
        <v>33</v>
      </c>
      <c r="B37" s="6"/>
      <c r="C37" s="6"/>
      <c r="D37" s="36"/>
      <c r="E37" s="2"/>
      <c r="F37" s="2"/>
      <c r="G37" s="17"/>
      <c r="H37" s="2"/>
      <c r="I37" s="2"/>
      <c r="J37" s="2"/>
      <c r="K37" s="2"/>
      <c r="L37" s="2"/>
      <c r="M37" s="2"/>
      <c r="N37" s="18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ht="80.099999999999994" hidden="1" customHeight="1">
      <c r="A38" s="2">
        <f t="shared" si="0"/>
        <v>34</v>
      </c>
      <c r="B38" s="6"/>
      <c r="C38" s="6"/>
      <c r="D38" s="36"/>
      <c r="E38" s="2"/>
      <c r="F38" s="2"/>
      <c r="G38" s="17"/>
      <c r="H38" s="2"/>
      <c r="I38" s="2"/>
      <c r="J38" s="2"/>
      <c r="K38" s="2"/>
      <c r="L38" s="2"/>
      <c r="M38" s="2"/>
      <c r="N38" s="18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ht="80.099999999999994" hidden="1" customHeight="1">
      <c r="A39" s="2">
        <f t="shared" si="0"/>
        <v>35</v>
      </c>
      <c r="B39" s="6">
        <v>44392</v>
      </c>
      <c r="C39" s="6"/>
      <c r="D39" s="36"/>
      <c r="E39" s="2"/>
      <c r="F39" s="2"/>
      <c r="G39" s="2"/>
      <c r="H39" s="2"/>
      <c r="I39" s="2"/>
      <c r="J39" s="2"/>
      <c r="K39" s="2"/>
      <c r="L39" s="2"/>
      <c r="M39" s="2"/>
      <c r="N39" s="1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ht="15" customHeight="1">
      <c r="A40" s="54" t="s">
        <v>59</v>
      </c>
      <c r="B40" s="54"/>
      <c r="C40" s="54"/>
    </row>
  </sheetData>
  <mergeCells count="40">
    <mergeCell ref="N30:N31"/>
    <mergeCell ref="B3:B4"/>
    <mergeCell ref="A3:A4"/>
    <mergeCell ref="U3:U4"/>
    <mergeCell ref="V3:V4"/>
    <mergeCell ref="X3:X4"/>
    <mergeCell ref="A2:N2"/>
    <mergeCell ref="D3:D4"/>
    <mergeCell ref="S2:S4"/>
    <mergeCell ref="Q2:Q4"/>
    <mergeCell ref="W3:W4"/>
    <mergeCell ref="A1:AH1"/>
    <mergeCell ref="E3:E4"/>
    <mergeCell ref="F3:F4"/>
    <mergeCell ref="G3:G4"/>
    <mergeCell ref="H3:H4"/>
    <mergeCell ref="I3:I4"/>
    <mergeCell ref="U2:V2"/>
    <mergeCell ref="AD3:AD4"/>
    <mergeCell ref="AE3:AE4"/>
    <mergeCell ref="AC3:AC4"/>
    <mergeCell ref="T3:T4"/>
    <mergeCell ref="C3:C4"/>
    <mergeCell ref="O3:O4"/>
    <mergeCell ref="A40:C40"/>
    <mergeCell ref="AF2:AH3"/>
    <mergeCell ref="AA2:AB2"/>
    <mergeCell ref="AC2:AE2"/>
    <mergeCell ref="AB3:AB4"/>
    <mergeCell ref="X2:Z2"/>
    <mergeCell ref="Z3:Z4"/>
    <mergeCell ref="AA3:AA4"/>
    <mergeCell ref="P2:P4"/>
    <mergeCell ref="J3:J4"/>
    <mergeCell ref="K3:K4"/>
    <mergeCell ref="L3:L4"/>
    <mergeCell ref="M3:M4"/>
    <mergeCell ref="N3:N4"/>
    <mergeCell ref="Y3:Y4"/>
    <mergeCell ref="R2:R4"/>
  </mergeCells>
  <phoneticPr fontId="1" type="noConversion"/>
  <dataValidations count="1">
    <dataValidation type="list" allowBlank="1" showInputMessage="1" showErrorMessage="1" sqref="P5:P39">
      <formula1>"设计阶段,手板阶段,试模阶段,样板测试/确认阶段,试产阶段,首次量产阶段,项目完结"</formula1>
    </dataValidation>
  </dataValidations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"/>
  <sheetViews>
    <sheetView workbookViewId="0">
      <pane ySplit="2" topLeftCell="A3" activePane="bottomLeft" state="frozen"/>
      <selection pane="bottomLeft" activeCell="G4" sqref="G4"/>
    </sheetView>
  </sheetViews>
  <sheetFormatPr defaultRowHeight="13.5"/>
  <cols>
    <col min="1" max="1" width="20.75" customWidth="1"/>
    <col min="2" max="13" width="9.625" customWidth="1"/>
  </cols>
  <sheetData>
    <row r="1" spans="1:13" ht="56.25" customHeight="1">
      <c r="A1" s="85" t="s">
        <v>62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</row>
    <row r="2" spans="1:13" ht="60" customHeight="1">
      <c r="A2" s="86"/>
      <c r="B2" s="87">
        <v>1</v>
      </c>
      <c r="C2" s="87">
        <v>2</v>
      </c>
      <c r="D2" s="87">
        <v>3</v>
      </c>
      <c r="E2" s="87">
        <v>4</v>
      </c>
      <c r="F2" s="87">
        <v>5</v>
      </c>
      <c r="G2" s="87">
        <v>6</v>
      </c>
      <c r="H2" s="87">
        <v>7</v>
      </c>
      <c r="I2" s="87">
        <v>8</v>
      </c>
      <c r="J2" s="87">
        <v>9</v>
      </c>
      <c r="K2" s="87">
        <v>10</v>
      </c>
      <c r="L2" s="87">
        <v>11</v>
      </c>
      <c r="M2" s="87">
        <v>12</v>
      </c>
    </row>
    <row r="3" spans="1:13" ht="33" customHeight="1">
      <c r="A3" s="26" t="s">
        <v>51</v>
      </c>
      <c r="B3" s="23">
        <f>COUNTIFS(新产品项目跟进表!$D$5:$D$39,B2,新产品项目跟进表!$P$5:$P$39,"设计阶段")</f>
        <v>0</v>
      </c>
      <c r="C3" s="23">
        <f>COUNTIFS(新产品项目跟进表!$D$5:$D$39,C2,新产品项目跟进表!$P$5:$P$39,"设计阶段")</f>
        <v>0</v>
      </c>
      <c r="D3" s="23">
        <f>COUNTIFS(新产品项目跟进表!$D$5:$D$39,D2,新产品项目跟进表!$P$5:$P$39,"设计阶段")</f>
        <v>0</v>
      </c>
      <c r="E3" s="23">
        <f>COUNTIFS(新产品项目跟进表!$D$5:$D$39,E2,新产品项目跟进表!$P$5:$P$39,"设计阶段")</f>
        <v>0</v>
      </c>
      <c r="F3" s="23">
        <f>COUNTIFS(新产品项目跟进表!$D$5:$D$39,F2,新产品项目跟进表!$P$5:$P$39,"设计阶段")</f>
        <v>0</v>
      </c>
      <c r="G3" s="23">
        <f>COUNTIFS(新产品项目跟进表!$D$5:$D$39,G2,新产品项目跟进表!$P$5:$P$39,"设计阶段")</f>
        <v>0</v>
      </c>
      <c r="H3" s="23">
        <f>COUNTIFS(新产品项目跟进表!$D$5:$D$39,H2,新产品项目跟进表!$P$5:$P$39,"设计阶段")</f>
        <v>0</v>
      </c>
      <c r="I3" s="23">
        <f>COUNTIFS(新产品项目跟进表!$D$5:$D$39,I2,新产品项目跟进表!$P$5:$P$39,"设计阶段")</f>
        <v>0</v>
      </c>
      <c r="J3" s="23">
        <f>COUNTIFS(新产品项目跟进表!$D$5:$D$39,J2,新产品项目跟进表!$P$5:$P$39,"设计阶段")</f>
        <v>0</v>
      </c>
      <c r="K3" s="23">
        <f>COUNTIFS(新产品项目跟进表!$D$5:$D$39,K2,新产品项目跟进表!$P$5:$P$39,"设计阶段")</f>
        <v>0</v>
      </c>
      <c r="L3" s="23">
        <f>COUNTIFS(新产品项目跟进表!$D$5:$D$39,L2,新产品项目跟进表!$P$5:$P$39,"设计阶段")</f>
        <v>0</v>
      </c>
      <c r="M3" s="23">
        <f>COUNTIFS(新产品项目跟进表!$D$5:$D$39,M2,新产品项目跟进表!$P$5:$P$39,"设计阶段")</f>
        <v>0</v>
      </c>
    </row>
    <row r="4" spans="1:13" ht="33" customHeight="1">
      <c r="A4" s="26" t="s">
        <v>45</v>
      </c>
      <c r="B4" s="23">
        <f>COUNTIFS(新产品项目跟进表!$D$5:$D$39,B2,新产品项目跟进表!$P$5:$P$39,"手板阶段")</f>
        <v>0</v>
      </c>
      <c r="C4" s="23">
        <f>COUNTIFS(新产品项目跟进表!$D$5:$D$39,C2,新产品项目跟进表!$P$5:$P$39,"手板阶段")</f>
        <v>0</v>
      </c>
      <c r="D4" s="23">
        <f>COUNTIFS(新产品项目跟进表!$D$5:$D$39,D2,新产品项目跟进表!$P$5:$P$39,"手板阶段")</f>
        <v>0</v>
      </c>
      <c r="E4" s="23">
        <f>COUNTIFS(新产品项目跟进表!$D$5:$D$39,E2,新产品项目跟进表!$P$5:$P$39,"手板阶段")</f>
        <v>0</v>
      </c>
      <c r="F4" s="23">
        <f>COUNTIFS(新产品项目跟进表!$D$5:$D$39,F2,新产品项目跟进表!$P$5:$P$39,"手板阶段")</f>
        <v>0</v>
      </c>
      <c r="G4" s="23">
        <f>COUNTIFS(新产品项目跟进表!$D$5:$D$39,G2,新产品项目跟进表!$P$5:$P$39,"手板阶段")</f>
        <v>0</v>
      </c>
      <c r="H4" s="23">
        <f>COUNTIFS(新产品项目跟进表!$D$5:$D$39,H2,新产品项目跟进表!$P$5:$P$39,"手板阶段")</f>
        <v>0</v>
      </c>
      <c r="I4" s="23">
        <f>COUNTIFS(新产品项目跟进表!$D$5:$D$39,I2,新产品项目跟进表!$P$5:$P$39,"手板阶段")</f>
        <v>0</v>
      </c>
      <c r="J4" s="23">
        <f>COUNTIFS(新产品项目跟进表!$D$5:$D$39,J2,新产品项目跟进表!$P$5:$P$39,"手板阶段")</f>
        <v>0</v>
      </c>
      <c r="K4" s="23">
        <f>COUNTIFS(新产品项目跟进表!$D$5:$D$39,K2,新产品项目跟进表!$P$5:$P$39,"手板阶段")</f>
        <v>0</v>
      </c>
      <c r="L4" s="23">
        <f>COUNTIFS(新产品项目跟进表!$D$5:$D$39,L2,新产品项目跟进表!$P$5:$P$39,"手板阶段")</f>
        <v>0</v>
      </c>
      <c r="M4" s="23">
        <f>COUNTIFS(新产品项目跟进表!$D$5:$D$39,M2,新产品项目跟进表!$P$5:$P$39,"手板阶段")</f>
        <v>0</v>
      </c>
    </row>
    <row r="5" spans="1:13" ht="33" customHeight="1">
      <c r="A5" s="26" t="s">
        <v>46</v>
      </c>
      <c r="B5" s="23">
        <f>COUNTIFS(新产品项目跟进表!$D$5:$D$39,B2,新产品项目跟进表!$P$5:$P$39,"试模阶段")</f>
        <v>0</v>
      </c>
      <c r="C5" s="23">
        <f>COUNTIFS(新产品项目跟进表!$D$5:$D$39,C2,新产品项目跟进表!$P$5:$P$39,"试模阶段")</f>
        <v>0</v>
      </c>
      <c r="D5" s="23">
        <f>COUNTIFS(新产品项目跟进表!$D$5:$D$39,D2,新产品项目跟进表!$P$5:$P$39,"试模阶段")</f>
        <v>0</v>
      </c>
      <c r="E5" s="23">
        <f>COUNTIFS(新产品项目跟进表!$D$5:$D$39,E2,新产品项目跟进表!$P$5:$P$39,"试模阶段")</f>
        <v>0</v>
      </c>
      <c r="F5" s="23">
        <f>COUNTIFS(新产品项目跟进表!$D$5:$D$39,F2,新产品项目跟进表!$P$5:$P$39,"试模阶段")</f>
        <v>0</v>
      </c>
      <c r="G5" s="23">
        <f>COUNTIFS(新产品项目跟进表!$D$5:$D$39,G2,新产品项目跟进表!$P$5:$P$39,"试模阶段")</f>
        <v>0</v>
      </c>
      <c r="H5" s="23">
        <f>COUNTIFS(新产品项目跟进表!$D$5:$D$39,H2,新产品项目跟进表!$P$5:$P$39,"试模阶段")</f>
        <v>0</v>
      </c>
      <c r="I5" s="23">
        <f>COUNTIFS(新产品项目跟进表!$D$5:$D$39,I2,新产品项目跟进表!$P$5:$P$39,"试模阶段")</f>
        <v>0</v>
      </c>
      <c r="J5" s="23">
        <f>COUNTIFS(新产品项目跟进表!$D$5:$D$39,J2,新产品项目跟进表!$P$5:$P$39,"试模阶段")</f>
        <v>0</v>
      </c>
      <c r="K5" s="23">
        <f>COUNTIFS(新产品项目跟进表!$D$5:$D$39,K2,新产品项目跟进表!$P$5:$P$39,"试模阶段")</f>
        <v>0</v>
      </c>
      <c r="L5" s="23">
        <f>COUNTIFS(新产品项目跟进表!$D$5:$D$39,L2,新产品项目跟进表!$P$5:$P$39,"试模阶段")</f>
        <v>0</v>
      </c>
      <c r="M5" s="23">
        <f>COUNTIFS(新产品项目跟进表!$D$5:$D$39,M2,新产品项目跟进表!$P$5:$P$39,"试模阶段")</f>
        <v>0</v>
      </c>
    </row>
    <row r="6" spans="1:13" ht="33" customHeight="1">
      <c r="A6" s="26" t="s">
        <v>47</v>
      </c>
      <c r="B6" s="23">
        <f>COUNTIFS(新产品项目跟进表!$D$5:$D$39,B2,新产品项目跟进表!$P$5:$P$39,"样板测试/确认阶段")</f>
        <v>0</v>
      </c>
      <c r="C6" s="23">
        <f>COUNTIFS(新产品项目跟进表!$D$5:$D$39,C2,新产品项目跟进表!$P$5:$P$39,"样板测试/确认阶段")</f>
        <v>0</v>
      </c>
      <c r="D6" s="23">
        <f>COUNTIFS(新产品项目跟进表!$D$5:$D$39,D2,新产品项目跟进表!$P$5:$P$39,"样板测试/确认阶段")</f>
        <v>0</v>
      </c>
      <c r="E6" s="23">
        <f>COUNTIFS(新产品项目跟进表!$D$5:$D$39,E2,新产品项目跟进表!$P$5:$P$39,"样板测试/确认阶段")</f>
        <v>0</v>
      </c>
      <c r="F6" s="23">
        <f>COUNTIFS(新产品项目跟进表!$D$5:$D$39,F2,新产品项目跟进表!$P$5:$P$39,"样板测试/确认阶段")</f>
        <v>0</v>
      </c>
      <c r="G6" s="23">
        <f>COUNTIFS(新产品项目跟进表!$D$5:$D$39,G2,新产品项目跟进表!$P$5:$P$39,"样板测试/确认阶段")</f>
        <v>0</v>
      </c>
      <c r="H6" s="23">
        <f>COUNTIFS(新产品项目跟进表!$D$5:$D$39,H2,新产品项目跟进表!$P$5:$P$39,"样板测试/确认阶段")</f>
        <v>0</v>
      </c>
      <c r="I6" s="23">
        <f>COUNTIFS(新产品项目跟进表!$D$5:$D$39,I2,新产品项目跟进表!$P$5:$P$39,"样板测试/确认阶段")</f>
        <v>0</v>
      </c>
      <c r="J6" s="23">
        <f>COUNTIFS(新产品项目跟进表!$D$5:$D$39,J2,新产品项目跟进表!$P$5:$P$39,"样板测试/确认阶段")</f>
        <v>0</v>
      </c>
      <c r="K6" s="23">
        <f>COUNTIFS(新产品项目跟进表!$D$5:$D$39,K2,新产品项目跟进表!$P$5:$P$39,"样板测试/确认阶段")</f>
        <v>0</v>
      </c>
      <c r="L6" s="23">
        <f>COUNTIFS(新产品项目跟进表!$D$5:$D$39,L2,新产品项目跟进表!$P$5:$P$39,"样板测试/确认阶段")</f>
        <v>0</v>
      </c>
      <c r="M6" s="23">
        <f>COUNTIFS(新产品项目跟进表!$D$5:$D$39,M2,新产品项目跟进表!$P$5:$P$39,"样板测试/确认阶段")</f>
        <v>0</v>
      </c>
    </row>
    <row r="7" spans="1:13" ht="33" customHeight="1">
      <c r="A7" s="26" t="s">
        <v>48</v>
      </c>
      <c r="B7" s="23">
        <f>COUNTIFS(新产品项目跟进表!$D$5:$D$39,B2,新产品项目跟进表!$P$5:$P$39,"试产阶段")</f>
        <v>0</v>
      </c>
      <c r="C7" s="23">
        <f>COUNTIFS(新产品项目跟进表!$D$5:$D$39,C2,新产品项目跟进表!$P$5:$P$39,"试产阶段")</f>
        <v>0</v>
      </c>
      <c r="D7" s="23">
        <f>COUNTIFS(新产品项目跟进表!$D$5:$D$39,D2,新产品项目跟进表!$P$5:$P$39,"试产阶段")</f>
        <v>0</v>
      </c>
      <c r="E7" s="23">
        <f>COUNTIFS(新产品项目跟进表!$D$5:$D$39,E2,新产品项目跟进表!$P$5:$P$39,"试产阶段")</f>
        <v>0</v>
      </c>
      <c r="F7" s="23">
        <f>COUNTIFS(新产品项目跟进表!$D$5:$D$39,F2,新产品项目跟进表!$P$5:$P$39,"试产阶段")</f>
        <v>0</v>
      </c>
      <c r="G7" s="23">
        <f>COUNTIFS(新产品项目跟进表!$D$5:$D$39,G2,新产品项目跟进表!$P$5:$P$39,"试产阶段")</f>
        <v>0</v>
      </c>
      <c r="H7" s="23">
        <f>COUNTIFS(新产品项目跟进表!$D$5:$D$39,H2,新产品项目跟进表!$P$5:$P$39,"试产阶段")</f>
        <v>0</v>
      </c>
      <c r="I7" s="23">
        <f>COUNTIFS(新产品项目跟进表!$D$5:$D$39,I2,新产品项目跟进表!$P$5:$P$39,"试产阶段")</f>
        <v>0</v>
      </c>
      <c r="J7" s="23">
        <f>COUNTIFS(新产品项目跟进表!$D$5:$D$39,J2,新产品项目跟进表!$P$5:$P$39,"试产阶段")</f>
        <v>0</v>
      </c>
      <c r="K7" s="23">
        <f>COUNTIFS(新产品项目跟进表!$D$5:$D$39,K2,新产品项目跟进表!$P$5:$P$39,"试产阶段")</f>
        <v>0</v>
      </c>
      <c r="L7" s="23">
        <f>COUNTIFS(新产品项目跟进表!$D$5:$D$39,L2,新产品项目跟进表!$P$5:$P$39,"试产阶段")</f>
        <v>0</v>
      </c>
      <c r="M7" s="23">
        <f>COUNTIFS(新产品项目跟进表!$D$5:$D$39,M2,新产品项目跟进表!$P$5:$P$39,"试产阶段")</f>
        <v>0</v>
      </c>
    </row>
    <row r="8" spans="1:13" ht="33" customHeight="1">
      <c r="A8" s="26" t="s">
        <v>49</v>
      </c>
      <c r="B8" s="23">
        <f>COUNTIFS(新产品项目跟进表!$D$5:$D$39,B2,新产品项目跟进表!$P$5:$P$39,"首次量产阶段")</f>
        <v>0</v>
      </c>
      <c r="C8" s="23">
        <f>COUNTIFS(新产品项目跟进表!$D$5:$D$39,C2,新产品项目跟进表!$P$5:$P$39,"首次量产阶段")</f>
        <v>0</v>
      </c>
      <c r="D8" s="23">
        <f>COUNTIFS(新产品项目跟进表!$D$5:$D$39,D2,新产品项目跟进表!$P$5:$P$39,"首次量产阶段")</f>
        <v>0</v>
      </c>
      <c r="E8" s="23">
        <f>COUNTIFS(新产品项目跟进表!$D$5:$D$39,E2,新产品项目跟进表!$P$5:$P$39,"首次量产阶段")</f>
        <v>0</v>
      </c>
      <c r="F8" s="23">
        <f>COUNTIFS(新产品项目跟进表!$D$5:$D$39,F2,新产品项目跟进表!$P$5:$P$39,"首次量产阶段")</f>
        <v>0</v>
      </c>
      <c r="G8" s="23">
        <f>COUNTIFS(新产品项目跟进表!$D$5:$D$39,G2,新产品项目跟进表!$P$5:$P$39,"首次量产阶段")</f>
        <v>0</v>
      </c>
      <c r="H8" s="23">
        <f>COUNTIFS(新产品项目跟进表!$D$5:$D$39,H2,新产品项目跟进表!$P$5:$P$39,"首次量产阶段")</f>
        <v>0</v>
      </c>
      <c r="I8" s="23">
        <f>COUNTIFS(新产品项目跟进表!$D$5:$D$39,I2,新产品项目跟进表!$P$5:$P$39,"首次量产阶段")</f>
        <v>0</v>
      </c>
      <c r="J8" s="23">
        <f>COUNTIFS(新产品项目跟进表!$D$5:$D$39,J2,新产品项目跟进表!$P$5:$P$39,"首次量产阶段")</f>
        <v>0</v>
      </c>
      <c r="K8" s="23">
        <f>COUNTIFS(新产品项目跟进表!$D$5:$D$39,K2,新产品项目跟进表!$P$5:$P$39,"首次量产阶段")</f>
        <v>0</v>
      </c>
      <c r="L8" s="23">
        <f>COUNTIFS(新产品项目跟进表!$D$5:$D$39,L2,新产品项目跟进表!$P$5:$P$39,"首次量产阶段")</f>
        <v>0</v>
      </c>
      <c r="M8" s="23">
        <f>COUNTIFS(新产品项目跟进表!$D$5:$D$39,M2,新产品项目跟进表!$P$5:$P$39,"首次量产阶段")</f>
        <v>0</v>
      </c>
    </row>
    <row r="9" spans="1:13" ht="33" customHeight="1">
      <c r="A9" s="26" t="s">
        <v>55</v>
      </c>
      <c r="B9" s="23">
        <v>0</v>
      </c>
      <c r="C9" s="23">
        <f>SUM(C3:C8)</f>
        <v>0</v>
      </c>
      <c r="D9" s="23">
        <f t="shared" ref="D9:M9" si="0">SUM(D3:D8)</f>
        <v>0</v>
      </c>
      <c r="E9" s="23">
        <f t="shared" si="0"/>
        <v>0</v>
      </c>
      <c r="F9" s="23">
        <f t="shared" si="0"/>
        <v>0</v>
      </c>
      <c r="G9" s="23">
        <f t="shared" si="0"/>
        <v>0</v>
      </c>
      <c r="H9" s="23">
        <f t="shared" si="0"/>
        <v>0</v>
      </c>
      <c r="I9" s="23">
        <f t="shared" si="0"/>
        <v>0</v>
      </c>
      <c r="J9" s="23">
        <f t="shared" si="0"/>
        <v>0</v>
      </c>
      <c r="K9" s="23">
        <f t="shared" si="0"/>
        <v>0</v>
      </c>
      <c r="L9" s="23">
        <f t="shared" si="0"/>
        <v>0</v>
      </c>
      <c r="M9" s="23">
        <f t="shared" si="0"/>
        <v>0</v>
      </c>
    </row>
    <row r="10" spans="1:13" ht="33" customHeight="1">
      <c r="A10" s="26" t="s">
        <v>50</v>
      </c>
      <c r="B10" s="23">
        <f>SUM(B3:B9)</f>
        <v>0</v>
      </c>
      <c r="C10" s="23">
        <f>SUM(B10+C9)</f>
        <v>0</v>
      </c>
      <c r="D10" s="23">
        <f>SUM(C10+D9)</f>
        <v>0</v>
      </c>
      <c r="E10" s="23">
        <f>SUM(D10+E9)</f>
        <v>0</v>
      </c>
      <c r="F10" s="23">
        <f t="shared" ref="F10:M10" si="1">SUM(E10+F9)</f>
        <v>0</v>
      </c>
      <c r="G10" s="23">
        <f t="shared" si="1"/>
        <v>0</v>
      </c>
      <c r="H10" s="23">
        <f t="shared" si="1"/>
        <v>0</v>
      </c>
      <c r="I10" s="23">
        <f t="shared" si="1"/>
        <v>0</v>
      </c>
      <c r="J10" s="23">
        <f t="shared" si="1"/>
        <v>0</v>
      </c>
      <c r="K10" s="23">
        <f t="shared" si="1"/>
        <v>0</v>
      </c>
      <c r="L10" s="23">
        <f t="shared" si="1"/>
        <v>0</v>
      </c>
      <c r="M10" s="23">
        <f t="shared" si="1"/>
        <v>0</v>
      </c>
    </row>
    <row r="11" spans="1:13" ht="15" customHeight="1">
      <c r="A11" s="53" t="s">
        <v>60</v>
      </c>
    </row>
  </sheetData>
  <mergeCells count="1">
    <mergeCell ref="A1:M1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pane ySplit="2" topLeftCell="A3" activePane="bottomLeft" state="frozen"/>
      <selection pane="bottomLeft" activeCell="H2" sqref="H2"/>
    </sheetView>
  </sheetViews>
  <sheetFormatPr defaultRowHeight="13.5"/>
  <cols>
    <col min="2" max="2" width="12.25" customWidth="1"/>
    <col min="3" max="3" width="14.5" customWidth="1"/>
    <col min="4" max="4" width="14.375" customWidth="1"/>
    <col min="5" max="5" width="16.875" customWidth="1"/>
    <col min="6" max="6" width="26.625" customWidth="1"/>
    <col min="7" max="7" width="29.875" customWidth="1"/>
    <col min="8" max="8" width="21.5" customWidth="1"/>
  </cols>
  <sheetData>
    <row r="1" spans="1:9" ht="51" customHeight="1">
      <c r="A1" s="88" t="s">
        <v>56</v>
      </c>
      <c r="B1" s="89"/>
      <c r="C1" s="89"/>
      <c r="D1" s="89"/>
      <c r="E1" s="89"/>
      <c r="F1" s="89"/>
      <c r="G1" s="89"/>
      <c r="H1" s="89"/>
      <c r="I1" s="90"/>
    </row>
    <row r="2" spans="1:9" ht="40.5" customHeight="1">
      <c r="A2" s="80" t="s">
        <v>58</v>
      </c>
      <c r="B2" s="81"/>
      <c r="C2" s="81"/>
      <c r="D2" s="81"/>
      <c r="E2" s="81"/>
      <c r="F2" s="50"/>
      <c r="G2" s="50"/>
      <c r="H2" s="50"/>
      <c r="I2" s="51"/>
    </row>
    <row r="3" spans="1:9" ht="35.25" customHeight="1">
      <c r="A3" s="21" t="s">
        <v>38</v>
      </c>
      <c r="B3" s="21" t="s">
        <v>57</v>
      </c>
      <c r="C3" s="21" t="s">
        <v>39</v>
      </c>
      <c r="D3" s="21" t="s">
        <v>40</v>
      </c>
      <c r="E3" s="21" t="s">
        <v>41</v>
      </c>
      <c r="F3" s="22" t="s">
        <v>42</v>
      </c>
      <c r="G3" s="22" t="s">
        <v>43</v>
      </c>
      <c r="H3" s="22" t="s">
        <v>28</v>
      </c>
      <c r="I3" s="22" t="s">
        <v>44</v>
      </c>
    </row>
    <row r="4" spans="1:9" ht="35.1" customHeight="1">
      <c r="A4" s="23">
        <f>ROW()-3</f>
        <v>1</v>
      </c>
      <c r="B4" s="23"/>
      <c r="C4" s="24"/>
      <c r="D4" s="24"/>
      <c r="E4" s="25"/>
      <c r="F4" s="52"/>
      <c r="G4" s="24"/>
      <c r="H4" s="24"/>
      <c r="I4" s="26"/>
    </row>
    <row r="5" spans="1:9" ht="35.1" customHeight="1">
      <c r="A5" s="23">
        <f>ROW()-2</f>
        <v>3</v>
      </c>
      <c r="B5" s="23"/>
      <c r="C5" s="24"/>
      <c r="D5" s="24"/>
      <c r="E5" s="25"/>
      <c r="F5" s="52"/>
      <c r="G5" s="24"/>
      <c r="H5" s="24"/>
      <c r="I5" s="26"/>
    </row>
    <row r="6" spans="1:9" ht="35.1" customHeight="1">
      <c r="A6" s="23">
        <f>ROW()-2</f>
        <v>4</v>
      </c>
      <c r="B6" s="23"/>
      <c r="C6" s="24"/>
      <c r="D6" s="24"/>
      <c r="E6" s="25"/>
      <c r="F6" s="52"/>
      <c r="G6" s="24"/>
      <c r="H6" s="24"/>
      <c r="I6" s="26"/>
    </row>
    <row r="7" spans="1:9" ht="35.1" customHeight="1">
      <c r="A7" s="23">
        <f t="shared" ref="A7:A12" si="0">ROW()-2</f>
        <v>5</v>
      </c>
      <c r="B7" s="23"/>
      <c r="C7" s="27"/>
      <c r="D7" s="24"/>
      <c r="E7" s="27"/>
      <c r="F7" s="52"/>
      <c r="G7" s="24"/>
      <c r="H7" s="24"/>
      <c r="I7" s="26"/>
    </row>
    <row r="8" spans="1:9" ht="35.1" customHeight="1">
      <c r="A8" s="23">
        <f t="shared" si="0"/>
        <v>6</v>
      </c>
      <c r="B8" s="23"/>
      <c r="C8" s="27"/>
      <c r="D8" s="24"/>
      <c r="E8" s="27"/>
      <c r="F8" s="52"/>
      <c r="G8" s="24"/>
      <c r="H8" s="24"/>
      <c r="I8" s="26"/>
    </row>
    <row r="9" spans="1:9" ht="35.1" customHeight="1">
      <c r="A9" s="23">
        <f>ROW()-2</f>
        <v>7</v>
      </c>
      <c r="B9" s="23"/>
      <c r="C9" s="27"/>
      <c r="D9" s="24"/>
      <c r="E9" s="27"/>
      <c r="F9" s="52"/>
      <c r="G9" s="28"/>
      <c r="H9" s="28"/>
      <c r="I9" s="26"/>
    </row>
    <row r="10" spans="1:9" ht="35.1" customHeight="1">
      <c r="A10" s="23">
        <f t="shared" si="0"/>
        <v>8</v>
      </c>
      <c r="B10" s="23"/>
      <c r="C10" s="27"/>
      <c r="D10" s="24"/>
      <c r="E10" s="2"/>
      <c r="F10" s="24"/>
      <c r="G10" s="28"/>
      <c r="H10" s="28"/>
      <c r="I10" s="26"/>
    </row>
    <row r="11" spans="1:9" ht="35.1" customHeight="1">
      <c r="A11" s="23">
        <f t="shared" si="0"/>
        <v>9</v>
      </c>
      <c r="B11" s="23"/>
      <c r="C11" s="27"/>
      <c r="D11" s="24"/>
      <c r="E11" s="27"/>
      <c r="F11" s="24"/>
      <c r="G11" s="28"/>
      <c r="H11" s="28"/>
      <c r="I11" s="26"/>
    </row>
    <row r="12" spans="1:9" ht="35.1" customHeight="1">
      <c r="A12" s="29">
        <f t="shared" si="0"/>
        <v>10</v>
      </c>
      <c r="B12" s="29"/>
      <c r="C12" s="30"/>
      <c r="D12" s="31"/>
      <c r="E12" s="32"/>
      <c r="F12" s="33"/>
      <c r="G12" s="34"/>
      <c r="H12" s="28"/>
      <c r="I12" s="26"/>
    </row>
    <row r="13" spans="1:9" ht="35.1" customHeight="1">
      <c r="A13" s="23">
        <f>ROW()-3</f>
        <v>10</v>
      </c>
      <c r="B13" s="23"/>
      <c r="C13" s="27"/>
      <c r="D13" s="24"/>
      <c r="E13" s="2"/>
      <c r="F13" s="2"/>
      <c r="G13" s="35"/>
      <c r="H13" s="28"/>
      <c r="I13" s="26"/>
    </row>
    <row r="14" spans="1:9" ht="35.1" customHeight="1">
      <c r="A14" s="23">
        <f>ROW()-3</f>
        <v>11</v>
      </c>
      <c r="B14" s="23"/>
      <c r="C14" s="27"/>
      <c r="D14" s="24"/>
      <c r="E14" s="2"/>
      <c r="F14" s="2"/>
      <c r="G14" s="28"/>
      <c r="H14" s="28"/>
      <c r="I14" s="26"/>
    </row>
    <row r="15" spans="1:9" ht="35.1" customHeight="1">
      <c r="A15" s="23">
        <f t="shared" ref="A15:A20" si="1">ROW()-3</f>
        <v>12</v>
      </c>
      <c r="B15" s="23"/>
      <c r="C15" s="27"/>
      <c r="D15" s="24"/>
      <c r="E15" s="2"/>
      <c r="F15" s="2"/>
      <c r="G15" s="28"/>
      <c r="H15" s="28"/>
      <c r="I15" s="26"/>
    </row>
    <row r="16" spans="1:9" ht="35.1" customHeight="1">
      <c r="A16" s="23">
        <f t="shared" si="1"/>
        <v>13</v>
      </c>
      <c r="B16" s="23"/>
      <c r="C16" s="24"/>
      <c r="D16" s="24"/>
      <c r="E16" s="24"/>
      <c r="F16" s="2"/>
      <c r="G16" s="34"/>
      <c r="H16" s="28"/>
      <c r="I16" s="26"/>
    </row>
    <row r="17" spans="1:9" ht="35.1" customHeight="1">
      <c r="A17" s="23">
        <f t="shared" si="1"/>
        <v>14</v>
      </c>
      <c r="B17" s="23"/>
      <c r="C17" s="24"/>
      <c r="D17" s="24"/>
      <c r="E17" s="24"/>
      <c r="F17" s="2"/>
      <c r="G17" s="34"/>
      <c r="H17" s="28"/>
      <c r="I17" s="26"/>
    </row>
    <row r="18" spans="1:9" ht="35.1" customHeight="1">
      <c r="A18" s="23">
        <f t="shared" si="1"/>
        <v>15</v>
      </c>
      <c r="B18" s="23"/>
      <c r="C18" s="24"/>
      <c r="D18" s="24"/>
      <c r="E18" s="24"/>
      <c r="F18" s="24"/>
      <c r="G18" s="28"/>
      <c r="H18" s="28"/>
      <c r="I18" s="26"/>
    </row>
    <row r="19" spans="1:9" ht="35.1" customHeight="1">
      <c r="A19" s="23">
        <f t="shared" si="1"/>
        <v>16</v>
      </c>
      <c r="B19" s="23"/>
      <c r="C19" s="24"/>
      <c r="D19" s="24"/>
      <c r="E19" s="24"/>
      <c r="F19" s="24"/>
      <c r="G19" s="28"/>
      <c r="H19" s="28"/>
      <c r="I19" s="26"/>
    </row>
    <row r="20" spans="1:9" ht="35.1" customHeight="1">
      <c r="A20" s="23">
        <f t="shared" si="1"/>
        <v>17</v>
      </c>
      <c r="B20" s="23"/>
      <c r="C20" s="24"/>
      <c r="D20" s="24"/>
      <c r="E20" s="24"/>
      <c r="F20" s="24"/>
      <c r="G20" s="28"/>
      <c r="H20" s="28"/>
      <c r="I20" s="26"/>
    </row>
    <row r="21" spans="1:9">
      <c r="A21" s="82" t="s">
        <v>60</v>
      </c>
      <c r="B21" s="82"/>
    </row>
  </sheetData>
  <mergeCells count="3">
    <mergeCell ref="A1:I1"/>
    <mergeCell ref="A2:E2"/>
    <mergeCell ref="A21:B2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新产品项目跟进表</vt:lpstr>
      <vt:lpstr>项目数统计表</vt:lpstr>
      <vt:lpstr>周列会汇报表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2022-03-23T08:44:16Z</dcterms:modified>
</cp:coreProperties>
</file>