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igerimsagadiyeva/Desktop/Excel Coffee Sales Project/excel-project-coffee-sales-main/"/>
    </mc:Choice>
  </mc:AlternateContent>
  <xr:revisionPtr revIDLastSave="0" documentId="13_ncr:1_{C2E5ADEE-72CB-7641-8DC6-F0241C6F05C5}" xr6:coauthVersionLast="47" xr6:coauthVersionMax="47" xr10:uidLastSave="{00000000-0000-0000-0000-000000000000}"/>
  <bookViews>
    <workbookView showSheetTabs="0" xWindow="0" yWindow="500" windowWidth="28800" windowHeight="15900" xr2:uid="{00000000-000D-0000-FFFF-FFFF00000000}"/>
  </bookViews>
  <sheets>
    <sheet name="Dashboard" sheetId="21" r:id="rId1"/>
    <sheet name="Top5Customers" sheetId="20"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8" i="17"/>
  <c r="M176" i="17"/>
  <c r="M277" i="17"/>
  <c r="M324" i="17"/>
  <c r="M360" i="17"/>
  <c r="M485" i="17"/>
  <c r="M499" i="17"/>
  <c r="M549" i="17"/>
  <c r="M677" i="17"/>
  <c r="M837" i="17"/>
  <c r="M852" i="17"/>
  <c r="M904" i="17"/>
  <c r="J11" i="17"/>
  <c r="O11" i="17" s="1"/>
  <c r="K2"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<sst xmlns="http://schemas.openxmlformats.org/spreadsheetml/2006/main" count="11094" uniqueCount="6214">
  <si>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</si>
  <si>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</si>
  <si>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</si>
  <si>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</si>
  <si>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</si>
  <si>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</si>
  <si>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</si>
  <si>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</si>
  <si>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</si>
  <si>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</si>
  <si>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</si>
  <si>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</si>
  <si>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</si>
  <si>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</si>
  <si>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</si>
  <si>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</si>
  <si>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</si>
  <si>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</si>
  <si>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</si>
  <si>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</si>
  <si>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</si>
  <si>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</si>
  <si>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</si>
  <si>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</si>
  <si>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</si>
  <si>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</si>
  <si>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</si>
  <si>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</si>
  <si>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</si>
  <si>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</si>
  <si>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</si>
  <si>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</si>
  <si>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</si>
  <si>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</si>
  <si>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</si>
  <si>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</si>
  <si>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</si>
  <si>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</si>
  <si>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</si>
  <si>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</si>
  <si>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</si>
  <si>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</si>
  <si>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</si>
  <si>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</si>
  <si>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</si>
  <si>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</si>
  <si>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</si>
  <si>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</si>
  <si>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</si>
  <si>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</si>
  <si>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</si>
  <si>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</si>
  <si>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</si>
  <si>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</si>
  <si>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</si>
  <si>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</si>
  <si>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</si>
  <si>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</si>
  <si>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</si>
  <si>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</si>
  <si>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</si>
  <si>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</si>
  <si>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</si>
  <si>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</si>
  <si>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</si>
  <si>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</si>
  <si>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</si>
  <si>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</si>
  <si>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</si>
  <si>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</si>
  <si>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</si>
  <si>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</si>
  <si>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</si>
  <si>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</si>
  <si>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</si>
  <si>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</si>
  <si>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</si>
  <si>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</si>
  <si>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</si>
  <si>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</si>
  <si>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</si>
  <si>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</si>
  <si>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</si>
  <si>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</si>
  <si>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</si>
  <si>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</si>
  <si>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</si>
  <si>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</si>
  <si>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</si>
  <si>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</si>
  <si>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</si>
  <si>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</si>
  <si>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</si>
  <si>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</si>
  <si>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</si>
  <si>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</si>
  <si>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</si>
  <si>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</si>
  <si>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</si>
  <si>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</si>
  <si>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</si>
  <si>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</si>
  <si>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</si>
  <si>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</si>
  <si>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</si>
  <si>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</si>
  <si>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</si>
  <si>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</si>
  <si>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</si>
  <si>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</si>
  <si>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</si>
  <si>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</si>
  <si>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</si>
  <si>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</si>
  <si>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</si>
  <si>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</si>
  <si>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</si>
  <si>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</si>
  <si>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</si>
  <si>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</si>
  <si>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</si>
  <si>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</si>
  <si>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</si>
  <si>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</si>
  <si>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</si>
  <si>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</si>
  <si>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</si>
  <si>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</si>
  <si>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</si>
  <si>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</si>
  <si>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</si>
  <si>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</si>
  <si>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</si>
  <si>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</si>
  <si>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</si>
  <si>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</si>
  <si>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</si>
  <si>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</si>
  <si>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</si>
  <si>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</si>
  <si>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</si>
  <si>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</si>
  <si>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</si>
  <si>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</si>
  <si>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</si>
  <si>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</si>
  <si>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</si>
  <si>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</si>
  <si>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</si>
  <si>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</si>
  <si>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</si>
  <si>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</si>
  <si>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</si>
  <si>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</si>
  <si>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</si>
  <si>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</si>
  <si>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</si>
  <si>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</si>
  <si>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</si>
  <si>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</si>
  <si>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</si>
  <si>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</si>
  <si>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</si>
  <si>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</si>
  <si>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</si>
  <si>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</si>
  <si>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</si>
  <si>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</si>
  <si>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</si>
  <si>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</si>
  <si>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</si>
  <si>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</si>
  <si>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</si>
  <si>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</si>
  <si>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</si>
  <si>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</si>
  <si>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</si>
  <si>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</si>
  <si>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</si>
  <si>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</si>
  <si>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</si>
  <si>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</si>
  <si>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</si>
  <si>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</si>
  <si>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</si>
  <si>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</si>
  <si>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</si>
  <si>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</si>
  <si>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</si>
  <si>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</si>
  <si>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</si>
  <si>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</si>
  <si>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</si>
  <si>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</si>
  <si>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</si>
  <si>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</si>
  <si>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</si>
  <si>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</si>
  <si>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</si>
  <si>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</si>
  <si>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</si>
  <si>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</si>
  <si>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</si>
  <si>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</si>
  <si>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</si>
  <si>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</si>
  <si>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</si>
  <si>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</si>
  <si>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</si>
  <si>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</si>
  <si>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</si>
  <si>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</si>
  <si>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</si>
  <si>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</si>
  <si>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</si>
  <si>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</si>
  <si>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</si>
  <si>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</si>
  <si>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</si>
  <si>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</si>
  <si>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</si>
  <si>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</si>
  <si>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</si>
  <si>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</si>
  <si>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</si>
  <si>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</si>
  <si>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</si>
  <si>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</si>
  <si>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</si>
  <si>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</si>
  <si>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</si>
  <si>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</si>
  <si>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</si>
  <si>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</si>
  <si>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</si>
  <si>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</si>
  <si>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</si>
  <si>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</si>
  <si>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</si>
  <si>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</si>
  <si>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</si>
  <si>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</si>
  <si>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</si>
  <si>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</si>
  <si>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</si>
  <si>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</si>
  <si>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</si>
  <si>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</si>
  <si>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</si>
  <si>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</si>
  <si>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</si>
  <si>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</si>
  <si>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</si>
  <si>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</si>
  <si>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</si>
  <si>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</si>
  <si>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</si>
  <si>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</si>
  <si>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</si>
  <si>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</si>
  <si>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</si>
  <si>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</si>
  <si>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</si>
  <si>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</si>
  <si>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</si>
  <si>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</si>
  <si>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</si>
  <si>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</si>
  <si>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</si>
  <si>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</si>
  <si>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</si>
  <si>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</si>
  <si>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</si>
  <si>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</si>
  <si>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</si>
  <si>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</si>
  <si>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</si>
  <si>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</si>
  <si>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</si>
  <si>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</si>
  <si>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</si>
  <si>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</si>
  <si>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</si>
  <si>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</si>
  <si>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</si>
  <si>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</si>
  <si>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</si>
  <si>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</si>
  <si>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</si>
  <si>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</si>
  <si>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</si>
  <si>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</si>
  <si>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</si>
  <si>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</si>
  <si>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</si>
  <si>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</si>
  <si>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</si>
  <si>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</si>
  <si>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</si>
  <si>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</si>
  <si>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</si>
  <si>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</si>
  <si>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</si>
  <si>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</si>
  <si>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</si>
  <si>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</si>
  <si>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</si>
  <si>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</si>
  <si>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</si>
  <si>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</si>
  <si>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</si>
  <si>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</si>
  <si>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</si>
  <si>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</si>
  <si>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</si>
  <si>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</si>
  <si>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</si>
  <si>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</si>
  <si>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</si>
  <si>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</si>
  <si>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</si>
  <si>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</si>
  <si>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</si>
  <si>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</si>
  <si>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</si>
  <si>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</si>
  <si>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</si>
  <si>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</si>
  <si>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</si>
  <si>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</si>
  <si>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</si>
  <si>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</si>
  <si>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</si>
  <si>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</si>
  <si>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</si>
  <si>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</si>
  <si>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</si>
  <si>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</si>
  <si>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</si>
  <si>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</si>
  <si>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</si>
  <si>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</si>
  <si>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</si>
  <si>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</si>
  <si>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</si>
  <si>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</si>
  <si>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</si>
  <si>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</si>
  <si>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</si>
  <si>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</si>
  <si>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</si>
  <si>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</si>
  <si>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</si>
  <si>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</si>
  <si>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</si>
  <si>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</si>
  <si>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</si>
  <si>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</si>
  <si>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</si>
  <si>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</si>
  <si>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</si>
  <si>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</si>
  <si>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</si>
  <si>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</si>
  <si>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</si>
  <si>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</si>
  <si>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</si>
  <si>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</si>
  <si>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</si>
  <si>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</si>
  <si>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</si>
  <si>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</si>
  <si>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</si>
  <si>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</si>
  <si>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</si>
  <si>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</si>
  <si>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</si>
  <si>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</si>
  <si>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</si>
  <si>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</si>
  <si>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</si>
  <si>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</si>
  <si>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</si>
  <si>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</si>
  <si>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</si>
  <si>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</si>
  <si>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</si>
  <si>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</si>
  <si>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</si>
  <si>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</si>
  <si>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</si>
  <si>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</si>
  <si>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</si>
  <si>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</si>
  <si>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</si>
  <si>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</si>
  <si>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</si>
  <si>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</si>
  <si>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</si>
  <si>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</si>
  <si>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</si>
  <si>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</si>
  <si>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</si>
  <si>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</si>
  <si>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</si>
  <si>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</si>
  <si>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</si>
  <si>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</si>
  <si>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</si>
  <si>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</si>
  <si>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</si>
  <si>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</si>
  <si>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</si>
  <si>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</si>
  <si>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</si>
  <si>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</si>
  <si>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</si>
  <si>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</si>
  <si>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</si>
  <si>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</si>
  <si>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</si>
  <si>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</si>
  <si>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</si>
  <si>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</si>
  <si>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</si>
  <si>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</si>
  <si>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</si>
  <si>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</si>
  <si>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</si>
  <si>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</si>
  <si>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</si>
  <si>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</si>
  <si>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</si>
  <si>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</si>
  <si>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</si>
  <si>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</si>
  <si>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</si>
  <si>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</si>
  <si>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</si>
  <si>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</si>
  <si>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</si>
  <si>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</si>
  <si>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</si>
  <si>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</si>
  <si>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</si>
  <si>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</si>
  <si>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</si>
  <si>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</si>
  <si>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</si>
  <si>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</si>
  <si>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</si>
  <si>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</si>
  <si>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</si>
  <si>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</si>
  <si>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</si>
  <si>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</si>
  <si>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</si>
  <si>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</si>
  <si>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</si>
  <si>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</si>
  <si>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</si>
  <si>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</si>
  <si>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</si>
  <si>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</si>
  <si>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</si>
  <si>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</si>
  <si>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</si>
  <si>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</si>
  <si>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</si>
  <si>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</si>
  <si>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</si>
  <si>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</si>
  <si>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</si>
  <si>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</si>
  <si>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</si>
  <si>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</si>
  <si>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</si>
  <si>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</si>
  <si>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</si>
  <si>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</si>
  <si>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</si>
  <si>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</si>
  <si>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</si>
  <si>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</si>
  <si>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</si>
  <si>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</si>
  <si>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</si>
  <si>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</si>
  <si>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</si>
  <si>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</si>
  <si>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</si>
  <si>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</si>
  <si>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</si>
  <si>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</si>
  <si>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</si>
  <si>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</si>
  <si>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</si>
  <si>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</si>
  <si>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</si>
  <si>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</si>
  <si>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</si>
  <si>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</si>
  <si>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</si>
  <si>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</si>
  <si>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</si>
  <si>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</si>
  <si>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</si>
  <si>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</si>
  <si>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</si>
  <si>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</si>
  <si>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</si>
  <si>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</si>
  <si>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</si>
  <si>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</si>
  <si>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</si>
  <si>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</si>
  <si>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</si>
  <si>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</si>
  <si>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</si>
  <si>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</si>
  <si>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</si>
  <si>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</si>
  <si>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</si>
  <si>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</si>
  <si>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</si>
  <si>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</si>
  <si>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</si>
  <si>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</si>
  <si>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</si>
  <si>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</si>
  <si>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</si>
  <si>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</si>
  <si>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</si>
  <si>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</si>
  <si>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</si>
  <si>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</si>
  <si>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</si>
  <si>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</si>
  <si>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</si>
  <si>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</si>
  <si>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</si>
  <si>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</si>
  <si>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</si>
  <si>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</si>
  <si>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</si>
  <si>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</si>
  <si>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</si>
  <si>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</si>
  <si>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</si>
  <si>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</si>
  <si>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</si>
  <si>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</si>
  <si>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</si>
  <si>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</si>
  <si>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</si>
  <si>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</si>
  <si>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</si>
  <si>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</si>
  <si>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</si>
  <si>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</si>
  <si>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</si>
  <si>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</si>
  <si>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</si>
  <si>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</si>
  <si>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</si>
  <si>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</si>
  <si>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</si>
  <si>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</si>
  <si>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</si>
  <si>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</si>
  <si>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</si>
  <si>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</si>
  <si>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</si>
  <si>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</si>
  <si>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</si>
  <si>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</si>
  <si>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</si>
  <si>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</si>
  <si>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</si>
  <si>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</si>
  <si>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</si>
  <si>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</si>
  <si>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</si>
  <si>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</si>
  <si>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</si>
  <si>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</si>
  <si>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</si>
  <si>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</si>
  <si>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</si>
  <si>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</si>
  <si>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</si>
  <si>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</si>
  <si>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</si>
  <si>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</si>
  <si>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</si>
  <si>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</si>
  <si>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</si>
  <si>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</si>
  <si>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</si>
  <si>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</si>
  <si>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</si>
  <si>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</si>
  <si>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</si>
  <si>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</si>
  <si>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</si>
  <si>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</si>
  <si>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</si>
  <si>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</si>
  <si>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</si>
  <si>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</si>
  <si>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</si>
  <si>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</si>
  <si>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</si>
  <si>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</si>
  <si>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</si>
  <si>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</si>
  <si>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</si>
  <si>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</si>
  <si>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</si>
  <si>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</si>
  <si>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</si>
  <si>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</si>
  <si>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</si>
  <si>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</si>
  <si>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</si>
  <si>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</si>
  <si>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</si>
  <si>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</si>
  <si>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</si>
  <si>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</si>
  <si>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</si>
  <si>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</si>
  <si>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</si>
  <si>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</si>
  <si>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</si>
  <si>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</si>
  <si>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</si>
  <si>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</si>
  <si>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</si>
  <si>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</si>
  <si>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</si>
  <si>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</si>
  <si>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</si>
  <si>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</si>
  <si>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</si>
  <si>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</si>
  <si>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</si>
  <si>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</si>
  <si>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</si>
  <si>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</si>
  <si>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</si>
  <si>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</si>
  <si>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</si>
  <si>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</si>
  <si>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</si>
  <si>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</si>
  <si>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</si>
  <si>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</si>
  <si>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</si>
  <si>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</si>
  <si>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</si>
  <si>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</si>
  <si>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</si>
  <si>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</si>
  <si>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</si>
  <si>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</si>
  <si>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</si>
  <si>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</si>
  <si>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</si>
  <si>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</si>
  <si>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</si>
  <si>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</si>
  <si>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</si>
  <si>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</si>
  <si>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</si>
  <si>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</si>
  <si>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</si>
  <si>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</si>
  <si>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</si>
  <si>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</si>
  <si>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</si>
  <si>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</si>
  <si>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</si>
  <si>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</si>
  <si>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</si>
  <si>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</si>
  <si>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</si>
  <si>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</si>
  <si>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</si>
  <si>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</si>
  <si>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</si>
  <si>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</si>
  <si>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</si>
  <si>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</si>
  <si>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</si>
  <si>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</si>
  <si>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</si>
  <si>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</si>
  <si>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</si>
  <si>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</si>
  <si>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</si>
  <si>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</si>
  <si>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</si>
  <si>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</si>
  <si>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</si>
  <si>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</si>
  <si>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</si>
  <si>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</si>
  <si>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</si>
  <si>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</si>
  <si>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</si>
  <si>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</si>
  <si>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</si>
  <si>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</si>
  <si>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</si>
  <si>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</si>
  <si>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</si>
  <si>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</si>
  <si>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</si>
  <si>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</si>
  <si>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</si>
  <si>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</si>
  <si>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</si>
  <si>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</si>
  <si>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</si>
  <si>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</si>
  <si>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</si>
  <si>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</si>
  <si>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</si>
  <si>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</si>
  <si>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</si>
  <si>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</si>
  <si>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</si>
  <si>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</si>
  <si>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</si>
  <si>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</si>
  <si>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</si>
  <si>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</si>
  <si>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</si>
  <si>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</si>
  <si>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</si>
  <si>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</si>
  <si>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</si>
  <si>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</si>
  <si>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</si>
  <si>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</si>
  <si>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</si>
  <si>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</si>
  <si>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</si>
  <si>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</si>
  <si>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</si>
  <si>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</si>
  <si>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</si>
  <si>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</si>
  <si>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</si>
  <si>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</si>
  <si>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</si>
  <si>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</si>
  <si>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</si>
  <si>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</si>
  <si>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</si>
  <si>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</si>
  <si>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</si>
  <si>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</si>
  <si>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</si>
  <si>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</si>
  <si>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</si>
  <si>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</si>
  <si>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</si>
  <si>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</si>
  <si>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</si>
  <si>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</si>
  <si>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</si>
  <si>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</si>
  <si>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</si>
  <si>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</si>
  <si>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</si>
  <si>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</si>
  <si>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</si>
  <si>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</si>
  <si>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</si>
  <si>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</si>
  <si>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</si>
  <si>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</si>
  <si>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</si>
  <si>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</si>
  <si>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</si>
  <si>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</si>
  <si>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</si>
  <si>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</si>
  <si>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</si>
  <si>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</si>
  <si>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</si>
  <si>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</si>
  <si>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</si>
  <si>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</si>
  <si>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</si>
  <si>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</si>
  <si>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</si>
  <si>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</si>
  <si>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</si>
  <si>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</si>
  <si>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</si>
  <si>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</si>
  <si>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</si>
  <si>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</si>
  <si>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</si>
  <si>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</si>
  <si>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</si>
  <si>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</si>
  <si>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</si>
  <si>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</si>
  <si>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</si>
  <si>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</si>
  <si>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</si>
  <si>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</si>
  <si>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</si>
  <si>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</si>
  <si>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</si>
  <si>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</si>
  <si>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</si>
  <si>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</si>
  <si>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</si>
  <si>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</si>
  <si>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</si>
  <si>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</si>
  <si>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</si>
  <si>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</si>
  <si>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</si>
  <si>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</si>
  <si>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</si>
  <si>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</si>
  <si>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</si>
  <si>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</si>
  <si>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</si>
  <si>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</si>
  <si>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</si>
  <si>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</si>
  <si>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</si>
  <si>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</si>
  <si>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</si>
  <si>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</si>
  <si>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</si>
  <si>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</si>
  <si>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</si>
  <si>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</si>
  <si>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</si>
  <si>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</si>
  <si>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</si>
  <si>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</si>
  <si>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</si>
  <si>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</si>
  <si>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</si>
  <si>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</si>
  <si>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</si>
  <si>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</si>
  <si>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</si>
  <si>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</si>
  <si>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</si>
  <si>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</si>
  <si>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</si>
  <si>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</si>
  <si>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</si>
  <si>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</si>
  <si>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</si>
  <si>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</si>
  <si>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</si>
  <si>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</si>
  <si>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</si>
  <si>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</si>
  <si>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</si>
  <si>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</si>
  <si>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</si>
  <si>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</si>
  <si>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</si>
  <si>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</si>
  <si>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</si>
  <si>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</si>
  <si>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</si>
  <si>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</si>
  <si>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</si>
  <si>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</si>
  <si>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</si>
  <si>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</si>
  <si>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</si>
  <si>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</si>
  <si>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</si>
  <si>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</si>
  <si>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</si>
  <si>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</si>
  <si>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</si>
  <si>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</si>
  <si>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</si>
  <si>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</si>
  <si>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</si>
  <si>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</si>
  <si>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</si>
  <si>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</si>
  <si>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</si>
  <si>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</si>
  <si>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</si>
  <si>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</si>
  <si>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</si>
  <si>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</si>
  <si>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</si>
  <si>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</si>
  <si>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</si>
  <si>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</si>
  <si>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</si>
  <si>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</si>
  <si>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</si>
  <si>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</si>
  <si>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</si>
  <si>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</si>
  <si>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</si>
  <si>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</si>
  <si>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</si>
  <si>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</si>
  <si>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</si>
  <si>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</si>
  <si>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</si>
  <si>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</si>
  <si>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</si>
  <si>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</si>
  <si>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</si>
  <si>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</si>
  <si>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</si>
  <si>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</si>
  <si>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</si>
  <si>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</si>
  <si>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</si>
  <si>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</si>
  <si>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</si>
  <si>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</si>
  <si>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</si>
  <si>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</si>
  <si>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</si>
  <si>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</si>
  <si>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</si>
  <si>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</si>
  <si>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</si>
  <si>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</si>
  <si>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</si>
  <si>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</si>
  <si>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</si>
  <si>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</si>
  <si>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</si>
  <si>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</si>
  <si>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</si>
  <si>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</si>
  <si>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</si>
  <si>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</si>
  <si>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</si>
  <si>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</si>
  <si>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</si>
  <si>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</si>
  <si>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</si>
  <si>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</si>
  <si>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</si>
  <si>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</si>
  <si>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</si>
  <si>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</si>
  <si>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</si>
  <si>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</si>
  <si>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</si>
  <si>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</si>
  <si>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</si>
  <si>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</si>
  <si>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</si>
  <si>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</si>
  <si>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</si>
  <si>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</si>
  <si>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</si>
  <si>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</si>
  <si>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</si>
  <si>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</si>
  <si>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</si>
  <si>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</si>
  <si>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</si>
  <si>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</si>
  <si>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</si>
  <si>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</si>
  <si>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</si>
  <si>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</si>
  <si>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</si>
  <si>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</si>
  <si>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</si>
  <si>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</si>
  <si>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</si>
  <si>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</si>
  <si>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</si>
  <si>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</si>
  <si>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</si>
  <si>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</si>
  <si>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</si>
  <si>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</si>
  <si>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</si>
  <si>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</si>
  <si>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</si>
  <si>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</si>
  <si>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</si>
  <si>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</si>
  <si>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</si>
  <si>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</si>
  <si>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</si>
  <si>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</si>
  <si>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</si>
  <si>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</si>
  <si>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</si>
  <si>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</si>
  <si>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</si>
  <si>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</si>
  <si>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</si>
  <si>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</si>
  <si>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</si>
  <si>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</si>
  <si>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</si>
  <si>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</si>
  <si>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</si>
  <si>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</si>
  <si>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</si>
  <si>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</si>
  <si>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</si>
  <si>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</si>
  <si>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</si>
  <si>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</si>
  <si>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</si>
  <si>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</si>
  <si>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</si>
  <si>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</si>
  <si>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</si>
  <si>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</si>
  <si>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</si>
  <si>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</si>
  <si>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</si>
  <si>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</si>
  <si>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</si>
  <si>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</si>
  <si>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</si>
  <si>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</si>
  <si>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</si>
  <si>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</si>
  <si>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</si>
  <si>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</si>
  <si>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</si>
  <si>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</si>
  <si>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</si>
  <si>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</si>
  <si>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</si>
  <si>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</si>
  <si>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</si>
  <si>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</si>
  <si>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</si>
  <si>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</si>
  <si>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</si>
  <si>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</si>
  <si>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</si>
  <si>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</si>
  <si>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</si>
  <si>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</si>
  <si>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</si>
  <si>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</si>
  <si>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</si>
  <si>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</si>
  <si>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</si>
  <si>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</si>
  <si>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</si>
  <si>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</si>
  <si>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</si>
  <si>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</si>
  <si>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</si>
  <si>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</si>
  <si>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</si>
  <si>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</si>
  <si>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</si>
  <si>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</si>
  <si>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</si>
  <si>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</si>
  <si>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</si>
  <si>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</si>
  <si>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</si>
  <si>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</si>
  <si>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</si>
  <si>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</si>
  <si>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</si>
  <si>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</si>
  <si>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</si>
  <si>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</si>
  <si>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</si>
  <si>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</si>
  <si>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</si>
  <si>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</si>
  <si>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</si>
  <si>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</si>
  <si>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</si>
  <si>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</si>
  <si>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</si>
  <si>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</si>
  <si>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</si>
  <si>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</si>
  <si>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</si>
  <si>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</si>
  <si>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</si>
  <si>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</si>
  <si>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</si>
  <si>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</si>
  <si>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</si>
  <si>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</si>
  <si>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</si>
  <si>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</si>
  <si>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</si>
  <si>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</si>
  <si>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</si>
  <si>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</si>
  <si>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</si>
  <si>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</si>
  <si>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</si>
  <si>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</si>
  <si>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</si>
  <si>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</si>
  <si>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</si>
  <si>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</si>
  <si>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</si>
  <si>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</si>
  <si>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</si>
  <si>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</si>
  <si>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</si>
  <si>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</si>
  <si>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</si>
  <si>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</si>
  <si>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</si>
  <si>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</si>
  <si>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</si>
  <si>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</si>
  <si>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</si>
  <si>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</si>
  <si>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</si>
  <si>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</si>
  <si>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</si>
  <si>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</si>
  <si>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</si>
  <si>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</si>
  <si>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</si>
  <si>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</si>
  <si>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</si>
  <si>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</si>
  <si>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</si>
  <si>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</si>
  <si>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</si>
  <si>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</si>
  <si>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</si>
  <si>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</si>
  <si>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</si>
  <si>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</si>
  <si>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</si>
  <si>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</si>
  <si>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</si>
  <si>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</si>
  <si>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</si>
  <si>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</si>
  <si>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</si>
  <si>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</si>
  <si>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</si>
  <si>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</si>
  <si>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</si>
  <si>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</si>
  <si>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</si>
  <si>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</si>
  <si>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</si>
  <si>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</si>
  <si>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</si>
  <si>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</si>
  <si>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</si>
  <si>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</si>
  <si>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</si>
  <si>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</si>
  <si>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</si>
  <si>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</si>
  <si>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</si>
  <si>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</si>
  <si>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</si>
  <si>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</si>
  <si>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</si>
  <si>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</si>
  <si>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</si>
  <si>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</si>
  <si>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</si>
  <si>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</si>
  <si>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</si>
  <si>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</si>
  <si>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</si>
  <si>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</si>
  <si>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</si>
  <si>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</si>
  <si>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</si>
  <si>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</si>
  <si>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</si>
  <si>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</si>
  <si>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</si>
  <si>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</si>
  <si>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</si>
  <si>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</si>
  <si>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</si>
  <si>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</si>
  <si>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</si>
  <si>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</si>
  <si>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</si>
  <si>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</si>
  <si>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</si>
  <si>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</si>
  <si>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</si>
  <si>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</si>
  <si>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</si>
  <si>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</si>
  <si>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</si>
  <si>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</si>
  <si>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</si>
  <si>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</si>
  <si>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</si>
  <si>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</si>
  <si>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</si>
  <si>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</si>
  <si>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</si>
  <si>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</si>
  <si>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</si>
  <si>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</si>
  <si>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</si>
  <si>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</si>
  <si>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</si>
  <si>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</si>
  <si>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</si>
  <si>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</si>
  <si>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</si>
  <si>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</si>
  <si>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</si>
  <si>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</si>
  <si>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</si>
  <si>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</si>
  <si>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</si>
  <si>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</si>
  <si>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</si>
  <si>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</si>
  <si>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</si>
  <si>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</si>
  <si>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</si>
  <si>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</si>
  <si>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</si>
  <si>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</si>
  <si>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</si>
  <si>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</si>
  <si>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</si>
  <si>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</si>
  <si>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</si>
  <si>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</si>
  <si>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</si>
  <si>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</si>
  <si>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</si>
  <si>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</si>
  <si>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</si>
  <si>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</si>
  <si>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</si>
  <si>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</si>
  <si>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</si>
  <si>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</si>
  <si>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</si>
  <si>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</si>
  <si>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</si>
  <si>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</si>
  <si>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</si>
  <si>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</si>
  <si>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</si>
  <si>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</si>
  <si>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</si>
  <si>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</si>
  <si>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</si>
  <si>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</si>
  <si>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</si>
  <si>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</si>
  <si>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</si>
  <si>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</si>
  <si>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</si>
  <si>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</si>
  <si>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</si>
  <si>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</si>
  <si>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</si>
  <si>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</si>
  <si>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</si>
  <si>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</si>
  <si>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</si>
  <si>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</si>
  <si>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</si>
  <si>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</si>
  <si>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</si>
  <si>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</si>
  <si>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</si>
  <si>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</si>
  <si>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</si>
  <si>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</si>
  <si>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</si>
  <si>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</si>
  <si>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</si>
  <si>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</si>
  <si>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</si>
  <si>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</si>
  <si>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</si>
  <si>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</si>
  <si>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</si>
  <si>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</si>
  <si>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</si>
  <si>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</si>
  <si>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</si>
  <si>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</si>
  <si>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</si>
  <si>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</si>
  <si>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</si>
  <si>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</si>
  <si>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</si>
  <si>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</si>
  <si>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</si>
  <si>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</si>
  <si>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</si>
  <si>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</si>
  <si>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</si>
  <si>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</si>
  <si>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</si>
  <si>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</si>
  <si>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</si>
  <si>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</si>
  <si>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</si>
  <si>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</si>
  <si>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</si>
  <si>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</si>
  <si>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</si>
  <si>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</si>
  <si>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</si>
  <si>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</si>
  <si>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</si>
  <si>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</si>
  <si>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</si>
  <si>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</si>
  <si>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</si>
  <si>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</si>
  <si>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</si>
  <si>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</si>
  <si>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</si>
  <si>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</si>
  <si>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</si>
  <si>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</si>
  <si>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</si>
  <si>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</si>
  <si>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</si>
  <si>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</si>
  <si>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</si>
  <si>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</si>
  <si>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</si>
  <si>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</si>
  <si>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</si>
  <si>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</si>
  <si>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</si>
  <si>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</si>
  <si>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</si>
  <si>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</si>
  <si>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</si>
  <si>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</si>
  <si>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</si>
  <si>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</si>
  <si>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</si>
  <si>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</si>
  <si>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</si>
  <si>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</si>
  <si>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</si>
  <si>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</si>
  <si>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</si>
  <si>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</si>
  <si>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</si>
  <si>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</si>
  <si>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</si>
  <si>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</si>
  <si>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</si>
  <si>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</si>
  <si>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</si>
  <si>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</si>
  <si>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</si>
  <si>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</si>
  <si>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</si>
  <si>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</si>
  <si>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</si>
  <si>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</si>
  <si>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</si>
  <si>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</si>
  <si>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</si>
  <si>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</si>
  <si>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</si>
  <si>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</si>
  <si>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</si>
  <si>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</si>
  <si>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</si>
  <si>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</si>
  <si>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</si>
  <si>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</si>
  <si>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</si>
  <si>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</si>
  <si>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</si>
  <si>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</si>
  <si>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</si>
  <si>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</si>
  <si>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</si>
  <si>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</si>
  <si>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</si>
  <si>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</si>
  <si>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</si>
  <si>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</si>
  <si>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</si>
  <si>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</si>
  <si>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</si>
  <si>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</si>
  <si>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</si>
  <si>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</si>
  <si>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</si>
  <si>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</si>
  <si>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</si>
  <si>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</si>
  <si>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</si>
  <si>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</si>
  <si>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</si>
  <si>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</si>
  <si>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</si>
  <si>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</si>
  <si>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</si>
  <si>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</si>
  <si>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</si>
  <si>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</si>
  <si>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</si>
  <si>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</si>
  <si>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</si>
  <si>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</si>
  <si>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</si>
  <si>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</si>
  <si>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</si>
  <si>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</si>
  <si>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</si>
  <si>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</si>
  <si>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</si>
  <si>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</si>
  <si>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</si>
  <si>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</si>
  <si>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</si>
  <si>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</si>
  <si>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</si>
  <si>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</si>
  <si>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</si>
  <si>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</si>
  <si>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</si>
  <si>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</si>
  <si>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</si>
  <si>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</si>
  <si>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</si>
  <si>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</si>
  <si>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</si>
  <si>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</si>
  <si>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</si>
  <si>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</si>
  <si>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</si>
  <si>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</si>
  <si>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</si>
  <si>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</si>
  <si>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</si>
  <si>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</si>
  <si>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</si>
  <si>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</si>
  <si>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</si>
  <si>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</si>
  <si>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</si>
  <si>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</si>
  <si>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</si>
  <si>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</si>
  <si>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</si>
  <si>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</si>
  <si>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</si>
  <si>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</si>
  <si>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</si>
  <si>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</si>
  <si>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</si>
  <si>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</si>
  <si>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</si>
  <si>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</si>
  <si>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</si>
  <si>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</si>
  <si>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</si>
  <si>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</si>
  <si>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</si>
  <si>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</si>
  <si>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</si>
  <si>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</si>
  <si>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</si>
  <si>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</si>
  <si>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</si>
  <si>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</si>
  <si>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</si>
  <si>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</si>
  <si>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</si>
  <si>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</si>
  <si>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</si>
  <si>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</si>
  <si>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</si>
  <si>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</si>
  <si>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</si>
  <si>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</si>
  <si>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</si>
  <si>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</si>
  <si>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</si>
  <si>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</si>
  <si>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</si>
  <si>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</si>
  <si>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</si>
  <si>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</si>
  <si>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</si>
  <si>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</si>
  <si>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</si>
  <si>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</si>
  <si>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</si>
  <si>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</si>
  <si>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</si>
  <si>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</si>
  <si>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</si>
  <si>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</si>
  <si>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</si>
  <si>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</si>
  <si>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</si>
  <si>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</si>
  <si>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</si>
  <si>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</si>
  <si>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</si>
  <si>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</si>
  <si>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</si>
  <si>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</si>
  <si>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</si>
  <si>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</si>
  <si>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</si>
  <si>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</si>
  <si>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</si>
  <si>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</si>
  <si>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</si>
  <si>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</si>
  <si>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</si>
  <si>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</si>
  <si>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</si>
  <si>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</si>
  <si>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</si>
  <si>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</si>
  <si>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</si>
  <si>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</si>
  <si>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</si>
  <si>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</si>
  <si>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</si>
  <si>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</si>
  <si>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</si>
  <si>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</si>
  <si>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</si>
  <si>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</si>
  <si>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</si>
  <si>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</si>
  <si>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</si>
  <si>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</si>
  <si>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</si>
  <si>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</si>
  <si>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</si>
  <si>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</si>
  <si>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</si>
  <si>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</si>
  <si>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</si>
  <si>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</si>
  <si>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</si>
  <si>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</si>
  <si>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</si>
  <si>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</si>
  <si>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</si>
  <si>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</si>
  <si>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</si>
  <si>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</si>
  <si>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</si>
  <si>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</si>
  <si>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</si>
  <si>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</si>
  <si>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</si>
  <si>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</si>
  <si>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</si>
  <si>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</si>
  <si>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</si>
  <si>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</si>
  <si>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</si>
  <si>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</si>
  <si>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</si>
  <si>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</si>
  <si>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</si>
  <si>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</si>
  <si>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</si>
  <si>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</si>
  <si>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</si>
  <si>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</si>
  <si>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</si>
  <si>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</si>
  <si>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</si>
  <si>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</si>
  <si>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</si>
  <si>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</si>
  <si>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</si>
  <si>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</si>
  <si>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</si>
  <si>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</si>
  <si>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</si>
  <si>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</si>
  <si>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</si>
  <si>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</si>
  <si>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</si>
  <si>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</si>
  <si>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</si>
  <si>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</si>
  <si>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</si>
  <si>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</si>
  <si>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</si>
  <si>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</si>
  <si>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</si>
  <si>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</si>
  <si>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</si>
  <si>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</si>
  <si>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</si>
  <si>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</si>
  <si>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</si>
  <si>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</si>
  <si>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</si>
  <si>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</si>
  <si>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</si>
  <si>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</si>
  <si>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</si>
  <si>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</si>
  <si>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</si>
  <si>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</si>
  <si>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</si>
  <si>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</si>
  <si>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</si>
  <si>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</si>
  <si>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</si>
  <si>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</si>
  <si>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</si>
  <si>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</si>
  <si>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</si>
  <si>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</si>
  <si>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</si>
  <si>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</si>
  <si>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</si>
  <si>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</si>
  <si>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</si>
  <si>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</si>
  <si>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</si>
  <si>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</si>
  <si>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</si>
  <si>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</si>
  <si>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</si>
  <si>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</si>
  <si>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</si>
  <si>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</si>
  <si>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</si>
  <si>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</si>
  <si>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</si>
  <si>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</si>
  <si>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</si>
  <si>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</si>
  <si>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</si>
  <si>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</si>
  <si>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</si>
  <si>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</si>
  <si>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</si>
  <si>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</si>
  <si>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</si>
  <si>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</si>
  <si>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</si>
  <si>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</si>
  <si>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</si>
  <si>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</si>
  <si>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</si>
  <si>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</si>
  <si>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</si>
  <si>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</si>
  <si>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</si>
  <si>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</si>
  <si>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</si>
  <si>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</si>
  <si>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</si>
  <si>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</si>
  <si>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</si>
  <si>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</si>
  <si>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</si>
  <si>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</si>
  <si>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</si>
  <si>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</si>
  <si>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</si>
  <si>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</si>
  <si>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</si>
  <si>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</si>
  <si>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</si>
  <si>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</si>
  <si>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</si>
  <si>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</si>
  <si>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</si>
  <si>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</si>
  <si>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</si>
  <si>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</si>
  <si>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</si>
  <si>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</si>
  <si>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</si>
  <si>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</si>
  <si>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</si>
  <si>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</si>
  <si>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</si>
  <si>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</si>
  <si>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</si>
  <si>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</si>
  <si>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</si>
  <si>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</si>
  <si>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</si>
  <si>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</si>
  <si>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</si>
  <si>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</si>
  <si>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</si>
  <si>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</si>
  <si>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</si>
  <si>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</si>
  <si>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</si>
  <si>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</si>
  <si>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</si>
  <si>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</si>
  <si>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</si>
  <si>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</si>
  <si>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</si>
  <si>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</si>
  <si>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</si>
  <si>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</si>
  <si>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</si>
  <si>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</si>
  <si>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</si>
  <si>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</si>
  <si>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</si>
  <si>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</si>
  <si>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</si>
  <si>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</si>
  <si>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</si>
  <si>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</si>
  <si>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</si>
  <si>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</si>
  <si>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</si>
  <si>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</si>
  <si>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</si>
  <si>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</si>
  <si>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</si>
  <si>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</si>
  <si>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</si>
  <si>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</si>
  <si>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</si>
  <si>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</si>
  <si>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</si>
  <si>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</si>
  <si>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</si>
  <si>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</si>
  <si>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</si>
  <si>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</si>
  <si>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</si>
  <si>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</si>
  <si>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</si>
  <si>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</si>
  <si>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</si>
  <si>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</si>
  <si>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</si>
  <si>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</si>
  <si>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</si>
  <si>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</si>
  <si>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</si>
  <si>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</si>
  <si>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</si>
  <si>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</si>
  <si>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</si>
  <si>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</si>
  <si>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</si>
  <si>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</si>
  <si>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</si>
  <si>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</si>
  <si>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</si>
  <si>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</si>
  <si>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</si>
  <si>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</si>
  <si>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</si>
  <si>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</si>
  <si>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</si>
  <si>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</si>
  <si>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</si>
  <si>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</si>
  <si>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</si>
  <si>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</si>
  <si>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</si>
  <si>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</si>
  <si>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</si>
  <si>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</si>
  <si>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</si>
  <si>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</si>
  <si>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</si>
  <si>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</si>
  <si>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</si>
  <si>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</si>
  <si>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</si>
  <si>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</si>
  <si>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</si>
  <si>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</si>
  <si>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</si>
  <si>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</si>
  <si>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</si>
  <si>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</si>
  <si>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</si>
  <si>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</si>
  <si>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</si>
  <si>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</si>
  <si>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</si>
  <si>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</si>
  <si>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</si>
  <si>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</si>
  <si>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</si>
  <si>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</si>
  <si>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</si>
  <si>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</si>
  <si>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</si>
  <si>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</si>
  <si>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</si>
  <si>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</si>
  <si>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</si>
  <si>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</si>
  <si>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</si>
  <si>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</si>
  <si>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</si>
  <si>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</si>
  <si>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</si>
  <si>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</si>
  <si>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</si>
  <si>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</si>
  <si>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</si>
  <si>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</si>
  <si>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</si>
  <si>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</si>
  <si>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</si>
  <si>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</si>
  <si>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</si>
  <si>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</si>
  <si>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</si>
  <si>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</si>
  <si>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</si>
  <si>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</si>
  <si>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</si>
  <si>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</si>
  <si>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</si>
  <si>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</si>
  <si>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</si>
  <si>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</si>
  <si>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</si>
  <si>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</si>
  <si>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</si>
  <si>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</si>
  <si>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</si>
  <si>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</si>
  <si>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</si>
  <si>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</si>
  <si>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</si>
  <si>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</si>
  <si>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</si>
  <si>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</si>
  <si>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</si>
  <si>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</si>
  <si>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</si>
  <si>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</si>
  <si>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</si>
  <si>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</si>
  <si>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</si>
  <si>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</si>
  <si>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</si>
  <si>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</si>
  <si>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</si>
  <si>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</si>
  <si>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</si>
  <si>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</si>
  <si>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</si>
  <si>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</si>
  <si>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</si>
  <si>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</si>
  <si>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</si>
  <si>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</si>
  <si>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</si>
  <si>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</si>
  <si>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</si>
  <si>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</si>
  <si>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</si>
  <si>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</si>
  <si>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</si>
  <si>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</si>
  <si>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</si>
  <si>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</si>
  <si>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</si>
  <si>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</si>
  <si>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</si>
  <si>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</si>
  <si>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</si>
  <si>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</si>
  <si>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</si>
  <si>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</si>
  <si>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</si>
  <si>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</si>
  <si>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</si>
  <si>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</si>
  <si>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</si>
  <si>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</si>
  <si>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</si>
  <si>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</si>
  <si>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</si>
  <si>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</si>
  <si>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</si>
  <si>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</si>
  <si>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</si>
  <si>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</si>
  <si>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</si>
  <si>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</si>
  <si>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</si>
  <si>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</si>
  <si>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</si>
  <si>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</si>
  <si>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</si>
  <si>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</si>
  <si>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</si>
  <si>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</si>
  <si>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</si>
  <si>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</si>
  <si>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</si>
  <si>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</si>
  <si>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</si>
  <si>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</si>
  <si>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</si>
  <si>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</si>
  <si>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</si>
  <si>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</si>
  <si>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</si>
  <si>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</si>
  <si>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</si>
  <si>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</si>
  <si>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</si>
  <si>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</si>
  <si>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</si>
  <si>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</si>
  <si>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</si>
  <si>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</si>
  <si>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</si>
  <si>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</si>
  <si>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</si>
  <si>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</si>
  <si>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</si>
  <si>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</si>
  <si>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</si>
  <si>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</si>
  <si>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</si>
  <si>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</si>
  <si>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</si>
  <si>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</si>
  <si>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</si>
  <si>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</si>
  <si>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</si>
  <si>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</si>
  <si>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</si>
  <si>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</si>
  <si>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</si>
  <si>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</si>
  <si>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</si>
  <si>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</si>
  <si>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</si>
  <si>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</si>
  <si>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</si>
  <si>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</si>
  <si>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</si>
  <si>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</si>
  <si>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</si>
  <si>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</si>
  <si>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</si>
  <si>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</si>
  <si>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</si>
  <si>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</si>
  <si>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</si>
  <si>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</si>
  <si>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</si>
  <si>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</si>
  <si>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</si>
  <si>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</si>
  <si>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</si>
  <si>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</si>
  <si>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</si>
  <si>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</si>
  <si>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</si>
  <si>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</si>
  <si>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</si>
  <si>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</si>
  <si>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</si>
  <si>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</si>
  <si>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</si>
  <si>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</si>
  <si>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</si>
  <si>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</si>
  <si>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</si>
  <si>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</si>
  <si>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</si>
  <si>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</si>
  <si>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</si>
  <si>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</si>
  <si>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</si>
  <si>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</si>
  <si>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</si>
  <si>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</si>
  <si>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</si>
  <si>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</si>
  <si>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</si>
  <si>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</si>
  <si>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</si>
  <si>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</si>
  <si>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</si>
  <si>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</si>
  <si>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</si>
  <si>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</si>
  <si>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</si>
  <si>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</si>
  <si>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</si>
  <si>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</si>
  <si>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</si>
  <si>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</si>
  <si>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</si>
  <si>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</si>
  <si>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</si>
  <si>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</si>
  <si>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</si>
  <si>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</si>
  <si>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</si>
  <si>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</si>
  <si>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</si>
  <si>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</si>
  <si>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</si>
  <si>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</si>
  <si>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</si>
  <si>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</si>
  <si>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</si>
  <si>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</si>
  <si>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</si>
  <si>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</si>
  <si>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</si>
  <si>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</si>
  <si>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</si>
  <si>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</si>
  <si>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</si>
  <si>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</si>
  <si>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</si>
  <si>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</si>
  <si>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</si>
  <si>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</si>
  <si>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</si>
  <si>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</si>
  <si>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</si>
  <si>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</si>
  <si>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</si>
  <si>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</si>
  <si>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</si>
  <si>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</si>
  <si>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</si>
  <si>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</si>
  <si>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</si>
  <si>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</si>
  <si>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</si>
  <si>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</si>
  <si>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</si>
  <si>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</si>
  <si>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</si>
  <si>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</si>
  <si>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</si>
  <si>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</si>
  <si>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</si>
  <si>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</si>
  <si>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</si>
  <si>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</si>
  <si>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</si>
  <si>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</si>
  <si>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</si>
  <si>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</si>
  <si>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</si>
  <si>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</si>
  <si>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</si>
  <si>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</si>
  <si>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</si>
  <si>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</si>
  <si>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</si>
  <si>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</si>
  <si>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</si>
  <si>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</si>
  <si>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</si>
  <si>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</si>
  <si>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</si>
  <si>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</si>
  <si>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</si>
  <si>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</si>
  <si>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</si>
  <si>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</si>
  <si>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</si>
  <si>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</si>
  <si>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</si>
  <si>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</si>
  <si>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</si>
  <si>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</si>
  <si>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</si>
  <si>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</si>
  <si>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</si>
  <si>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</si>
  <si>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</si>
  <si>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</si>
  <si>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</si>
  <si>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</si>
  <si>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</si>
  <si>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</si>
  <si>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</si>
  <si>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</si>
  <si>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</si>
  <si>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</si>
  <si>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</si>
  <si>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</si>
  <si>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</si>
  <si>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</si>
  <si>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</si>
  <si>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</si>
  <si>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</si>
  <si>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</si>
  <si>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</si>
  <si>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</si>
  <si>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</si>
  <si>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</si>
  <si>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</si>
  <si>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</si>
  <si>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</si>
  <si>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</si>
  <si>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</si>
  <si>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</si>
  <si>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</si>
  <si>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</si>
  <si>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</si>
  <si>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</si>
  <si>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</si>
  <si>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</si>
  <si>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</si>
  <si>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</si>
  <si>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</si>
  <si>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</si>
  <si>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</si>
  <si>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</si>
  <si>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</si>
  <si>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</si>
  <si>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</si>
  <si>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</si>
  <si>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</si>
  <si>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</si>
  <si>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</si>
  <si>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</si>
  <si>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</si>
  <si>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</si>
  <si>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</si>
  <si>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</si>
  <si>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</si>
  <si>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</si>
  <si>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</si>
  <si>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</si>
  <si>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</si>
  <si>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</si>
  <si>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</si>
  <si>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</si>
  <si>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</si>
  <si>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</si>
  <si>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</si>
  <si>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</si>
  <si>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</si>
  <si>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</si>
  <si>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</si>
  <si>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</si>
  <si>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</si>
  <si>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</si>
  <si>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</si>
  <si>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</si>
  <si>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</si>
  <si>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</si>
  <si>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</si>
  <si>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</si>
  <si>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</si>
  <si>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</si>
  <si>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</si>
  <si>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</si>
  <si>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</si>
  <si>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</si>
  <si>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</si>
  <si>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</si>
  <si>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</si>
  <si>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</si>
  <si>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</si>
  <si>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</si>
  <si>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</si>
  <si>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</si>
  <si>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</si>
  <si>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</si>
  <si>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</si>
  <si>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</si>
  <si>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</si>
  <si>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</si>
  <si>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</si>
  <si>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</si>
  <si>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</si>
  <si>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</si>
  <si>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</si>
  <si>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</si>
  <si>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</si>
  <si>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</si>
  <si>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</si>
  <si>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</si>
  <si>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</si>
  <si>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</si>
  <si>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</si>
  <si>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</si>
  <si>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</si>
  <si>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</si>
  <si>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</si>
  <si>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</si>
  <si>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</si>
  <si>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</si>
  <si>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</si>
  <si>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</si>
  <si>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</si>
  <si>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</si>
  <si>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</si>
  <si>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</si>
  <si>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</si>
  <si>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</si>
  <si>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</si>
  <si>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</si>
  <si>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</si>
  <si>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</si>
  <si>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</si>
  <si>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</si>
  <si>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</si>
  <si>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</si>
  <si>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</si>
  <si>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</si>
  <si>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</si>
  <si>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</si>
  <si>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</si>
  <si>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</si>
  <si>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</si>
  <si>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</si>
  <si>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</si>
  <si>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</si>
  <si>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</si>
  <si>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</si>
  <si>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</si>
  <si>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</si>
  <si>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</si>
  <si>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</si>
  <si>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</si>
  <si>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</si>
  <si>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</si>
  <si>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</si>
  <si>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</si>
  <si>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</si>
  <si>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</si>
  <si>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</si>
  <si>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</si>
  <si>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</si>
  <si>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</si>
  <si>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</si>
  <si>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</si>
  <si>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</si>
  <si>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</si>
  <si>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</si>
  <si>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</si>
  <si>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</si>
  <si>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</si>
  <si>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</si>
  <si>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</si>
  <si>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</si>
  <si>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</si>
  <si>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</si>
  <si>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</si>
  <si>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</si>
  <si>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</si>
  <si>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</si>
  <si>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</si>
  <si>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</si>
  <si>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</si>
  <si>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</si>
  <si>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</si>
  <si>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</si>
  <si>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</si>
  <si>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</si>
  <si>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</si>
  <si>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</si>
  <si>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</si>
  <si>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</si>
  <si>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</si>
  <si>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</si>
  <si>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</si>
  <si>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</si>
  <si>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</si>
  <si>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</si>
  <si>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</si>
  <si>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</si>
  <si>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</si>
  <si>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</si>
  <si>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</si>
  <si>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</si>
  <si>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</si>
  <si>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</si>
  <si>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</si>
  <si>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</si>
  <si>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</si>
  <si>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</si>
  <si>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</si>
  <si>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</si>
  <si>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</si>
  <si>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</si>
  <si>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</si>
  <si>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</si>
  <si>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</si>
  <si>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</si>
  <si>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</si>
  <si>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</si>
  <si>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</si>
  <si>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</si>
  <si>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</si>
  <si>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</si>
  <si>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</si>
  <si>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</si>
  <si>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</si>
  <si>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</si>
  <si>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</si>
  <si>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</si>
  <si>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</si>
  <si>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</si>
  <si>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</si>
  <si>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</si>
  <si>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</si>
  <si>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</si>
  <si>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</si>
  <si>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</si>
  <si>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</si>
  <si>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</si>
  <si>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</si>
  <si>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</si>
  <si>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</si>
  <si>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</si>
  <si>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</si>
  <si>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</si>
  <si>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</si>
  <si>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</si>
  <si>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</si>
  <si>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</si>
  <si>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</si>
  <si>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</si>
  <si>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</si>
  <si>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</si>
  <si>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</si>
  <si>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</si>
  <si>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</si>
  <si>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</si>
  <si>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</si>
  <si>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</si>
  <si>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</si>
  <si>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</si>
  <si>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</si>
  <si>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</si>
  <si>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</si>
  <si>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</si>
  <si>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</si>
  <si>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</si>
  <si>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</si>
  <si>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</si>
  <si>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</si>
  <si>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</si>
  <si>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</si>
  <si>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</si>
  <si>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</si>
  <si>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</si>
  <si>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</si>
  <si>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</si>
  <si>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</si>
  <si>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</si>
  <si>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</si>
  <si>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</si>
  <si>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</si>
  <si>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</si>
  <si>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</si>
  <si>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</si>
  <si>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</si>
  <si>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</si>
  <si>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</si>
  <si>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</si>
  <si>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</si>
  <si>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</si>
  <si>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</si>
  <si>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</si>
  <si>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</si>
  <si>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</si>
  <si>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</si>
  <si>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</si>
  <si>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</si>
  <si>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</si>
  <si>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</si>
  <si>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</si>
  <si>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</si>
  <si>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</si>
  <si>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</si>
  <si>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</si>
  <si>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</si>
  <si>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</si>
  <si>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</si>
  <si>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</si>
  <si>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</si>
  <si>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</si>
  <si>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</si>
  <si>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</si>
  <si>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</si>
  <si>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</si>
  <si>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</si>
  <si>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</si>
  <si>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</si>
  <si>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</si>
  <si>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</si>
  <si>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</si>
  <si>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</si>
  <si>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</si>
  <si>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</si>
  <si>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</si>
  <si>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</si>
  <si>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</si>
  <si>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</si>
  <si>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</si>
  <si>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</si>
  <si>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</si>
  <si>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</si>
  <si>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</si>
  <si>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</si>
  <si>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</si>
  <si>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</si>
  <si>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</si>
  <si>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</si>
  <si>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</si>
  <si>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</si>
  <si>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</si>
  <si>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</si>
  <si>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</si>
  <si>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</si>
  <si>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</si>
  <si>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</si>
  <si>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</si>
  <si>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</si>
  <si>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</si>
  <si>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</si>
  <si>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</si>
  <si>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</si>
  <si>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</si>
  <si>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</si>
  <si>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</si>
  <si>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</si>
  <si>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</si>
  <si>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</si>
  <si>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</si>
  <si>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</si>
  <si>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</si>
  <si>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</si>
  <si>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</si>
  <si>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</si>
  <si>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</si>
  <si>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</si>
  <si>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</si>
  <si>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</si>
  <si>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</si>
  <si>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</si>
  <si>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</si>
  <si>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</si>
  <si>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</si>
  <si>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</si>
  <si>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</si>
  <si>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</si>
  <si>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</si>
  <si>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</si>
  <si>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</si>
  <si>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</si>
  <si>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</si>
  <si>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</si>
  <si>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</si>
  <si>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</si>
  <si>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</si>
  <si>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</si>
  <si>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</si>
  <si>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</si>
  <si>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</si>
  <si>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</si>
  <si>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</si>
  <si>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</si>
  <si>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</si>
  <si>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</si>
  <si>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</si>
  <si>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</si>
  <si>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</si>
  <si>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</si>
  <si>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</si>
  <si>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</si>
  <si>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</si>
  <si>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</si>
  <si>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</si>
  <si>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</si>
  <si>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</si>
  <si>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</si>
  <si>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</si>
  <si>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</si>
  <si>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</si>
  <si>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</si>
  <si>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</si>
  <si>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</si>
  <si>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</si>
  <si>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</si>
  <si>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</si>
  <si>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</si>
  <si>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</si>
  <si>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</si>
  <si>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</si>
  <si>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</si>
  <si>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</si>
  <si>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</si>
  <si>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</si>
  <si>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</si>
  <si>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</si>
  <si>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</si>
  <si>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</si>
  <si>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</si>
  <si>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</si>
  <si>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</si>
  <si>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</si>
  <si>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</si>
  <si>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</si>
  <si>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</si>
  <si>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</si>
  <si>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</si>
  <si>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</si>
  <si>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</si>
  <si>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</si>
  <si>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</si>
  <si>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</si>
  <si>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</si>
  <si>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</si>
  <si>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</si>
  <si>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</si>
  <si>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</si>
  <si>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</si>
  <si>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</si>
  <si>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</si>
  <si>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</si>
  <si>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</si>
  <si>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</si>
  <si>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</si>
  <si>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</si>
  <si>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</si>
  <si>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</si>
  <si>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</si>
  <si>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</si>
  <si>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</si>
  <si>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</si>
  <si>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</si>
  <si>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</si>
  <si>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</si>
  <si>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</si>
  <si>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</si>
  <si>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</si>
  <si>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</si>
  <si>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</si>
  <si>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</si>
  <si>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</si>
  <si>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</si>
  <si>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</si>
  <si>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</si>
  <si>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</si>
  <si>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</si>
  <si>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</si>
  <si>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</si>
  <si>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</si>
  <si>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</si>
  <si>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</si>
  <si>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</si>
  <si>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</si>
  <si>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</si>
  <si>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</si>
  <si>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</si>
  <si>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</si>
  <si>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</si>
  <si>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</si>
  <si>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</si>
  <si>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</si>
  <si>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</si>
  <si>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</si>
  <si>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</si>
  <si>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</si>
  <si>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</si>
  <si>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</si>
  <si>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</si>
  <si>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</si>
  <si>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</si>
  <si>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</si>
  <si>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</si>
  <si>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</si>
  <si>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</si>
  <si>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</si>
  <si>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</si>
  <si>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</si>
  <si>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</si>
  <si>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</si>
  <si>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</si>
  <si>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</si>
  <si>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</si>
  <si>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</si>
  <si>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</si>
  <si>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</si>
  <si>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</si>
  <si>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</si>
  <si>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</si>
  <si>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</si>
  <si>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</si>
  <si>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</si>
  <si>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</si>
  <si>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</si>
  <si>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</si>
  <si>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</si>
  <si>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</si>
  <si>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</si>
  <si>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</si>
  <si>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</si>
  <si>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</si>
  <si>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</si>
  <si>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</si>
  <si>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</si>
  <si>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</si>
  <si>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</si>
  <si>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</si>
  <si>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</si>
  <si>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</si>
  <si>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</si>
  <si>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</si>
  <si>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</si>
  <si>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</si>
  <si>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</si>
  <si>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</si>
  <si>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</si>
  <si>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</si>
  <si>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</si>
  <si>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</si>
  <si>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</si>
  <si>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</si>
  <si>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</si>
  <si>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</si>
  <si>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</si>
  <si>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</si>
  <si>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</si>
  <si>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</si>
  <si>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</si>
  <si>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</si>
  <si>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</si>
  <si>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</si>
  <si>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</si>
  <si>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</si>
  <si>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</si>
  <si>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</si>
  <si>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</si>
  <si>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</si>
  <si>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</si>
  <si>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</si>
  <si>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</si>
  <si>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</si>
  <si>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</si>
  <si>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</si>
  <si>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</si>
  <si>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</si>
  <si>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</si>
  <si>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</si>
  <si>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</si>
  <si>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</si>
  <si>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</si>
  <si>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</si>
  <si>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</si>
  <si>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</si>
  <si>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</si>
  <si>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</si>
  <si>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</si>
  <si>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</si>
  <si>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</si>
  <si>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</si>
  <si>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</si>
  <si>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</si>
  <si>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</si>
  <si>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</si>
  <si>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</si>
  <si>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</si>
  <si>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</si>
  <si>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</si>
  <si>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</si>
  <si>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</si>
  <si>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</si>
  <si>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</si>
  <si>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</si>
  <si>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</si>
  <si>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</si>
  <si>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</si>
  <si>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</si>
  <si>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</si>
  <si>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</si>
  <si>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</si>
  <si>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</si>
  <si>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</si>
  <si>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</si>
  <si>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</si>
  <si>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</si>
  <si>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</si>
  <si>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</si>
  <si>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</si>
  <si>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</si>
  <si>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</si>
  <si>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</si>
  <si>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</si>
  <si>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</si>
  <si>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</si>
  <si>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</si>
  <si>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</si>
  <si>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</si>
  <si>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</si>
  <si>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</si>
  <si>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</si>
  <si>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</si>
  <si>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</si>
  <si>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</si>
  <si>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</si>
  <si>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</si>
  <si>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</si>
  <si>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</si>
  <si>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</si>
  <si>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</si>
  <si>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</si>
  <si>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</si>
  <si>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</si>
  <si>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</si>
  <si>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</si>
  <si>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</si>
  <si>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</si>
  <si>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</si>
  <si>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</si>
  <si>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</si>
  <si>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</si>
  <si>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</si>
  <si>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</si>
  <si>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</si>
  <si>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</si>
  <si>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</si>
  <si>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</si>
  <si>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</si>
  <si>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</si>
  <si>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</si>
  <si>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</si>
  <si>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</si>
  <si>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</si>
  <si>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</si>
  <si>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</si>
  <si>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</si>
  <si>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</si>
  <si>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</si>
  <si>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</si>
  <si>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</si>
  <si>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</si>
  <si>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</si>
  <si>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</si>
  <si>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</si>
  <si>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</si>
  <si>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</si>
  <si>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</si>
  <si>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</si>
  <si>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</si>
  <si>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</si>
  <si>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</si>
  <si>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</si>
  <si>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</si>
  <si>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</si>
  <si>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</si>
  <si>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</si>
  <si>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</si>
  <si>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</si>
  <si>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</si>
  <si>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</si>
  <si>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</si>
  <si>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</si>
  <si>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</si>
  <si>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</si>
  <si>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</si>
  <si>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</si>
  <si>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</si>
  <si>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</si>
  <si>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</si>
  <si>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</si>
  <si>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</si>
  <si>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</si>
  <si>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</si>
  <si>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</si>
  <si>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</si>
  <si>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</si>
  <si>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</si>
  <si>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</si>
  <si>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</si>
  <si>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</si>
  <si>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</si>
  <si>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</si>
  <si>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</si>
  <si>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</si>
  <si>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</si>
  <si>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</si>
  <si>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</si>
  <si>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</si>
  <si>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</si>
  <si>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</si>
  <si>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</si>
  <si>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</si>
  <si>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</si>
  <si>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</si>
  <si>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</si>
  <si>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</si>
  <si>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</si>
  <si>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</si>
  <si>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</si>
  <si>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</si>
  <si>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</si>
  <si>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</si>
  <si>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</si>
  <si>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</si>
  <si>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</si>
  <si>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</si>
  <si>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</si>
  <si>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</si>
  <si>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</si>
  <si>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</si>
  <si>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</si>
  <si>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</si>
  <si>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</si>
  <si>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</si>
  <si>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</si>
  <si>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</si>
  <si>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</si>
  <si>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</si>
  <si>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</si>
  <si>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</si>
  <si>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</si>
  <si>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</si>
  <si>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</si>
  <si>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</si>
  <si>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</si>
  <si>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</si>
  <si>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</si>
  <si>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</si>
  <si>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</si>
  <si>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</si>
  <si>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</si>
  <si>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</si>
  <si>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</si>
  <si>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</si>
  <si>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</si>
  <si>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</si>
  <si>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</si>
  <si>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</si>
  <si>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</si>
  <si>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</si>
  <si>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</si>
  <si>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</si>
  <si>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</si>
  <si>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</si>
  <si>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</si>
  <si>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</si>
  <si>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</si>
  <si>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</si>
  <si>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</si>
  <si>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</si>
  <si>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</si>
  <si>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</si>
  <si>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</si>
  <si>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</si>
  <si>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</si>
  <si>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</si>
  <si>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</si>
  <si>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</si>
  <si>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</si>
  <si>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</si>
  <si>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</si>
  <si>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</si>
  <si>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</si>
  <si>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</si>
  <si>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</si>
  <si>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</si>
  <si>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</si>
  <si>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</si>
  <si>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</si>
  <si>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</si>
  <si>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</si>
  <si>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</si>
  <si>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</si>
  <si>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</si>
  <si>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</si>
  <si>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</si>
  <si>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</si>
  <si>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</si>
  <si>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</si>
  <si>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</si>
  <si>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</si>
  <si>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</si>
  <si>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</si>
  <si>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</si>
  <si>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</si>
  <si>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</si>
  <si>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</si>
  <si>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</si>
  <si>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</si>
  <si>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</si>
  <si>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</si>
  <si>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</si>
  <si>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</si>
  <si>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</si>
  <si>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</si>
  <si>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</si>
  <si>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</si>
  <si>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</si>
  <si>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</si>
  <si>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</si>
  <si>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</si>
  <si>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</si>
  <si>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</si>
  <si>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</si>
  <si>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</si>
  <si>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</si>
  <si>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</si>
  <si>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</si>
  <si>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</si>
  <si>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</si>
  <si>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</si>
  <si>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</si>
  <si>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</si>
  <si>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</si>
  <si>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</si>
  <si>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</si>
  <si>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</si>
  <si>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</si>
  <si>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</si>
  <si>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</si>
  <si>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</si>
  <si>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</si>
  <si>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</si>
  <si>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</si>
  <si>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</si>
  <si>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</si>
  <si>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</si>
  <si>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</si>
  <si>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</si>
  <si>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</si>
  <si>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</si>
  <si>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</si>
  <si>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</si>
  <si>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</si>
  <si>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</si>
  <si>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</si>
  <si>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</si>
  <si>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</si>
  <si>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</si>
  <si>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</si>
  <si>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</si>
  <si>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</si>
  <si>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</si>
  <si>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</si>
  <si>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</si>
  <si>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</si>
  <si>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</si>
  <si>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</si>
  <si>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</si>
  <si>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</si>
  <si>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</si>
  <si>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</si>
  <si>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</si>
  <si>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</si>
  <si>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</si>
  <si>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</si>
  <si>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</si>
  <si>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</si>
  <si>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</si>
  <si>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</si>
  <si>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</si>
  <si>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</si>
  <si>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</si>
  <si>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</si>
  <si>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</si>
  <si>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</si>
  <si>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</si>
  <si>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</si>
  <si>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</si>
  <si>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</si>
  <si>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</si>
  <si>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</si>
  <si>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</si>
  <si>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</si>
  <si>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</si>
  <si>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</si>
  <si>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</si>
  <si>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</si>
  <si>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</si>
  <si>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</si>
  <si>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</si>
  <si>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</si>
  <si>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</si>
  <si>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</si>
  <si>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</si>
  <si>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</si>
  <si>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</si>
  <si>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</si>
  <si>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</si>
  <si>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</si>
  <si>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</si>
  <si>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</si>
  <si>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</si>
  <si>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</si>
  <si>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</si>
  <si>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</si>
  <si>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</si>
  <si>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</si>
  <si>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</si>
  <si>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</si>
  <si>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</si>
  <si>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</si>
  <si>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</si>
  <si>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</si>
  <si>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</si>
  <si>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</si>
  <si>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</si>
  <si>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</si>
  <si>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</si>
  <si>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</si>
  <si>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</si>
  <si>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</si>
  <si>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</si>
  <si>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</si>
  <si>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</si>
  <si>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</si>
  <si>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</si>
  <si>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</si>
  <si>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</si>
  <si>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</si>
  <si>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</si>
  <si>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</si>
  <si>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</si>
  <si>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</si>
  <si>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</si>
  <si>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</si>
  <si>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</si>
  <si>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</si>
  <si>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</si>
  <si>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</si>
  <si>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</si>
  <si>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</si>
  <si>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</si>
  <si>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</si>
  <si>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</si>
  <si>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</si>
  <si>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</si>
  <si>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</si>
  <si>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</si>
  <si>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</si>
  <si>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</si>
  <si>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</si>
  <si>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</si>
  <si>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</si>
  <si>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</si>
  <si>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</si>
  <si>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</si>
  <si>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</si>
  <si>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</si>
  <si>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</si>
  <si>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</si>
  <si>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</si>
  <si>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</si>
  <si>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</si>
  <si>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</si>
  <si>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</si>
  <si>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</si>
  <si>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</si>
  <si>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</si>
  <si>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</si>
  <si>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</si>
  <si>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</si>
  <si>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</si>
  <si>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</si>
  <si>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</si>
  <si>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</si>
  <si>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</si>
  <si>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</si>
  <si>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</si>
  <si>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</si>
  <si>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</si>
  <si>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</si>
  <si>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</si>
  <si>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</si>
  <si>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</si>
  <si>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</si>
  <si>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</si>
  <si>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</si>
  <si>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</si>
  <si>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</si>
  <si>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</si>
  <si>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</si>
  <si>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</si>
  <si>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</si>
  <si>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</si>
  <si>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</si>
  <si>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</si>
  <si>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</si>
  <si>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</si>
  <si>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</si>
  <si>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</si>
  <si>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</si>
  <si>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</si>
  <si>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</si>
  <si>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</si>
  <si>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</si>
  <si>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</si>
  <si>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</si>
  <si>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</si>
  <si>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</si>
  <si>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</si>
  <si>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</si>
  <si>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</si>
  <si>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</si>
  <si>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</si>
  <si>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</si>
  <si>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</si>
  <si>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</si>
  <si>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</si>
  <si>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</si>
  <si>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</si>
  <si>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</si>
  <si>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</si>
  <si>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</si>
  <si>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</si>
  <si>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</si>
  <si>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</si>
  <si>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</si>
  <si>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</si>
  <si>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</si>
  <si>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</si>
  <si>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</si>
  <si>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</si>
  <si>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</si>
  <si>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</si>
  <si>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</si>
  <si>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</si>
  <si>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</si>
  <si>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</si>
  <si>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</si>
  <si>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</si>
  <si>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</si>
  <si>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</si>
  <si>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</si>
  <si>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</si>
  <si>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</si>
  <si>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</si>
  <si>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</si>
  <si>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</si>
  <si>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</si>
  <si>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</si>
  <si>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</si>
  <si>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</si>
  <si>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</si>
  <si>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</si>
  <si>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</si>
  <si>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</si>
  <si>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</si>
  <si>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</si>
  <si>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</si>
  <si>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</si>
  <si>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</si>
  <si>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</si>
  <si>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</si>
  <si>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</si>
  <si>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</si>
  <si>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</si>
  <si>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</si>
  <si>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</si>
  <si>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</si>
  <si>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</si>
  <si>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</si>
  <si>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</si>
  <si>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</si>
  <si>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</si>
  <si>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</si>
  <si>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</si>
  <si>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</si>
  <si>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</si>
  <si>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</si>
  <si>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</si>
  <si>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</si>
  <si>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</si>
  <si>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</si>
  <si>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</si>
  <si>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</si>
  <si>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</si>
  <si>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</si>
  <si>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</si>
  <si>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</si>
  <si>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</si>
  <si>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</si>
  <si>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</si>
  <si>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</si>
  <si>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</si>
  <si>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</si>
  <si>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</si>
  <si>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</si>
  <si>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</si>
  <si>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</si>
  <si>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</si>
  <si>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</si>
  <si>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</si>
  <si>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</si>
  <si>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</si>
  <si>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</si>
  <si>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</si>
  <si>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</si>
  <si>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</si>
  <si>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</si>
  <si>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</si>
  <si>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</si>
  <si>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</si>
  <si>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</si>
  <si>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</si>
  <si>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</si>
  <si>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</si>
  <si>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</si>
  <si>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</si>
  <si>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</si>
  <si>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</si>
  <si>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</si>
  <si>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</si>
  <si>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</si>
  <si>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</si>
  <si>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</si>
  <si>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</si>
  <si>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</si>
  <si>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</si>
  <si>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</si>
  <si>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</si>
  <si>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</si>
  <si>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</si>
  <si>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</si>
  <si>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</si>
  <si>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</si>
  <si>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</si>
  <si>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</si>
  <si>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</si>
  <si>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</si>
  <si>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</si>
  <si>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</si>
  <si>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</si>
  <si>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</si>
  <si>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</si>
  <si>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</si>
  <si>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</si>
  <si>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</si>
  <si>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</si>
  <si>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</si>
  <si>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</si>
  <si>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</si>
  <si>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</si>
  <si>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</si>
  <si>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</si>
  <si>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</si>
  <si>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</si>
  <si>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</si>
  <si>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</si>
  <si>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</si>
  <si>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</si>
  <si>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</si>
  <si>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</si>
  <si>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</si>
  <si>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</si>
  <si>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</si>
  <si>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</si>
  <si>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</si>
  <si>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</si>
  <si>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</si>
  <si>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</si>
  <si>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</si>
  <si>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</si>
  <si>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</si>
  <si>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</si>
  <si>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</si>
  <si>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</si>
  <si>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</si>
  <si>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</si>
  <si>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</si>
  <si>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</si>
  <si>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</si>
  <si>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</si>
  <si>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</si>
  <si>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</si>
  <si>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</si>
  <si>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</si>
  <si>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</si>
  <si>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</si>
  <si>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</si>
  <si>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</si>
  <si>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</si>
  <si>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</si>
  <si>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</si>
  <si>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</si>
  <si>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</si>
  <si>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</si>
  <si>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</si>
  <si>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</si>
  <si>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</si>
  <si>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</si>
  <si>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</si>
  <si>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</si>
  <si>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</si>
  <si>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</si>
  <si>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</si>
  <si>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</si>
  <si>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</si>
  <si>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</si>
  <si>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</si>
  <si>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</si>
  <si>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</si>
  <si>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</si>
  <si>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</si>
  <si>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</si>
  <si>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</si>
  <si>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</si>
  <si>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</si>
  <si>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</si>
  <si>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</si>
  <si>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</si>
  <si>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</si>
  <si>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</si>
  <si>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</si>
  <si>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</si>
  <si>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</si>
  <si>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</si>
  <si>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</si>
  <si>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</si>
  <si>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</si>
  <si>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</si>
  <si>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</si>
  <si>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</si>
  <si>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</si>
  <si>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</si>
  <si>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</si>
  <si>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</si>
  <si>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</si>
  <si>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</si>
  <si>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</si>
  <si>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</si>
  <si>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</si>
  <si>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</si>
  <si>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</si>
  <si>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</si>
  <si>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</si>
  <si>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</si>
  <si>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</si>
  <si>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</si>
  <si>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</si>
  <si>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</si>
  <si>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</si>
  <si>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</si>
  <si>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</si>
  <si>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</si>
  <si>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</si>
  <si>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</si>
  <si>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</si>
  <si>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</si>
  <si>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</si>
  <si>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</si>
  <si>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</si>
  <si>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</si>
  <si>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</si>
  <si>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</si>
  <si>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</si>
  <si>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</si>
  <si>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</si>
  <si>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</si>
  <si>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</si>
  <si>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</si>
  <si>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</si>
  <si>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</si>
  <si>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</si>
  <si>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</si>
  <si>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</si>
  <si>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</si>
  <si>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</si>
  <si>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</si>
  <si>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</si>
  <si>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</si>
  <si>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</si>
  <si>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</si>
  <si>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</si>
  <si>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</si>
  <si>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</si>
  <si>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</si>
  <si>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</si>
  <si>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</si>
  <si>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</si>
  <si>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</si>
  <si>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</si>
  <si>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</si>
  <si>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</si>
  <si>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</si>
  <si>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</si>
  <si>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</si>
  <si>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</si>
  <si>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</si>
  <si>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</si>
  <si>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</si>
  <si>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</si>
  <si>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</si>
  <si>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</si>
  <si>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</si>
  <si>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</si>
  <si>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</si>
  <si>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</si>
  <si>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</si>
  <si>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</si>
  <si>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</si>
  <si>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</si>
  <si>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</si>
  <si>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</si>
  <si>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</si>
  <si>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</si>
  <si>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</si>
  <si>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</si>
  <si>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</si>
  <si>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</si>
  <si>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</si>
  <si>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</si>
  <si>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</si>
  <si>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</si>
  <si>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</si>
  <si>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</si>
  <si>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</si>
  <si>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</si>
  <si>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</si>
  <si>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</si>
  <si>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</si>
  <si>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</si>
  <si>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</si>
  <si>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</si>
  <si>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</si>
  <si>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</si>
  <si>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</si>
  <si>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</si>
  <si>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</si>
  <si>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</si>
  <si>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</si>
  <si>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</si>
  <si>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</si>
  <si>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</si>
  <si>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</si>
  <si>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</si>
  <si>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</si>
  <si>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</si>
  <si>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</si>
  <si>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</si>
  <si>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</si>
  <si>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</si>
  <si>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</si>
  <si>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</si>
  <si>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</si>
  <si>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</si>
  <si>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</si>
  <si>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</si>
  <si>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</si>
  <si>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</si>
  <si>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</si>
  <si>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</si>
  <si>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</si>
  <si>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</si>
  <si>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</si>
  <si>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</si>
  <si>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</si>
  <si>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</si>
  <si>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</si>
  <si>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</si>
  <si>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</si>
  <si>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</si>
  <si>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</si>
  <si>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</si>
  <si>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</si>
  <si>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</si>
  <si>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</si>
  <si>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</si>
  <si>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</si>
  <si>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</si>
  <si>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</si>
  <si>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</si>
  <si>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</si>
  <si>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</si>
  <si>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</si>
  <si>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</si>
  <si>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</si>
  <si>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</si>
  <si>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</si>
  <si>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</si>
  <si>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</si>
  <si>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</si>
  <si>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</si>
  <si>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</si>
  <si>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</si>
  <si>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</si>
  <si>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</si>
  <si>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</si>
  <si>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</si>
  <si>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</si>
  <si>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</si>
  <si>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</si>
  <si>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</si>
  <si>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</si>
  <si>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</si>
  <si>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</si>
  <si>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</si>
  <si>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</si>
  <si>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</si>
  <si>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</si>
  <si>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</si>
  <si>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</si>
  <si>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</si>
  <si>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</si>
  <si>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</si>
  <si>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</si>
  <si>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</si>
  <si>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</si>
  <si>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</si>
  <si>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</si>
  <si>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</si>
  <si>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</si>
  <si>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</si>
  <si>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</si>
  <si>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</si>
  <si>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</si>
  <si>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</si>
  <si>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</si>
  <si>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</si>
  <si>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</si>
  <si>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</si>
  <si>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</si>
  <si>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</si>
  <si>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</si>
  <si>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</si>
  <si>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</si>
  <si>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</si>
  <si>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</si>
  <si>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</si>
  <si>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</si>
  <si>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</si>
  <si>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</si>
  <si>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</si>
  <si>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</si>
  <si>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</si>
  <si>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</si>
  <si>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</si>
  <si>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</si>
  <si>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</si>
  <si>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</si>
  <si>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</si>
  <si>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</si>
  <si>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</si>
  <si>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</si>
  <si>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</si>
  <si>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</si>
  <si>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</si>
  <si>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</si>
  <si>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</si>
  <si>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</si>
  <si>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</si>
  <si>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</si>
  <si>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</si>
  <si>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</si>
  <si>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</si>
  <si>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</si>
  <si>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</si>
  <si>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</si>
  <si>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</si>
  <si>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</si>
  <si>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</si>
  <si>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</si>
  <si>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</si>
  <si>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</si>
  <si>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</si>
  <si>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</si>
  <si>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</si>
  <si>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</si>
  <si>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</si>
  <si>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</si>
  <si>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</si>
  <si>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</si>
  <si>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</si>
  <si>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</si>
  <si>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</si>
  <si>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</si>
  <si>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</si>
  <si>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</si>
  <si>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</si>
  <si>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</si>
  <si>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</si>
  <si>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</si>
  <si>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</si>
  <si>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</si>
  <si>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</si>
  <si>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</si>
  <si>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</si>
  <si>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</si>
  <si>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</si>
  <si>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</si>
  <si>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</si>
  <si>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</si>
  <si>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</si>
  <si>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</si>
  <si>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</si>
  <si>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</si>
  <si>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</si>
  <si>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</si>
  <si>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</si>
  <si>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</si>
  <si>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</si>
  <si>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</si>
  <si>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</si>
  <si>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</si>
  <si>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</si>
  <si>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</si>
  <si>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</si>
  <si>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</si>
  <si>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</si>
  <si>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</si>
  <si>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</si>
  <si>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</si>
  <si>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</si>
  <si>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</si>
  <si>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</si>
  <si>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</si>
  <si>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</si>
  <si>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</si>
  <si>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</si>
  <si>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</si>
  <si>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</si>
  <si>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</si>
  <si>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</si>
  <si>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</si>
  <si>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</si>
  <si>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</si>
  <si>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</si>
  <si>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</si>
  <si>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</si>
  <si>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</si>
  <si>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</si>
  <si>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</si>
  <si>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</si>
  <si>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</si>
  <si>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</si>
  <si>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</si>
  <si>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</si>
  <si>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</si>
  <si>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</si>
  <si>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</si>
  <si>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</si>
  <si>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</si>
  <si>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</si>
  <si>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</si>
  <si>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</si>
  <si>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</si>
  <si>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</si>
  <si>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</si>
  <si>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</si>
  <si>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</si>
  <si>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</si>
  <si>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</si>
  <si>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</si>
  <si>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</si>
  <si>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</si>
  <si>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</si>
  <si>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</si>
  <si>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</si>
  <si>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</si>
  <si>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</si>
  <si>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</si>
  <si>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</si>
  <si>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</si>
  <si>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</si>
  <si>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</si>
  <si>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</si>
  <si>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</si>
  <si>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</si>
  <si>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</si>
  <si>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</si>
  <si>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</si>
  <si>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</si>
  <si>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</si>
  <si>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</si>
  <si>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</si>
  <si>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</si>
  <si>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</si>
  <si>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</si>
  <si>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</si>
  <si>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</si>
  <si>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</si>
  <si>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</si>
  <si>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</si>
  <si>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</si>
  <si>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</si>
  <si>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</si>
  <si>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</si>
  <si>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</si>
  <si>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</si>
  <si>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</si>
  <si>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</si>
  <si>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</si>
  <si>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</si>
  <si>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</si>
  <si>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</si>
  <si>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</si>
  <si>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</si>
  <si>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</si>
  <si>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</si>
  <si>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</si>
  <si>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</si>
  <si>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</si>
  <si>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</si>
  <si>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</si>
  <si>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</si>
  <si>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</si>
  <si>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</si>
  <si>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</si>
  <si>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</si>
  <si>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</si>
  <si>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</si>
  <si>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</si>
  <si>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</si>
  <si>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</si>
  <si>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</si>
  <si>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</si>
  <si>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</si>
  <si>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</si>
  <si>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</si>
  <si>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</si>
  <si>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</si>
  <si>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</si>
  <si>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</si>
  <si>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</si>
  <si>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</si>
  <si>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</si>
  <si>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</si>
  <si>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</si>
  <si>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</si>
  <si>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</si>
  <si>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</si>
  <si>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</si>
  <si>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</si>
  <si>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</si>
  <si>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</si>
  <si>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</si>
  <si>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</si>
  <si>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</si>
  <si>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</si>
  <si>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</si>
  <si>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</si>
  <si>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</si>
  <si>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</si>
  <si>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</si>
  <si>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</si>
  <si>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</si>
  <si>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</si>
  <si>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</si>
  <si>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</si>
  <si>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</si>
  <si>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</si>
  <si>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</si>
  <si>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</si>
  <si>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</si>
  <si>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</si>
  <si>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</si>
  <si>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</si>
  <si>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</si>
  <si>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</si>
  <si>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</si>
  <si>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</si>
  <si>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</si>
  <si>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</si>
  <si>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</si>
  <si>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</si>
  <si>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</si>
  <si>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</si>
  <si>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</si>
  <si>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</si>
  <si>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</si>
  <si>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</si>
  <si>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</si>
  <si>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</si>
  <si>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</si>
  <si>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</si>
  <si>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</si>
  <si>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</si>
  <si>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</si>
  <si>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</si>
  <si>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</si>
  <si>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</si>
  <si>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</si>
  <si>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</si>
  <si>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</si>
  <si>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</si>
  <si>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</si>
  <si>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</si>
  <si>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</si>
  <si>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</si>
  <si>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</si>
  <si>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</si>
  <si>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</si>
  <si>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</si>
  <si>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</si>
  <si>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</si>
  <si>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</si>
  <si>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</si>
  <si>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</si>
  <si>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</si>
  <si>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</si>
  <si>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</si>
  <si>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</si>
  <si>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</si>
  <si>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</si>
  <si>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</si>
  <si>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</si>
  <si>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</si>
  <si>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</si>
  <si>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</si>
  <si>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</si>
  <si>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</si>
  <si>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</si>
  <si>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</si>
  <si>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</si>
  <si>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</si>
  <si>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</si>
  <si>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</si>
  <si>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</si>
  <si>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</si>
  <si>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</si>
  <si>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</si>
  <si>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</si>
  <si>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</si>
  <si>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</si>
  <si>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</si>
  <si>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</si>
  <si>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</si>
  <si>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</si>
  <si>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</si>
  <si>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</si>
  <si>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</si>
  <si>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</si>
  <si>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</si>
  <si>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</si>
  <si>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</si>
  <si>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</si>
  <si>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</si>
  <si>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</si>
  <si>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</si>
  <si>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</si>
  <si>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</si>
  <si>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</si>
  <si>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</si>
  <si>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</si>
  <si>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</si>
  <si>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</si>
  <si>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</si>
  <si>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</si>
  <si>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</si>
  <si>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</si>
  <si>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</si>
  <si>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</si>
  <si>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</si>
  <si>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</si>
  <si>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</si>
  <si>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</si>
  <si>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</si>
  <si>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</si>
  <si>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</si>
  <si>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</si>
  <si>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</si>
  <si>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</si>
  <si>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</si>
  <si>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</si>
  <si>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</si>
  <si>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</si>
  <si>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</si>
  <si>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</si>
  <si>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</si>
  <si>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</si>
  <si>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</si>
  <si>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</si>
  <si>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</si>
  <si>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</si>
  <si>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</si>
  <si>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</si>
  <si>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</si>
  <si>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</si>
  <si>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</si>
  <si>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</si>
  <si>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</si>
  <si>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</si>
  <si>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</si>
  <si>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</si>
  <si>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</si>
  <si>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</si>
  <si>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</si>
  <si>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</si>
  <si>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</si>
  <si>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</si>
  <si>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</si>
  <si>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</si>
  <si>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</si>
  <si>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</si>
  <si>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</si>
  <si>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</si>
  <si>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</si>
  <si>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</si>
  <si>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</si>
  <si>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</si>
  <si>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</si>
  <si>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</si>
  <si>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</si>
  <si>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</si>
  <si>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</si>
  <si>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</si>
  <si>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</si>
  <si>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</si>
  <si>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</si>
  <si>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</si>
  <si>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</si>
  <si>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</si>
  <si>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</si>
  <si>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</si>
  <si>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</si>
  <si>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</si>
  <si>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</si>
  <si>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</si>
  <si>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</si>
  <si>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</si>
  <si>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</si>
  <si>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</si>
  <si>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</si>
  <si>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</si>
  <si>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</si>
  <si>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</si>
  <si>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</si>
  <si>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</si>
  <si>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</si>
  <si>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</si>
  <si>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</si>
  <si>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</si>
  <si>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</si>
  <si>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</si>
  <si>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</si>
  <si>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</si>
  <si>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</si>
  <si>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</si>
  <si>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</si>
  <si>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</si>
  <si>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</si>
  <si>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</si>
  <si>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</si>
  <si>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</si>
  <si>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</si>
  <si>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</si>
  <si>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</si>
  <si>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</si>
  <si>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</si>
  <si>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</si>
  <si>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</si>
  <si>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</si>
  <si>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</si>
  <si>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</si>
  <si>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</si>
  <si>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</si>
  <si>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</si>
  <si>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</si>
  <si>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</si>
  <si>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</si>
  <si>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</si>
  <si>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</si>
  <si>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</si>
  <si>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</si>
  <si>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</si>
  <si>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</si>
  <si>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</si>
  <si>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</si>
  <si>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</si>
  <si>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</si>
  <si>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</si>
  <si>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</si>
  <si>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</si>
  <si>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</si>
  <si>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</si>
  <si>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</si>
  <si>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</si>
  <si>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</si>
  <si>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</si>
  <si>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</si>
  <si>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</si>
  <si>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</si>
  <si>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</si>
  <si>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</si>
  <si>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</si>
  <si>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</si>
  <si>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</si>
  <si>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</si>
  <si>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</si>
  <si>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</si>
  <si>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</si>
  <si>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</si>
  <si>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</si>
  <si>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</si>
  <si>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</si>
  <si>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</si>
  <si>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</si>
  <si>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</si>
  <si>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</si>
  <si>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</si>
  <si>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</si>
  <si>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</si>
  <si>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</si>
  <si>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</si>
  <si>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</si>
  <si>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</si>
  <si>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</si>
  <si>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</si>
  <si>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</si>
  <si>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</si>
  <si>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</si>
  <si>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</si>
  <si>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</si>
  <si>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</si>
  <si>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</si>
  <si>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</si>
  <si>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</si>
  <si>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</si>
  <si>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</si>
  <si>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</si>
  <si>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</si>
  <si>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</si>
  <si>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</si>
  <si>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</si>
  <si>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</si>
  <si>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</si>
  <si>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</si>
  <si>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</si>
  <si>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</si>
  <si>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</si>
  <si>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</si>
  <si>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</si>
  <si>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</si>
  <si>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</si>
  <si>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</si>
  <si>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</si>
  <si>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</si>
  <si>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</si>
  <si>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</si>
  <si>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</si>
  <si>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</si>
  <si>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</si>
  <si>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</si>
  <si>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</si>
  <si>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</si>
  <si>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</si>
  <si>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</si>
  <si>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</si>
  <si>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</si>
  <si>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</si>
  <si>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</si>
  <si>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</si>
  <si>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</si>
  <si>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</si>
  <si>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</si>
  <si>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</si>
  <si>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</si>
  <si>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</si>
  <si>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</si>
  <si>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</si>
  <si>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</si>
  <si>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</si>
  <si>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</si>
  <si>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</si>
  <si>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</si>
  <si>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</si>
  <si>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</si>
  <si>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</si>
  <si>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</si>
  <si>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</si>
  <si>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</si>
  <si>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</si>
  <si>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</si>
  <si>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</si>
  <si>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</si>
  <si>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</si>
  <si>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</si>
  <si>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</si>
  <si>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</si>
  <si>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</si>
  <si>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</si>
  <si>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</si>
  <si>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</si>
  <si>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</si>
  <si>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</si>
  <si>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</si>
  <si>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</si>
  <si>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</si>
  <si>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</si>
  <si>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</si>
  <si>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</si>
  <si>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</si>
  <si>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</si>
  <si>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</si>
  <si>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</si>
  <si>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</si>
  <si>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</si>
  <si>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</si>
  <si>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</si>
  <si>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</si>
  <si>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</si>
  <si>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</si>
  <si>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</si>
  <si>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</si>
  <si>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</si>
  <si>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</si>
  <si>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</si>
  <si>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</si>
  <si>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</si>
  <si>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</si>
  <si>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</si>
  <si>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</si>
  <si>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</si>
  <si>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</si>
  <si>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</si>
  <si>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</si>
  <si>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</si>
  <si>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</si>
  <si>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</si>
  <si>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</si>
  <si>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</si>
  <si>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</si>
  <si>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</si>
  <si>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</si>
  <si>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</si>
  <si>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</si>
  <si>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</si>
  <si>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</si>
  <si>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</si>
  <si>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</si>
  <si>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</si>
  <si>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</si>
  <si>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</si>
  <si>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</si>
  <si>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</si>
  <si>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</si>
  <si>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</si>
  <si>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</si>
  <si>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</si>
  <si>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</si>
  <si>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</si>
  <si>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</si>
  <si>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</si>
  <si>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</si>
  <si>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</si>
  <si>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</si>
  <si>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</si>
  <si>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</si>
  <si>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</si>
  <si>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</si>
  <si>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</si>
  <si>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</si>
  <si>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</si>
  <si>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</si>
  <si>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</si>
  <si>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</si>
  <si>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</si>
  <si>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</si>
  <si>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</si>
  <si>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</si>
  <si>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</si>
  <si>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</si>
  <si>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</si>
  <si>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</si>
  <si>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</si>
  <si>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</si>
  <si>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</si>
  <si>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</si>
  <si>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</si>
  <si>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</si>
  <si>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</si>
  <si>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</si>
  <si>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</si>
  <si>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</si>
  <si>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</si>
  <si>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</si>
  <si>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</si>
  <si>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</si>
  <si>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</si>
  <si>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</si>
  <si>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</si>
  <si>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</si>
  <si>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</si>
  <si>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</si>
  <si>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</si>
  <si>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</si>
  <si>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</si>
  <si>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</si>
  <si>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</si>
  <si>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</si>
  <si>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</si>
  <si>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</si>
  <si>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</si>
  <si>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</si>
  <si>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</si>
  <si>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</si>
  <si>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</si>
  <si>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</si>
  <si>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</si>
  <si>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</si>
  <si>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</si>
  <si>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</si>
  <si>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</si>
  <si>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</si>
  <si>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</si>
  <si>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</si>
  <si>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</si>
  <si>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</si>
  <si>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</si>
  <si>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</si>
  <si>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</si>
  <si>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</si>
  <si>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</si>
  <si>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</si>
  <si>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</si>
  <si>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</si>
  <si>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</si>
  <si>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</si>
  <si>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</si>
  <si>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</si>
  <si>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</si>
  <si>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</si>
  <si>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</si>
  <si>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</si>
  <si>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</si>
  <si>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</si>
  <si>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</si>
  <si>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</si>
  <si>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</si>
  <si>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</si>
  <si>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</si>
  <si>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</si>
  <si>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</si>
  <si>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</si>
  <si>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</si>
  <si>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</si>
  <si>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</si>
  <si>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</si>
  <si>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</si>
  <si>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</si>
  <si>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</si>
  <si>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</si>
  <si>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</si>
  <si>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</si>
  <si>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</si>
  <si>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</si>
  <si>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</si>
  <si>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</si>
  <si>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</si>
  <si>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</si>
  <si>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</si>
  <si>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</si>
  <si>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</si>
  <si>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</si>
  <si>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</si>
  <si>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</si>
  <si>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</si>
  <si>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</si>
  <si>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</si>
  <si>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</si>
  <si>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</si>
  <si>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</si>
  <si>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</si>
  <si>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</si>
  <si>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</si>
  <si>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</si>
  <si>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</si>
  <si>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</si>
  <si>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</si>
  <si>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</si>
  <si>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</si>
  <si>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</si>
  <si>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</si>
  <si>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</si>
  <si>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</si>
  <si>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</si>
  <si>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</si>
  <si>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</si>
  <si>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</si>
  <si>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</si>
  <si>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</si>
  <si>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</si>
  <si>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</si>
  <si>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</si>
  <si>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</si>
  <si>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</si>
  <si>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</si>
  <si>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</si>
  <si>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</si>
  <si>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</si>
  <si>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</si>
  <si>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</si>
  <si>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</si>
  <si>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</si>
  <si>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</si>
  <si>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</si>
  <si>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</si>
  <si>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</si>
  <si>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</si>
  <si>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</si>
  <si>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</si>
  <si>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</si>
  <si>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</si>
  <si>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</si>
  <si>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</si>
  <si>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</si>
  <si>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</si>
  <si>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</si>
  <si>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</si>
  <si>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</si>
  <si>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</si>
  <si>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</si>
  <si>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</si>
  <si>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</si>
  <si>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</si>
  <si>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</si>
  <si>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</si>
  <si>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</si>
  <si>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</si>
  <si>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</si>
  <si>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</si>
  <si>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</si>
  <si>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</si>
  <si>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</si>
  <si>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</si>
  <si>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</si>
  <si>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</si>
  <si>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</si>
  <si>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</si>
  <si>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</si>
  <si>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</si>
  <si>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</si>
  <si>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</si>
  <si>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</si>
  <si>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</si>
  <si>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</si>
  <si>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</si>
  <si>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</si>
  <si>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</si>
  <si>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</si>
  <si>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</si>
  <si>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</si>
  <si>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</si>
  <si>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</si>
  <si>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</si>
  <si>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</si>
  <si>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</si>
  <si>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</si>
  <si>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</si>
  <si>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</si>
  <si>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</si>
  <si>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</si>
  <si>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</si>
  <si>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</si>
  <si>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</si>
  <si>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</si>
  <si>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</si>
  <si>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</si>
  <si>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</si>
  <si>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</si>
  <si>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</si>
  <si>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</si>
  <si>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</si>
  <si>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</si>
  <si>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</si>
  <si>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</si>
  <si>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</si>
  <si>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</si>
  <si>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</si>
  <si>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</si>
  <si>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</si>
  <si>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</si>
  <si>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</si>
  <si>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</si>
  <si>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</si>
  <si>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</si>
  <si>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</si>
  <si>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</si>
  <si>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</si>
  <si>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</si>
  <si>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</si>
  <si>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</si>
  <si>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</si>
  <si>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</si>
  <si>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</si>
  <si>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</si>
  <si>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</si>
  <si>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</si>
  <si>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</si>
  <si>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</si>
  <si>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</si>
  <si>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</si>
  <si>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</si>
  <si>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</si>
  <si>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</si>
  <si>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</si>
  <si>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</si>
  <si>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</si>
  <si>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</si>
  <si>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</si>
  <si>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</si>
  <si>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</si>
  <si>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</si>
  <si>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</si>
  <si>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</si>
  <si>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</si>
  <si>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</si>
  <si>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</si>
  <si>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</si>
  <si>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</si>
  <si>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</si>
  <si>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</si>
  <si>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</si>
  <si>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</si>
  <si>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</si>
  <si>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</si>
  <si>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</si>
  <si>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</si>
  <si>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</si>
  <si>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</si>
  <si>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</si>
  <si>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</si>
  <si>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</si>
  <si>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</si>
  <si>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</si>
  <si>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</si>
  <si>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</si>
  <si>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</si>
  <si>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</si>
  <si>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</si>
  <si>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</si>
  <si>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</si>
  <si>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</si>
  <si>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</si>
  <si>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</si>
  <si>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</si>
  <si>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</si>
  <si>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</si>
  <si>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</si>
  <si>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</si>
  <si>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</si>
  <si>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</si>
  <si>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</si>
  <si>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</si>
  <si>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</si>
  <si>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</si>
  <si>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</si>
  <si>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</si>
  <si>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</si>
  <si>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</si>
  <si>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</si>
  <si>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</si>
  <si>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</si>
  <si>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</si>
  <si>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</si>
  <si>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</si>
  <si>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</si>
  <si>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</si>
  <si>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</si>
  <si>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</si>
  <si>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</si>
  <si>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</si>
  <si>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</si>
  <si>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</si>
  <si>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</si>
  <si>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</si>
  <si>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</si>
  <si>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</si>
  <si>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</si>
  <si>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</si>
  <si>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</si>
  <si>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</si>
  <si>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</si>
  <si>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</si>
  <si>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</si>
  <si>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</si>
  <si>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</si>
  <si>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</si>
  <si>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</si>
  <si>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</si>
  <si>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</si>
  <si>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</si>
  <si>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</si>
  <si>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</si>
  <si>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</si>
  <si>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</si>
  <si>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</si>
  <si>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</si>
  <si>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</si>
  <si>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</si>
  <si>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</si>
  <si>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</si>
  <si>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</si>
  <si>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</si>
  <si>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</si>
  <si>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</si>
  <si>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</si>
  <si>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</si>
  <si>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</si>
  <si>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</si>
  <si>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</si>
  <si>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</si>
  <si>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</si>
  <si>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</si>
  <si>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</si>
  <si>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</si>
  <si>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</si>
  <si>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</si>
  <si>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</si>
  <si>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</si>
  <si>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</si>
  <si>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</si>
  <si>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</si>
  <si>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</si>
  <si>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</si>
  <si>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</si>
  <si>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</si>
  <si>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</si>
  <si>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</si>
  <si>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</si>
  <si>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</si>
  <si>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</si>
  <si>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</si>
  <si>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</si>
  <si>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</si>
  <si>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</si>
  <si>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</si>
  <si>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</si>
  <si>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</si>
  <si>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</si>
  <si>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</si>
  <si>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</si>
  <si>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</si>
  <si>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</si>
  <si>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</si>
  <si>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</si>
  <si>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</si>
  <si>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</si>
  <si>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</si>
  <si>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</si>
  <si>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</si>
  <si>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</si>
  <si>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</si>
  <si>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</si>
  <si>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</si>
  <si>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</si>
  <si>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</si>
  <si>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</si>
  <si>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</si>
  <si>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</si>
  <si>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</si>
  <si>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</si>
  <si>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</si>
  <si>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</si>
  <si>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</si>
  <si>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</si>
  <si>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</si>
  <si>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</si>
  <si>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</si>
  <si>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</si>
  <si>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</si>
  <si>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</si>
  <si>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</si>
  <si>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</si>
  <si>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</si>
  <si>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</si>
  <si>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</si>
  <si>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</si>
  <si>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</si>
  <si>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</si>
  <si>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</si>
  <si>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</si>
  <si>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</si>
  <si>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</si>
  <si>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</si>
  <si>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</si>
  <si>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</si>
  <si>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</si>
  <si>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</si>
  <si>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</si>
  <si>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</si>
  <si>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</si>
  <si>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</si>
  <si>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</si>
  <si>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</si>
  <si>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</si>
  <si>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</si>
  <si>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</si>
  <si>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</si>
  <si>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</si>
  <si>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</si>
  <si>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</si>
  <si>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</si>
  <si>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</si>
  <si>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</si>
  <si>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</si>
  <si>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</si>
  <si>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</si>
  <si>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</si>
  <si>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</si>
  <si>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</si>
  <si>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</si>
  <si>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</si>
  <si>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</si>
  <si>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</si>
  <si>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</si>
  <si>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</si>
  <si>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</si>
  <si>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</si>
  <si>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</si>
  <si>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</si>
  <si>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</si>
  <si>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</si>
  <si>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</si>
  <si>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</si>
  <si>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</si>
  <si>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</si>
  <si>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</si>
  <si>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</si>
  <si>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</si>
  <si>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</si>
  <si>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</si>
  <si>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</si>
  <si>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</si>
  <si>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</si>
  <si>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</si>
  <si>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</si>
  <si>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</si>
  <si>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</si>
  <si>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</si>
  <si>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</si>
  <si>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</si>
  <si>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</si>
  <si>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</si>
  <si>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</si>
  <si>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</si>
  <si>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</si>
  <si>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</si>
  <si>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</si>
  <si>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</si>
  <si>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</si>
  <si>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</si>
  <si>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</si>
  <si>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</si>
  <si>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</si>
  <si>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</si>
  <si>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</si>
  <si>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</si>
  <si>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</si>
  <si>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</si>
  <si>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</si>
  <si>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</si>
  <si>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</si>
  <si>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</si>
  <si>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</si>
  <si>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</si>
  <si>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</si>
  <si>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</si>
  <si>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</si>
  <si>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</si>
  <si>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</si>
  <si>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</si>
  <si>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</si>
  <si>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</si>
  <si>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</si>
  <si>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</si>
  <si>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</si>
  <si>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</si>
  <si>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</si>
  <si>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</si>
  <si>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</si>
  <si>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</si>
  <si>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</si>
  <si>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</si>
  <si>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</si>
  <si>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</si>
  <si>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</si>
  <si>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</si>
  <si>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</si>
  <si>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</si>
  <si>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</si>
  <si>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</si>
  <si>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</si>
  <si>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</si>
  <si>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</si>
  <si>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</si>
  <si>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</si>
  <si>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</si>
  <si>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</si>
  <si>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</si>
  <si>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</si>
  <si>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</si>
  <si>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</si>
  <si>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</si>
  <si>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</si>
  <si>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</si>
  <si>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</si>
  <si>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</si>
  <si>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</si>
  <si>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</si>
  <si>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</si>
  <si>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</si>
  <si>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</si>
  <si>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</si>
  <si>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</si>
  <si>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</si>
  <si>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</si>
  <si>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</si>
  <si>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</si>
  <si>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</si>
  <si>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</si>
  <si>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</si>
  <si>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</si>
  <si>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</si>
  <si>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</si>
  <si>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</si>
  <si>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</si>
  <si>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</si>
  <si>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</si>
  <si>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</si>
  <si>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</si>
  <si>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</si>
  <si>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</si>
  <si>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</si>
  <si>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</si>
  <si>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</si>
  <si>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</si>
  <si>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</si>
  <si>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</si>
  <si>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</si>
  <si>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</si>
  <si>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</si>
  <si>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</si>
  <si>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</si>
  <si>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</si>
  <si>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</si>
  <si>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</si>
  <si>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</si>
  <si>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</si>
  <si>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</si>
  <si>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</si>
  <si>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</si>
  <si>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</si>
  <si>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</si>
  <si>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</si>
  <si>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</si>
  <si>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</si>
  <si>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</si>
  <si>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</si>
  <si>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</si>
  <si>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</si>
  <si>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</si>
  <si>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</si>
  <si>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</si>
  <si>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</si>
  <si>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</si>
  <si>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</si>
  <si>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</si>
  <si>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</si>
  <si>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</si>
  <si>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</si>
  <si>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</si>
  <si>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</si>
  <si>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</si>
  <si>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</si>
  <si>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</si>
  <si>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</si>
  <si>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</si>
  <si>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</si>
  <si>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</si>
  <si>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</si>
  <si>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</si>
  <si>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</si>
  <si>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</si>
  <si>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</si>
  <si>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</si>
  <si>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</si>
  <si>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</si>
  <si>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</si>
  <si>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</si>
  <si>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</si>
  <si>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</si>
  <si>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</si>
  <si>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</si>
  <si>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</si>
  <si>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</si>
  <si>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</si>
  <si>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</si>
  <si>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</si>
  <si>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</si>
  <si>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</si>
  <si>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</si>
  <si>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</si>
  <si>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</si>
  <si>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</si>
  <si>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</si>
  <si>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</si>
  <si>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</si>
  <si>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</si>
  <si>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</si>
  <si>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</si>
  <si>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</si>
  <si>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</si>
  <si>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</si>
  <si>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</si>
  <si>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</si>
  <si>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</si>
  <si>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</si>
  <si>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</si>
  <si>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</si>
  <si>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</si>
  <si>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</si>
  <si>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</si>
  <si>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</si>
  <si>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</si>
  <si>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</si>
  <si>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</si>
  <si>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</si>
  <si>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</si>
  <si>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</si>
  <si>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</si>
  <si>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</si>
  <si>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</si>
  <si>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</si>
  <si>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</si>
  <si>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</si>
  <si>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</si>
  <si>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</si>
  <si>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</si>
  <si>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</si>
  <si>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</si>
  <si>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</si>
  <si>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</si>
  <si>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</si>
  <si>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</si>
  <si>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</si>
  <si>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</si>
  <si>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</si>
  <si>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</si>
  <si>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</si>
  <si>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</si>
  <si>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</si>
  <si>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</si>
  <si>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</si>
  <si>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</si>
  <si>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</si>
  <si>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</si>
  <si>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</si>
  <si>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</si>
  <si>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</si>
  <si>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</si>
  <si>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</si>
  <si>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</si>
  <si>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</si>
  <si>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</si>
  <si>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</si>
  <si>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</si>
  <si>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</si>
  <si>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</si>
  <si>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</si>
  <si>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</si>
  <si>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</si>
  <si>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</si>
  <si>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</si>
  <si>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</si>
  <si>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</si>
  <si>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</si>
  <si>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</si>
  <si>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</si>
  <si>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</si>
  <si>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</si>
  <si>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</si>
  <si>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</si>
  <si>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</si>
  <si>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</si>
  <si>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</si>
  <si>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</si>
  <si>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</si>
  <si>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</si>
  <si>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</si>
  <si>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</si>
  <si>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</si>
  <si>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</si>
  <si>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</si>
  <si>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</si>
  <si>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</si>
  <si>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</si>
  <si>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</si>
  <si>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</si>
  <si>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</si>
  <si>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</si>
  <si>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</si>
  <si>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</si>
  <si>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</si>
  <si>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</si>
  <si>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</si>
  <si>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</si>
  <si>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</si>
  <si>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</si>
  <si>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</si>
  <si>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</si>
  <si>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</si>
  <si>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</si>
  <si>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</si>
  <si>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</si>
  <si>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</si>
  <si>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</si>
  <si>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</si>
  <si>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</si>
  <si>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</si>
  <si>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</si>
  <si>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</si>
  <si>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</si>
  <si>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</si>
  <si>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</si>
  <si>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</si>
  <si>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</si>
  <si>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</si>
  <si>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</si>
  <si>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</si>
  <si>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</si>
  <si>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</si>
  <si>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</si>
  <si>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</si>
  <si>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</si>
  <si>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</si>
  <si>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</si>
  <si>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</si>
  <si>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</si>
  <si>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</si>
  <si>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</si>
  <si>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</si>
  <si>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</si>
  <si>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</si>
  <si>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</si>
  <si>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</si>
  <si>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</si>
  <si>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</si>
  <si>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</si>
  <si>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</si>
  <si>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</si>
  <si>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</si>
  <si>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</si>
  <si>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</si>
  <si>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</si>
  <si>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</si>
  <si>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</si>
  <si>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</si>
  <si>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</si>
  <si>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</si>
  <si>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</si>
  <si>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</si>
  <si>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</si>
  <si>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</si>
  <si>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</si>
  <si>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</si>
  <si>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</si>
  <si>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</si>
  <si>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</si>
  <si>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</si>
  <si>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</si>
  <si>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</si>
  <si>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</si>
  <si>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</si>
  <si>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</si>
  <si>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</si>
  <si>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</si>
  <si>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</si>
  <si>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</si>
  <si>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</si>
  <si>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</si>
  <si>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</si>
  <si>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</si>
  <si>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</si>
  <si>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</si>
  <si>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</si>
  <si>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</si>
  <si>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</si>
  <si>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</si>
  <si>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</si>
  <si>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</si>
  <si>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</si>
  <si>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</si>
  <si>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</si>
  <si>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</si>
  <si>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</si>
  <si>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</si>
  <si>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</si>
  <si>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</si>
  <si>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</si>
  <si>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</si>
  <si>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</si>
  <si>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</si>
  <si>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</si>
  <si>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</si>
  <si>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</si>
  <si>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</si>
  <si>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</si>
  <si>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</si>
  <si>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</si>
  <si>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</si>
  <si>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</si>
  <si>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</si>
  <si>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</si>
  <si>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</si>
  <si>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</si>
  <si>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</si>
  <si>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</si>
  <si>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</si>
  <si>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</si>
  <si>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</si>
  <si>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</si>
  <si>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</si>
  <si>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</si>
  <si>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</si>
  <si>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</si>
  <si>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</si>
  <si>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</si>
  <si>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</si>
  <si>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</si>
  <si>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</si>
  <si>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</si>
  <si>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</si>
  <si>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</si>
  <si>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</si>
  <si>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</si>
  <si>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</si>
  <si>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</si>
  <si>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</si>
  <si>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</si>
  <si>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</si>
  <si>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</si>
  <si>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</si>
  <si>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</si>
  <si>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</si>
  <si>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</si>
  <si>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</si>
  <si>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</si>
  <si>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</si>
  <si>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</si>
  <si>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</si>
  <si>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</si>
  <si>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</si>
  <si>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</si>
  <si>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</si>
  <si>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</si>
  <si>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</si>
  <si>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</si>
  <si>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</si>
  <si>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</si>
  <si>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</si>
  <si>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</si>
  <si>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</si>
  <si>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</si>
  <si>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</si>
  <si>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</si>
  <si>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</si>
  <si>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</si>
  <si>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</si>
  <si>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</si>
  <si>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</si>
  <si>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</si>
  <si>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</si>
  <si>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</si>
  <si>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</si>
  <si>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</si>
  <si>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</si>
  <si>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</si>
  <si>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</si>
  <si>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</si>
  <si>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</si>
  <si>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</si>
  <si>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</si>
  <si>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</si>
  <si>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</si>
  <si>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</si>
  <si>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</si>
  <si>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</si>
  <si>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</si>
  <si>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</si>
  <si>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</si>
  <si>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</si>
  <si>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</si>
  <si>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</si>
  <si>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</si>
  <si>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</si>
  <si>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</si>
  <si>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</si>
  <si>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</si>
  <si>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</si>
  <si>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</si>
  <si>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</si>
  <si>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</si>
  <si>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</si>
  <si>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</si>
  <si>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</si>
  <si>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</si>
  <si>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</si>
  <si>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</si>
  <si>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</si>
  <si>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</si>
  <si>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</si>
  <si>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</si>
  <si>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</si>
  <si>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</si>
  <si>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</si>
  <si>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</si>
  <si>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</si>
  <si>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</si>
  <si>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</si>
  <si>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</si>
  <si>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</si>
  <si>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</si>
  <si>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</si>
  <si>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</si>
  <si>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</si>
  <si>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</si>
  <si>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</si>
  <si>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</si>
  <si>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</si>
  <si>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</si>
  <si>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</si>
  <si>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</si>
  <si>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</si>
  <si>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</si>
  <si>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</si>
  <si>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</si>
  <si>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</si>
  <si>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</si>
  <si>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</si>
  <si>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</si>
  <si>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</si>
  <si>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</si>
  <si>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</si>
  <si>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</si>
  <si>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</si>
  <si>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</si>
  <si>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</si>
  <si>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</si>
  <si>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</si>
  <si>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</si>
  <si>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</si>
  <si>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</si>
  <si>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</si>
  <si>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</si>
  <si>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</si>
  <si>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</si>
  <si>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</si>
  <si>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</si>
  <si>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</si>
  <si>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</si>
  <si>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</si>
  <si>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</si>
  <si>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</si>
  <si>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</si>
  <si>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</si>
  <si>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</si>
  <si>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</si>
  <si>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</si>
  <si>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</si>
  <si>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</si>
  <si>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</si>
  <si>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</si>
  <si>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</si>
  <si>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</si>
  <si>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</si>
  <si>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</si>
  <si>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</si>
  <si>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</si>
  <si>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</si>
  <si>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</si>
  <si>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</si>
  <si>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</si>
  <si>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</si>
  <si>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</si>
  <si>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</si>
  <si>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</si>
  <si>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</si>
  <si>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</si>
  <si>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</si>
  <si>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</si>
  <si>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</si>
  <si>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</si>
  <si>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</si>
  <si>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</si>
  <si>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</si>
  <si>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</si>
  <si>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</si>
  <si>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</si>
  <si>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</si>
  <si>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</si>
  <si>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</si>
  <si>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</si>
  <si>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</si>
  <si>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</si>
  <si>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</si>
  <si>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</si>
  <si>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</si>
  <si>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</si>
  <si>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</si>
  <si>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</si>
  <si>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</si>
  <si>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</si>
  <si>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</si>
  <si>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</si>
  <si>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</si>
  <si>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</si>
  <si>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</si>
  <si>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</si>
  <si>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</si>
  <si>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</si>
  <si>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</si>
  <si>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</si>
  <si>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</si>
  <si>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</si>
  <si>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</si>
  <si>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</si>
  <si>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</si>
  <si>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</si>
  <si>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</si>
  <si>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</si>
  <si>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</si>
  <si>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</si>
  <si>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</si>
  <si>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</si>
  <si>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</si>
  <si>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</si>
  <si>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</si>
  <si>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</si>
  <si>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</si>
  <si>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</si>
  <si>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</si>
  <si>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</si>
  <si>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</si>
  <si>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</si>
  <si>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</si>
  <si>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</si>
  <si>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</si>
  <si>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</si>
  <si>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</si>
  <si>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</si>
  <si>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</si>
  <si>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</si>
  <si>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</si>
  <si>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</si>
  <si>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</si>
  <si>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</si>
  <si>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</si>
  <si>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</si>
  <si>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</si>
  <si>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</si>
  <si>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</si>
  <si>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</si>
  <si>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</si>
  <si>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</si>
  <si>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</si>
  <si>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</si>
  <si>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</si>
  <si>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</si>
  <si>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</si>
  <si>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</si>
  <si>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</si>
  <si>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</si>
  <si>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</si>
  <si>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</si>
  <si>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</si>
  <si>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</si>
  <si>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</si>
  <si>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</si>
  <si>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</si>
  <si>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</si>
  <si>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</si>
  <si>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</si>
  <si>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</si>
  <si>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</si>
  <si>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</si>
  <si>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</si>
  <si>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</si>
  <si>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</si>
  <si>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</si>
  <si>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</si>
  <si>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</si>
  <si>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</si>
  <si>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</si>
  <si>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</si>
  <si>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</si>
  <si>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</si>
  <si>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</si>
  <si>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</si>
  <si>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</si>
  <si>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</si>
  <si>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</si>
  <si>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</si>
  <si>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</si>
  <si>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</si>
  <si>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</si>
  <si>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</si>
  <si>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</si>
  <si>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</si>
  <si>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</si>
  <si>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</si>
  <si>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</si>
  <si>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</si>
  <si>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</si>
  <si>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</si>
  <si>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</si>
  <si>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</si>
  <si>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</si>
  <si>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</si>
  <si>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</si>
  <si>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</si>
  <si>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</si>
  <si>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</si>
  <si>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</si>
  <si>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</si>
  <si>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</si>
  <si>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</si>
  <si>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</si>
  <si>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</si>
  <si>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</si>
  <si>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</si>
  <si>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</si>
  <si>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</si>
  <si>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</si>
  <si>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</si>
  <si>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</si>
  <si>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</si>
  <si>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</si>
  <si>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</si>
  <si>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</si>
  <si>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</si>
  <si>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</si>
  <si>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</si>
  <si>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</si>
  <si>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</si>
  <si>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</si>
  <si>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</si>
  <si>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</si>
  <si>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</si>
  <si>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</si>
  <si>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</si>
  <si>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</si>
  <si>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</si>
  <si>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</si>
  <si>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</si>
  <si>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</si>
  <si>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</si>
  <si>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</si>
  <si>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</si>
  <si>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</si>
  <si>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</si>
  <si>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</si>
  <si>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</si>
  <si>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</si>
  <si>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</si>
  <si>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</si>
  <si>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</si>
  <si>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</si>
  <si>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</si>
  <si>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</si>
  <si>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</si>
  <si>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</si>
  <si>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</si>
  <si>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</si>
  <si>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</si>
  <si>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</si>
  <si>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</si>
  <si>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</si>
  <si>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</si>
  <si>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</si>
  <si>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</si>
  <si>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</si>
  <si>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</si>
  <si>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</si>
  <si>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</si>
  <si>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</si>
  <si>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</si>
  <si>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</si>
  <si>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</si>
  <si>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</si>
  <si>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</si>
  <si>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</si>
  <si>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</si>
  <si>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</si>
  <si>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</si>
  <si>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</si>
  <si>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</si>
  <si>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</si>
  <si>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</si>
  <si>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</si>
  <si>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</si>
  <si>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</si>
  <si>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</si>
  <si>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</si>
  <si>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</si>
  <si>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</si>
  <si>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</si>
  <si>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</si>
  <si>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</si>
  <si>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</si>
  <si>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</si>
  <si>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</si>
  <si>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</si>
  <si>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</si>
  <si>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</si>
  <si>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</si>
  <si>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</si>
  <si>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</si>
  <si>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</si>
  <si>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</si>
  <si>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</si>
  <si>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</si>
  <si>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</si>
  <si>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</si>
  <si>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</si>
  <si>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</si>
  <si>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</si>
  <si>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</si>
  <si>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</si>
  <si>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</si>
  <si>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</si>
  <si>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</si>
  <si>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</si>
  <si>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</si>
  <si>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</si>
  <si>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</si>
  <si>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</si>
  <si>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</si>
  <si>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</si>
  <si>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</si>
  <si>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</si>
  <si>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</si>
  <si>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</si>
  <si>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</si>
  <si>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</si>
  <si>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</si>
  <si>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</si>
  <si>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</si>
  <si>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</si>
  <si>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</si>
  <si>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</si>
  <si>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</si>
  <si>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</si>
  <si>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</si>
  <si>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</si>
  <si>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</si>
  <si>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</si>
  <si>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</si>
  <si>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</si>
  <si>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</si>
  <si>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</si>
  <si>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</si>
  <si>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</si>
  <si>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</si>
  <si>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</si>
  <si>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</si>
  <si>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</si>
  <si>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</si>
  <si>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</si>
  <si>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</si>
  <si>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</si>
  <si>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</si>
  <si>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</si>
  <si>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</si>
  <si>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</si>
  <si>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</si>
  <si>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</si>
  <si>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</si>
  <si>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</si>
  <si>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</si>
  <si>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</si>
  <si>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</si>
  <si>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</si>
  <si>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</si>
  <si>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</si>
  <si>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</si>
  <si>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</si>
  <si>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</si>
  <si>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</si>
  <si>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</si>
  <si>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</si>
  <si>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</si>
  <si>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</si>
  <si>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</si>
  <si>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</si>
  <si>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</si>
  <si>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</si>
  <si>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</si>
  <si>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</si>
  <si>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</si>
  <si>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</si>
  <si>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</si>
  <si>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</si>
  <si>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</si>
  <si>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</si>
  <si>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</si>
  <si>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</si>
  <si>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</si>
  <si>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</si>
  <si>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</si>
  <si>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</si>
  <si>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</si>
  <si>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</si>
  <si>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</si>
  <si>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</si>
  <si>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</si>
  <si>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</si>
  <si>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</si>
  <si>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</si>
  <si>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</si>
  <si>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</si>
  <si>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</si>
  <si>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</si>
  <si>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</si>
  <si>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</si>
  <si>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</si>
  <si>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</si>
  <si>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</si>
  <si>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</si>
  <si>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</si>
  <si>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</si>
  <si>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</si>
  <si>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</si>
  <si>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</si>
  <si>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</si>
  <si>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</si>
  <si>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</si>
  <si>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</si>
  <si>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</si>
  <si>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</si>
  <si>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</si>
  <si>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</si>
  <si>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</si>
  <si>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</si>
  <si>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</si>
  <si>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</si>
  <si>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</si>
  <si>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</si>
  <si>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</si>
  <si>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</si>
  <si>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</si>
  <si>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</si>
  <si>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</si>
  <si>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</si>
  <si>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</si>
  <si>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</si>
  <si>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</si>
  <si>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</si>
  <si>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</si>
  <si>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</si>
  <si>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</si>
  <si>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</si>
  <si>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</si>
  <si>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</si>
  <si>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</si>
  <si>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</si>
  <si>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</si>
  <si>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</si>
  <si>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</si>
  <si>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</si>
  <si>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</si>
  <si>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</si>
  <si>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</si>
  <si>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</si>
  <si>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</si>
  <si>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</si>
  <si>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</si>
  <si>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</si>
  <si>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</si>
  <si>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</si>
  <si>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</si>
  <si>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</si>
  <si>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</si>
  <si>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</si>
  <si>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</si>
  <si>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</si>
  <si>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</si>
  <si>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</si>
  <si>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</si>
  <si>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</si>
  <si>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</si>
  <si>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</si>
  <si>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</si>
  <si>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</si>
  <si>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</si>
  <si>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</si>
  <si>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</si>
  <si>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</si>
  <si>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</si>
  <si>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</si>
  <si>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</si>
  <si>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</si>
  <si>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</si>
  <si>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</si>
  <si>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</si>
  <si>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</si>
  <si>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</si>
  <si>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</si>
  <si>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</si>
  <si>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</si>
  <si>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</si>
  <si>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</si>
  <si>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</si>
  <si>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</si>
  <si>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</si>
  <si>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</si>
  <si>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</si>
  <si>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</si>
  <si>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</si>
  <si>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</si>
  <si>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</si>
  <si>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</si>
  <si>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</si>
  <si>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</si>
  <si>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</si>
  <si>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</si>
  <si>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</si>
  <si>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</si>
  <si>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</si>
  <si>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</si>
  <si>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</si>
  <si>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</si>
  <si>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</si>
  <si>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</si>
  <si>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</si>
  <si>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</si>
  <si>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</si>
  <si>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</si>
  <si>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</si>
  <si>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</si>
  <si>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</si>
  <si>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</si>
  <si>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</si>
  <si>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</si>
  <si>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</si>
  <si>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</si>
  <si>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</si>
  <si>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</si>
  <si>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</si>
  <si>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</si>
  <si>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</si>
  <si>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</si>
  <si>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</si>
  <si>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</si>
  <si>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</si>
  <si>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</si>
  <si>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</si>
  <si>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</si>
  <si>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</si>
  <si>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</si>
  <si>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</si>
  <si>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</si>
  <si>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</si>
  <si>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</si>
  <si>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</si>
  <si>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</si>
  <si>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</si>
  <si>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</si>
  <si>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</si>
  <si>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</si>
  <si>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</si>
  <si>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</si>
  <si>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</si>
  <si>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</si>
  <si>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</si>
  <si>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</si>
  <si>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</si>
  <si>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</si>
  <si>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</si>
  <si>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</si>
  <si>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</si>
  <si>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</si>
  <si>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</si>
  <si>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</si>
  <si>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</si>
  <si>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</si>
  <si>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</si>
  <si>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</si>
  <si>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</si>
  <si>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</si>
  <si>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</si>
  <si>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</si>
  <si>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</si>
  <si>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</si>
  <si>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</si>
  <si>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</si>
  <si>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</si>
  <si>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</si>
  <si>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</si>
  <si>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</si>
  <si>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</si>
  <si>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</si>
  <si>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</si>
  <si>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</si>
  <si>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</si>
  <si>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</si>
  <si>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</si>
  <si>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</si>
  <si>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</si>
  <si>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</si>
  <si>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</si>
  <si>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</si>
  <si>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</si>
  <si>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</si>
  <si>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</si>
  <si>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</si>
  <si>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</si>
  <si>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</si>
  <si>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</si>
  <si>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</si>
  <si>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</si>
  <si>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</si>
  <si>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</si>
  <si>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</si>
  <si>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</si>
  <si>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</si>
  <si>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</si>
  <si>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</si>
  <si>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</si>
  <si>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</si>
  <si>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</si>
  <si>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</si>
  <si>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</si>
  <si>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</si>
  <si>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</si>
  <si>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</si>
  <si>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</si>
  <si>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</si>
  <si>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</si>
  <si>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</si>
  <si>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</si>
  <si>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</si>
  <si>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</si>
  <si>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</si>
  <si>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</si>
  <si>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</si>
  <si>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</si>
  <si>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</si>
  <si>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</si>
  <si>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</si>
  <si>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</si>
  <si>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</si>
  <si>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</si>
  <si>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</si>
  <si>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</si>
  <si>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</si>
  <si>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</si>
  <si>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</si>
  <si>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</si>
  <si>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</si>
  <si>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</si>
  <si>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</si>
  <si>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</si>
  <si>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</si>
  <si>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</si>
  <si>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</si>
  <si>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</si>
  <si>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</si>
  <si>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</si>
  <si>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</si>
  <si>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</si>
  <si>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</si>
  <si>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</si>
  <si>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</si>
  <si>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</si>
  <si>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</si>
  <si>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</si>
  <si>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</si>
  <si>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</si>
  <si>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</si>
  <si>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</si>
  <si>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</si>
  <si>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</si>
  <si>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</si>
  <si>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</si>
  <si>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</si>
  <si>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</si>
  <si>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</si>
  <si>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</si>
  <si>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</si>
  <si>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</si>
  <si>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</si>
  <si>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</si>
  <si>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</si>
  <si>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</si>
  <si>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</si>
  <si>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</si>
  <si>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</si>
  <si>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</si>
  <si>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</si>
  <si>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</si>
  <si>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</si>
  <si>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</si>
  <si>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</si>
  <si>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</si>
  <si>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</si>
  <si>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</si>
  <si>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</si>
  <si>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</si>
  <si>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</si>
  <si>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</si>
  <si>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</si>
  <si>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</si>
  <si>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</si>
  <si>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</si>
  <si>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</si>
  <si>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</si>
  <si>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</si>
  <si>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</si>
  <si>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</si>
  <si>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</si>
  <si>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</si>
  <si>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</si>
  <si>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</si>
  <si>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</si>
  <si>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</si>
  <si>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</si>
  <si>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</si>
  <si>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</si>
  <si>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</si>
  <si>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</si>
  <si>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</si>
  <si>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</si>
  <si>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</si>
  <si>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</si>
  <si>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</si>
  <si>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</si>
  <si>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</si>
  <si>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</si>
  <si>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</si>
  <si>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</si>
  <si>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</si>
  <si>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</si>
  <si>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</si>
  <si>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</si>
  <si>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</si>
  <si>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</si>
  <si>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</si>
  <si>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</si>
  <si>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</si>
  <si>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</si>
  <si>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</si>
  <si>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</si>
  <si>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</si>
  <si>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</si>
  <si>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</si>
  <si>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</si>
  <si>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</si>
  <si>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</si>
  <si>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</si>
  <si>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</si>
  <si>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</si>
  <si>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</si>
  <si>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</si>
  <si>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</si>
  <si>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</si>
  <si>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</si>
  <si>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</si>
  <si>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</si>
  <si>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</si>
  <si>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</si>
  <si>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</si>
  <si>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</si>
  <si>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</si>
  <si>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</si>
  <si>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</si>
  <si>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</si>
  <si>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</si>
  <si>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</si>
  <si>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</si>
  <si>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</si>
  <si>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</si>
  <si>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</si>
  <si>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</si>
  <si>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</si>
  <si>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</si>
  <si>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</si>
  <si>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</si>
  <si>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</si>
  <si>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</si>
  <si>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</si>
  <si>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</si>
  <si>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</si>
  <si>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</si>
  <si>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</si>
  <si>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</si>
  <si>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</si>
  <si>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</si>
  <si>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</si>
  <si>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</si>
  <si>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</si>
  <si>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</si>
  <si>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</si>
  <si>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</si>
  <si>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</si>
  <si>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</si>
  <si>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</si>
  <si>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</si>
  <si>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</si>
  <si>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</si>
  <si>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</si>
  <si>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</si>
  <si>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</si>
  <si>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</si>
  <si>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</si>
  <si>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</si>
  <si>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</si>
  <si>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</si>
  <si>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</si>
  <si>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</si>
  <si>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</si>
  <si>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</si>
  <si>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</si>
  <si>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</si>
  <si>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</si>
  <si>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</si>
  <si>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</si>
  <si>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</si>
  <si>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</si>
  <si>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</si>
  <si>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</si>
  <si>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</si>
  <si>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</si>
  <si>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</si>
  <si>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</si>
  <si>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</si>
  <si>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</si>
  <si>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</si>
  <si>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</si>
  <si>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</si>
  <si>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</si>
  <si>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</si>
  <si>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</si>
  <si>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</si>
  <si>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</si>
  <si>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</si>
  <si>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</si>
  <si>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</si>
  <si>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</si>
  <si>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</si>
  <si>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</si>
  <si>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</si>
  <si>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</si>
  <si>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</si>
  <si>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</si>
  <si>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</si>
  <si>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</si>
  <si>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</si>
  <si>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</si>
  <si>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</si>
  <si>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</si>
  <si>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</si>
  <si>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</si>
  <si>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</si>
  <si>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</si>
  <si>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</si>
  <si>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</si>
  <si>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</si>
  <si>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</si>
  <si>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</si>
  <si>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</si>
  <si>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</si>
  <si>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</si>
  <si>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</si>
  <si>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</si>
  <si>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</si>
  <si>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</si>
  <si>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</si>
  <si>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</si>
  <si>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</si>
  <si>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</si>
  <si>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</si>
  <si>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</si>
  <si>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</si>
  <si>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</si>
  <si>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</si>
  <si>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</si>
  <si>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</si>
  <si>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</si>
  <si>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</si>
  <si>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</si>
  <si>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</si>
  <si>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</si>
  <si>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</si>
  <si>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</si>
  <si>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</si>
  <si>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</si>
  <si>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</si>
  <si>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</si>
  <si>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</si>
  <si>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</si>
  <si>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</si>
  <si>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</si>
  <si>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</si>
  <si>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</si>
  <si>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</si>
  <si>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</si>
  <si>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</si>
  <si>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</si>
  <si>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</si>
  <si>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</si>
  <si>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</si>
  <si>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</si>
  <si>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</si>
  <si>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</si>
  <si>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</si>
  <si>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</si>
  <si>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</si>
  <si>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</si>
  <si>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</si>
  <si>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</si>
  <si>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</si>
  <si>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</si>
  <si>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</si>
  <si>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</si>
  <si>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</si>
  <si>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</si>
  <si>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</si>
  <si>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</si>
  <si>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</si>
  <si>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</si>
  <si>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</si>
  <si>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</si>
  <si>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</si>
  <si>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</si>
  <si>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</si>
  <si>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</si>
  <si>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</si>
  <si>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</si>
  <si>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</si>
  <si>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</si>
  <si>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</si>
  <si>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</si>
  <si>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</si>
  <si>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</si>
  <si>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</si>
  <si>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</si>
  <si>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</si>
  <si>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</si>
  <si>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</si>
  <si>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</si>
  <si>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</si>
  <si>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</si>
  <si>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</si>
  <si>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</si>
  <si>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</si>
  <si>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</si>
  <si>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</si>
  <si>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</si>
  <si>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</si>
  <si>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</si>
  <si>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</si>
  <si>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</si>
  <si>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</si>
  <si>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</si>
  <si>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</si>
  <si>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</si>
  <si>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</si>
  <si>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</si>
  <si>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</si>
  <si>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</si>
  <si>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</si>
  <si>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</si>
  <si>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</si>
  <si>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</si>
  <si>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</si>
  <si>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</si>
  <si>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</si>
  <si>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</si>
  <si>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</si>
  <si>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</si>
  <si>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</si>
  <si>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</si>
  <si>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</si>
  <si>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</si>
  <si>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</si>
  <si>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</si>
  <si>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</si>
  <si>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</si>
  <si>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</si>
  <si>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</si>
  <si>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</si>
  <si>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</si>
  <si>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</si>
  <si>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</si>
  <si>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</si>
  <si>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</si>
  <si>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</si>
  <si>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</si>
  <si>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</si>
  <si>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</si>
  <si>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</si>
  <si>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</si>
  <si>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</si>
  <si>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</si>
  <si>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</si>
  <si>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</si>
  <si>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</si>
  <si>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</si>
  <si>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</si>
  <si>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</si>
  <si>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</si>
  <si>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</si>
  <si>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</si>
  <si>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</si>
  <si>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</si>
  <si>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</si>
  <si>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</si>
  <si>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</si>
  <si>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</si>
  <si>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</si>
  <si>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</si>
  <si>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</si>
  <si>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</si>
  <si>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</si>
  <si>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</si>
  <si>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</si>
  <si>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</si>
  <si>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</si>
  <si>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</si>
  <si>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</si>
  <si>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</si>
  <si>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</si>
  <si>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</si>
  <si>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</si>
  <si>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</si>
  <si>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</si>
  <si>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</si>
  <si>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</si>
  <si>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</si>
  <si>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</si>
  <si>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</si>
  <si>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</si>
  <si>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</si>
  <si>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</si>
  <si>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</si>
  <si>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</si>
  <si>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</si>
  <si>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</si>
  <si>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</si>
  <si>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</si>
  <si>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</si>
  <si>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</si>
  <si>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</si>
  <si>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</si>
  <si>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</si>
  <si>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</si>
  <si>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</si>
  <si>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</si>
  <si>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</si>
  <si>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</si>
  <si>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</si>
  <si>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</si>
  <si>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</si>
  <si>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</si>
  <si>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</si>
  <si>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</si>
  <si>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</si>
  <si>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2020</t>
  </si>
  <si>
    <t>Mar</t>
  </si>
  <si>
    <t>Apr</t>
  </si>
  <si>
    <t>May</t>
  </si>
  <si>
    <t>Jun</t>
  </si>
  <si>
    <t>Jul</t>
  </si>
  <si>
    <t>Years (Order Date)</t>
  </si>
  <si>
    <t>Months (Order Date)</t>
  </si>
  <si>
    <t>2020 Total</t>
  </si>
  <si>
    <t>Sum of Sales</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</si>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</sst>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_([$$-409]* #,##0.00_);_([$$-409]* \(#,##0.00\);_([$$-409]* &quot;-&quot;??_);_(@_)"/>
    <numFmt numFmtId="167" formatCode="[$$-409]#,##0"/>
    <numFmt numFmtId="168" formatCode="0.0\ &quot; kg&quot;"/>
  </numFmts>
  <fonts count="3" x14ac:knownFonts="1">
    <font>
      <sz val="11"/>
      <color theme="1"/>
      <name val="Calibri"/>
      <family val="2"/>
      <scheme val="minor"/>
    </font>
    <font>
      <sz val="11"/>
      <color indexed="8"/>
      <name val="Calibri"/>
      <family val="2"/>
    </font>
    <font>
      <b/>
      <sz val="40"/>
      <color theme="0"/>
      <name val="Calibri (Body)"/>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7" fontId="0" fillId="0" borderId="0" xfId="0" applyNumberFormat="1"/>
    <xf numFmtId="0" fontId="2" fillId="2" borderId="0" xfId="0" applyFont="1" applyFill="1" applyAlignment="1">
      <alignment horizontal="center"/>
    </xf>
    <xf numFmtId="0" fontId="0" fillId="2" borderId="0" xfId="0" applyFill="1" applyAlignment="1">
      <alignment horizontal="center"/>
    </xf>
    <xf numFmtId="168" fontId="0" fillId="0" borderId="0" xfId="0" applyNumberFormat="1"/>
  </cellXfs>
  <cellStyles count="1">
    <cellStyle name="Normal" xfId="0" builtinId="0"/>
  </cellStyles>
  <dxfs count="12">
    <dxf>
      <numFmt numFmtId="168" formatCode="0.0\ &quot; kg&quot;"/>
    </dxf>
    <dxf>
      <numFmt numFmtId="0" formatCode="General"/>
    </dxf>
    <dxf>
      <numFmt numFmtId="166" formatCode="_([$$-409]* #,##0.00_);_([$$-409]* \(#,##0.00\);_([$$-409]* &quot;-&quot;??_);_(@_)"/>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[CoffeeSalesDashboard.xlsx]CountryBarChart!TotalSales</c:name>
    <c:fmtId val="1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KZ"/>
        </a:p>
      </c:txPr>
    </c:title>
    <c:autoTitleDeleted val="0"/>
    <c:pivotFmts>
      <c:pivotFmt>
        <c:idx val="0"/>
        <c:spPr>
          <a:solidFill>
            <a:srgbClr val="C0000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C0000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5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C00000"/>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5-CC68-0641-A5F5-1CA89943D559}"/>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CC68-0641-A5F5-1CA89943D559}"/>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3-CC68-0641-A5F5-1CA89943D559}"/>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678.74</c:v>
                </c:pt>
                <c:pt idx="1">
                  <c:v>809.41999999999985</c:v>
                </c:pt>
                <c:pt idx="2">
                  <c:v>3875.1800000000012</c:v>
                </c:pt>
              </c:numCache>
            </c:numRef>
          </c:val>
          <c:extLst>
            <c:ext xmlns:c16="http://schemas.microsoft.com/office/drawing/2014/chart" uri="{C3380CC4-5D6E-409C-BE32-E72D297353CC}">
              <c16:uniqueId val="{00000000-CC68-0641-A5F5-1CA89943D559}"/>
            </c:ext>
          </c:extLst>
        </c:ser>
        <c:dLbls>
          <c:dLblPos val="outEnd"/>
          <c:showLegendKey val="0"/>
          <c:showVal val="1"/>
          <c:showCatName val="0"/>
          <c:showSerName val="0"/>
          <c:showPercent val="0"/>
          <c:showBubbleSize val="0"/>
        </c:dLbls>
        <c:gapWidth val="219"/>
        <c:axId val="193004239"/>
        <c:axId val="193005951"/>
      </c:barChart>
      <c:catAx>
        <c:axId val="19300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crossAx val="193005951"/>
        <c:crosses val="autoZero"/>
        <c:auto val="1"/>
        <c:lblAlgn val="ctr"/>
        <c:lblOffset val="100"/>
        <c:noMultiLvlLbl val="0"/>
      </c:catAx>
      <c:valAx>
        <c:axId val="1930059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crossAx val="19300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[CoffeeSalesDashboard.xlsx]Top5Customers!TotalSales</c:name>
    <c:fmtId val="15"/>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KZ"/>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25400">
            <a:solidFill>
              <a:schemeClr val="bg1">
                <a:alpha val="82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w="25400">
              <a:solidFill>
                <a:schemeClr val="bg1">
                  <a:alpha val="82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Top5Customers!$A$4:$A$11</c:f>
              <c:strCache>
                <c:ptCount val="7"/>
                <c:pt idx="0">
                  <c:v>Gregorius Trengrove</c:v>
                </c:pt>
                <c:pt idx="1">
                  <c:v>Wang Powlesland</c:v>
                </c:pt>
                <c:pt idx="2">
                  <c:v>Osbert Robins</c:v>
                </c:pt>
                <c:pt idx="3">
                  <c:v>Nickey Youles</c:v>
                </c:pt>
                <c:pt idx="4">
                  <c:v>Codi Littrell</c:v>
                </c:pt>
                <c:pt idx="5">
                  <c:v>Demetris Micheli</c:v>
                </c:pt>
                <c:pt idx="6">
                  <c:v>Claudetta Rushe</c:v>
                </c:pt>
              </c:strCache>
            </c:strRef>
          </c:cat>
          <c:val>
            <c:numRef>
              <c:f>Top5Customers!$B$4:$B$11</c:f>
              <c:numCache>
                <c:formatCode>[$$-409]#,##0</c:formatCode>
                <c:ptCount val="7"/>
                <c:pt idx="0">
                  <c:v>148.92499999999998</c:v>
                </c:pt>
                <c:pt idx="1">
                  <c:v>148.92499999999998</c:v>
                </c:pt>
                <c:pt idx="2">
                  <c:v>148.92499999999998</c:v>
                </c:pt>
                <c:pt idx="3">
                  <c:v>148.92499999999998</c:v>
                </c:pt>
                <c:pt idx="4">
                  <c:v>155.24999999999997</c:v>
                </c:pt>
                <c:pt idx="5">
                  <c:v>167.67000000000002</c:v>
                </c:pt>
                <c:pt idx="6">
                  <c:v>189.74999999999997</c:v>
                </c:pt>
              </c:numCache>
            </c:numRef>
          </c:val>
          <c:extLst>
            <c:ext xmlns:c16="http://schemas.microsoft.com/office/drawing/2014/chart" uri="{C3380CC4-5D6E-409C-BE32-E72D297353CC}">
              <c16:uniqueId val="{00000000-6763-DF4F-B28D-722D4BA8CB60}"/>
            </c:ext>
          </c:extLst>
        </c:ser>
        <c:dLbls>
          <c:dLblPos val="outEnd"/>
          <c:showLegendKey val="0"/>
          <c:showVal val="1"/>
          <c:showCatName val="0"/>
          <c:showSerName val="0"/>
          <c:showPercent val="0"/>
          <c:showBubbleSize val="0"/>
        </c:dLbls>
        <c:gapWidth val="219"/>
        <c:axId val="193004239"/>
        <c:axId val="193005951"/>
      </c:barChart>
      <c:catAx>
        <c:axId val="193004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crossAx val="193005951"/>
        <c:crosses val="autoZero"/>
        <c:auto val="1"/>
        <c:lblAlgn val="ctr"/>
        <c:lblOffset val="100"/>
        <c:noMultiLvlLbl val="0"/>
      </c:catAx>
      <c:valAx>
        <c:axId val="193005951"/>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crossAx val="19300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KZ"/>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K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TotalSales!$A$5:$B$11</c:f>
              <c:multiLvlStrCache>
                <c:ptCount val="5"/>
                <c:lvl>
                  <c:pt idx="0">
                    <c:v>Mar</c:v>
                  </c:pt>
                  <c:pt idx="1">
                    <c:v>Apr</c:v>
                  </c:pt>
                  <c:pt idx="2">
                    <c:v>May</c:v>
                  </c:pt>
                  <c:pt idx="3">
                    <c:v>Jun</c:v>
                  </c:pt>
                  <c:pt idx="4">
                    <c:v>Jul</c:v>
                  </c:pt>
                </c:lvl>
                <c:lvl>
                  <c:pt idx="0">
                    <c:v>2020</c:v>
                  </c:pt>
                </c:lvl>
              </c:multiLvlStrCache>
            </c:multiLvlStrRef>
          </c:cat>
          <c:val>
            <c:numRef>
              <c:f>TotalSales!$C$5:$C$11</c:f>
              <c:numCache>
                <c:formatCode>0</c:formatCode>
                <c:ptCount val="5"/>
                <c:pt idx="0">
                  <c:v>130.47</c:v>
                </c:pt>
                <c:pt idx="1">
                  <c:v>27</c:v>
                </c:pt>
                <c:pt idx="2">
                  <c:v>255.11499999999998</c:v>
                </c:pt>
                <c:pt idx="3">
                  <c:v>584.79</c:v>
                </c:pt>
                <c:pt idx="4">
                  <c:v>430.61999999999995</c:v>
                </c:pt>
              </c:numCache>
            </c:numRef>
          </c:val>
          <c:smooth val="0"/>
          <c:extLst>
            <c:ext xmlns:c16="http://schemas.microsoft.com/office/drawing/2014/chart" uri="{C3380CC4-5D6E-409C-BE32-E72D297353CC}">
              <c16:uniqueId val="{00000000-7EA5-6D4D-8BA2-F888AE0E1B26}"/>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TotalSales!$A$5:$B$11</c:f>
              <c:multiLvlStrCache>
                <c:ptCount val="5"/>
                <c:lvl>
                  <c:pt idx="0">
                    <c:v>Mar</c:v>
                  </c:pt>
                  <c:pt idx="1">
                    <c:v>Apr</c:v>
                  </c:pt>
                  <c:pt idx="2">
                    <c:v>May</c:v>
                  </c:pt>
                  <c:pt idx="3">
                    <c:v>Jun</c:v>
                  </c:pt>
                  <c:pt idx="4">
                    <c:v>Jul</c:v>
                  </c:pt>
                </c:lvl>
                <c:lvl>
                  <c:pt idx="0">
                    <c:v>2020</c:v>
                  </c:pt>
                </c:lvl>
              </c:multiLvlStrCache>
            </c:multiLvlStrRef>
          </c:cat>
          <c:val>
            <c:numRef>
              <c:f>TotalSales!$D$5:$D$11</c:f>
              <c:numCache>
                <c:formatCode>0</c:formatCode>
                <c:ptCount val="5"/>
                <c:pt idx="0">
                  <c:v>271.48500000000001</c:v>
                </c:pt>
                <c:pt idx="1">
                  <c:v>347.26</c:v>
                </c:pt>
                <c:pt idx="2">
                  <c:v>541.7299999999999</c:v>
                </c:pt>
                <c:pt idx="3">
                  <c:v>357.42999999999989</c:v>
                </c:pt>
                <c:pt idx="4">
                  <c:v>227.42500000000001</c:v>
                </c:pt>
              </c:numCache>
            </c:numRef>
          </c:val>
          <c:smooth val="0"/>
          <c:extLst>
            <c:ext xmlns:c16="http://schemas.microsoft.com/office/drawing/2014/chart" uri="{C3380CC4-5D6E-409C-BE32-E72D297353CC}">
              <c16:uniqueId val="{00000001-7EA5-6D4D-8BA2-F888AE0E1B26}"/>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TotalSales!$A$5:$B$11</c:f>
              <c:multiLvlStrCache>
                <c:ptCount val="5"/>
                <c:lvl>
                  <c:pt idx="0">
                    <c:v>Mar</c:v>
                  </c:pt>
                  <c:pt idx="1">
                    <c:v>Apr</c:v>
                  </c:pt>
                  <c:pt idx="2">
                    <c:v>May</c:v>
                  </c:pt>
                  <c:pt idx="3">
                    <c:v>Jun</c:v>
                  </c:pt>
                  <c:pt idx="4">
                    <c:v>Jul</c:v>
                  </c:pt>
                </c:lvl>
                <c:lvl>
                  <c:pt idx="0">
                    <c:v>2020</c:v>
                  </c:pt>
                </c:lvl>
              </c:multiLvlStrCache>
            </c:multiLvlStrRef>
          </c:cat>
          <c:val>
            <c:numRef>
              <c:f>TotalSales!$E$5:$E$11</c:f>
              <c:numCache>
                <c:formatCode>0</c:formatCode>
                <c:ptCount val="5"/>
                <c:pt idx="0">
                  <c:v>281.20499999999998</c:v>
                </c:pt>
                <c:pt idx="1">
                  <c:v>147.51000000000002</c:v>
                </c:pt>
                <c:pt idx="2">
                  <c:v>83.429999999999993</c:v>
                </c:pt>
                <c:pt idx="3">
                  <c:v>355.33999999999992</c:v>
                </c:pt>
                <c:pt idx="4">
                  <c:v>236.31500000000003</c:v>
                </c:pt>
              </c:numCache>
            </c:numRef>
          </c:val>
          <c:smooth val="0"/>
          <c:extLst>
            <c:ext xmlns:c16="http://schemas.microsoft.com/office/drawing/2014/chart" uri="{C3380CC4-5D6E-409C-BE32-E72D297353CC}">
              <c16:uniqueId val="{00000001-F7EB-4C45-A401-F1D2FA824CB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TotalSales!$A$5:$B$11</c:f>
              <c:multiLvlStrCache>
                <c:ptCount val="5"/>
                <c:lvl>
                  <c:pt idx="0">
                    <c:v>Mar</c:v>
                  </c:pt>
                  <c:pt idx="1">
                    <c:v>Apr</c:v>
                  </c:pt>
                  <c:pt idx="2">
                    <c:v>May</c:v>
                  </c:pt>
                  <c:pt idx="3">
                    <c:v>Jun</c:v>
                  </c:pt>
                  <c:pt idx="4">
                    <c:v>Jul</c:v>
                  </c:pt>
                </c:lvl>
                <c:lvl>
                  <c:pt idx="0">
                    <c:v>2020</c:v>
                  </c:pt>
                </c:lvl>
              </c:multiLvlStrCache>
            </c:multiLvlStrRef>
          </c:cat>
          <c:val>
            <c:numRef>
              <c:f>TotalSales!$F$5:$F$11</c:f>
              <c:numCache>
                <c:formatCode>0</c:formatCode>
                <c:ptCount val="5"/>
                <c:pt idx="0">
                  <c:v>231.63</c:v>
                </c:pt>
                <c:pt idx="1">
                  <c:v>240.03999999999996</c:v>
                </c:pt>
                <c:pt idx="2">
                  <c:v>59.079999999999991</c:v>
                </c:pt>
                <c:pt idx="3">
                  <c:v>140.88</c:v>
                </c:pt>
                <c:pt idx="4">
                  <c:v>414.58499999999998</c:v>
                </c:pt>
              </c:numCache>
            </c:numRef>
          </c:val>
          <c:smooth val="0"/>
          <c:extLst>
            <c:ext xmlns:c16="http://schemas.microsoft.com/office/drawing/2014/chart" uri="{C3380CC4-5D6E-409C-BE32-E72D297353CC}">
              <c16:uniqueId val="{00000002-F7EB-4C45-A401-F1D2FA824CB4}"/>
            </c:ext>
          </c:extLst>
        </c:ser>
        <c:dLbls>
          <c:showLegendKey val="0"/>
          <c:showVal val="0"/>
          <c:showCatName val="0"/>
          <c:showSerName val="0"/>
          <c:showPercent val="0"/>
          <c:showBubbleSize val="0"/>
        </c:dLbls>
        <c:smooth val="0"/>
        <c:axId val="1764472783"/>
        <c:axId val="1764461007"/>
      </c:lineChart>
      <c:catAx>
        <c:axId val="176447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crossAx val="1764461007"/>
        <c:crosses val="autoZero"/>
        <c:auto val="1"/>
        <c:lblAlgn val="ctr"/>
        <c:lblOffset val="100"/>
        <c:noMultiLvlLbl val="0"/>
      </c:catAx>
      <c:valAx>
        <c:axId val="17644610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t>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KZ"/>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crossAx val="1764472783"/>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11</xdr:row>
      <xdr:rowOff>1</xdr:rowOff>
    </xdr:from>
    <xdr:to>
      <xdr:col>19</xdr:col>
      <xdr:colOff>0</xdr:colOff>
      <xdr:row>16</xdr:row>
      <xdr:rowOff>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A809CA9-5F2B-994F-9A88-4934420A01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84944" y="1740900"/>
              <a:ext cx="1655281" cy="927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128427</xdr:colOff>
      <xdr:row>16</xdr:row>
      <xdr:rowOff>89898</xdr:rowOff>
    </xdr:from>
    <xdr:to>
      <xdr:col>19</xdr:col>
      <xdr:colOff>0</xdr:colOff>
      <xdr:row>26</xdr:row>
      <xdr:rowOff>0</xdr:rowOff>
    </xdr:to>
    <xdr:graphicFrame macro="">
      <xdr:nvGraphicFramePr>
        <xdr:cNvPr id="8" name="Chart 7">
          <a:extLst>
            <a:ext uri="{FF2B5EF4-FFF2-40B4-BE49-F238E27FC236}">
              <a16:creationId xmlns:a16="http://schemas.microsoft.com/office/drawing/2014/main" id="{3C96DAF1-008C-BF40-A433-C44FCB749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142696</xdr:colOff>
      <xdr:row>26</xdr:row>
      <xdr:rowOff>85618</xdr:rowOff>
    </xdr:from>
    <xdr:to>
      <xdr:col>19</xdr:col>
      <xdr:colOff>0</xdr:colOff>
      <xdr:row>39</xdr:row>
      <xdr:rowOff>46233</xdr:rowOff>
    </xdr:to>
    <xdr:graphicFrame macro="">
      <xdr:nvGraphicFramePr>
        <xdr:cNvPr id="9" name="Chart 8">
          <a:extLst>
            <a:ext uri="{FF2B5EF4-FFF2-40B4-BE49-F238E27FC236}">
              <a16:creationId xmlns:a16="http://schemas.microsoft.com/office/drawing/2014/main" id="{3C2D2D10-3C60-C94E-8522-81120FD8E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142696</xdr:colOff>
      <xdr:row>6</xdr:row>
      <xdr:rowOff>185504</xdr:rowOff>
    </xdr:from>
    <xdr:to>
      <xdr:col>13</xdr:col>
      <xdr:colOff>827639</xdr:colOff>
      <xdr:row>15</xdr:row>
      <xdr:rowOff>185505</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87BE014C-1CD9-C730-8E5D-F1BC4000C19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2696" y="998875"/>
              <a:ext cx="10759325" cy="16695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42808</xdr:colOff>
      <xdr:row>7</xdr:row>
      <xdr:rowOff>14270</xdr:rowOff>
    </xdr:from>
    <xdr:to>
      <xdr:col>19</xdr:col>
      <xdr:colOff>42808</xdr:colOff>
      <xdr:row>10</xdr:row>
      <xdr:rowOff>130853</xdr:rowOff>
    </xdr:to>
    <mc:AlternateContent xmlns:mc="http://schemas.openxmlformats.org/markup-compatibility/2006" xmlns:a14="http://schemas.microsoft.com/office/drawing/2010/main">
      <mc:Choice Requires="a14">
        <xdr:graphicFrame macro="">
          <xdr:nvGraphicFramePr>
            <xdr:cNvPr id="11" name="Roast Type Name 1">
              <a:extLst>
                <a:ext uri="{FF2B5EF4-FFF2-40B4-BE49-F238E27FC236}">
                  <a16:creationId xmlns:a16="http://schemas.microsoft.com/office/drawing/2014/main" id="{9B580192-EB31-90A0-3B2B-6408AE82DD3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944830" y="1013146"/>
              <a:ext cx="4138203"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57079</xdr:colOff>
      <xdr:row>11</xdr:row>
      <xdr:rowOff>0</xdr:rowOff>
    </xdr:from>
    <xdr:to>
      <xdr:col>17</xdr:col>
      <xdr:colOff>14269</xdr:colOff>
      <xdr:row>15</xdr:row>
      <xdr:rowOff>173948</xdr:rowOff>
    </xdr:to>
    <mc:AlternateContent xmlns:mc="http://schemas.openxmlformats.org/markup-compatibility/2006" xmlns:a14="http://schemas.microsoft.com/office/drawing/2010/main">
      <mc:Choice Requires="a14">
        <xdr:graphicFrame macro="">
          <xdr:nvGraphicFramePr>
            <xdr:cNvPr id="12" name="Size 1">
              <a:extLst>
                <a:ext uri="{FF2B5EF4-FFF2-40B4-BE49-F238E27FC236}">
                  <a16:creationId xmlns:a16="http://schemas.microsoft.com/office/drawing/2014/main" id="{29107BB6-5173-040E-FFCD-D9B903E383D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959101" y="1740899"/>
              <a:ext cx="2440112" cy="915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85617</xdr:rowOff>
    </xdr:from>
    <xdr:to>
      <xdr:col>12</xdr:col>
      <xdr:colOff>1</xdr:colOff>
      <xdr:row>39</xdr:row>
      <xdr:rowOff>85617</xdr:rowOff>
    </xdr:to>
    <xdr:graphicFrame macro="">
      <xdr:nvGraphicFramePr>
        <xdr:cNvPr id="14" name="Chart 13">
          <a:extLst>
            <a:ext uri="{FF2B5EF4-FFF2-40B4-BE49-F238E27FC236}">
              <a16:creationId xmlns:a16="http://schemas.microsoft.com/office/drawing/2014/main" id="{6D36F1F8-6F21-8B1B-9B8B-12488F79F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4.867759837965" createdVersion="8" refreshedVersion="8" minRefreshableVersion="3" recordCount="1000" xr:uid="{97B20BA6-7A3F-064A-9B75-3E0C5D2FAC12}">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22062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D6E5C1-65D7-E14D-9590-FC42EF89085A}" name="TotalSales" cacheId="3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6">
  <location ref="A3:B11"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5"/>
  </rowFields>
  <rowItems count="8">
    <i>
      <x v="371"/>
    </i>
    <i>
      <x v="879"/>
    </i>
    <i>
      <x v="679"/>
    </i>
    <i>
      <x v="655"/>
    </i>
    <i>
      <x v="189"/>
    </i>
    <i>
      <x v="233"/>
    </i>
    <i>
      <x v="181"/>
    </i>
    <i t="grand">
      <x/>
    </i>
  </rowItems>
  <colItems count="1">
    <i/>
  </colItems>
  <dataFields count="1">
    <dataField name="Sum of Sales" fld="12" baseField="0" baseItem="0" numFmtId="167"/>
  </dataFields>
  <chartFormats count="4">
    <chartFormat chart="7" format="1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6" name="Order Date">
      <autoFilter ref="A1">
        <filterColumn colId="0">
          <customFilters and="1">
            <customFilter operator="greaterThanOrEqual" val="43891"/>
            <customFilter operator="lessThanOrEqual" val="44043"/>
          </customFilters>
        </filterColumn>
      </autoFilter>
      <extLst>
        <ext xmlns:x15="http://schemas.microsoft.com/office/spreadsheetml/2010/11/main" uri="{0605FD5F-26C8-4aeb-8148-2DB25E43C511}">
          <x15:pivotFilter useWholeDay="1"/>
        </ext>
      </extLst>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30A9C6-1842-4D4C-828F-E6DFFC606F66}" name="TotalSales" cacheId="3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x="1"/>
        <item x="2"/>
        <item x="3"/>
        <item x="4"/>
        <item sd="0" x="5"/>
        <item t="default"/>
      </items>
    </pivotField>
  </pivotFields>
  <rowFields count="1">
    <field x="7"/>
  </rowFields>
  <rowItems count="4">
    <i>
      <x v="1"/>
    </i>
    <i>
      <x/>
    </i>
    <i>
      <x v="2"/>
    </i>
    <i t="grand">
      <x/>
    </i>
  </rowItems>
  <colItems count="1">
    <i/>
  </colItems>
  <dataFields count="1">
    <dataField name="Sum of Sales" fld="12" baseField="0" baseItem="0" numFmtId="167"/>
  </dataFields>
  <chartFormats count="6">
    <chartFormat chart="8"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2"/>
          </reference>
        </references>
      </pivotArea>
    </chartFormat>
    <chartFormat chart="14" format="4">
      <pivotArea type="data" outline="0" fieldPosition="0">
        <references count="2">
          <reference field="4294967294" count="1" selected="0">
            <x v="0"/>
          </reference>
          <reference field="7"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13" name="Order Date">
      <autoFilter ref="A1">
        <filterColumn colId="0">
          <customFilters and="1">
            <customFilter operator="greaterThanOrEqual" val="43891"/>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16E0DD-4446-B14F-B235-9888D1AA1311}" name="TotalSales" cacheId="3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G11" firstHeaderRow="1" firstDataRow="2" firstDataCol="2"/>
  <pivotFields count="19">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sd="0" x="0"/>
        <item x="1"/>
        <item x="2"/>
        <item x="3"/>
        <item x="4"/>
        <item sd="0" x="5"/>
        <item t="default"/>
      </items>
    </pivotField>
  </pivotFields>
  <rowFields count="2">
    <field x="18"/>
    <field x="16"/>
  </rowFields>
  <rowItems count="7">
    <i>
      <x v="2"/>
      <x v="3"/>
    </i>
    <i r="1">
      <x v="4"/>
    </i>
    <i r="1">
      <x v="5"/>
    </i>
    <i r="1">
      <x v="6"/>
    </i>
    <i r="1">
      <x v="7"/>
    </i>
    <i t="default">
      <x v="2"/>
    </i>
    <i t="grand">
      <x/>
    </i>
  </rowItems>
  <colFields count="1">
    <field x="13"/>
  </colFields>
  <colItems count="5">
    <i>
      <x/>
    </i>
    <i>
      <x v="1"/>
    </i>
    <i>
      <x v="2"/>
    </i>
    <i>
      <x v="3"/>
    </i>
    <i t="grand">
      <x/>
    </i>
  </colItems>
  <dataFields count="1">
    <dataField name="Sum of Sales" fld="12" baseField="0" baseItem="0" numFmtId="1"/>
  </dataFields>
  <chartFormats count="17">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series="1">
      <pivotArea type="data" outline="0" fieldPosition="0">
        <references count="2">
          <reference field="4294967294" count="1" selected="0">
            <x v="0"/>
          </reference>
          <reference field="13" count="1" selected="0">
            <x v="2"/>
          </reference>
        </references>
      </pivotArea>
    </chartFormat>
    <chartFormat chart="7" format="16" series="1">
      <pivotArea type="data" outline="0" fieldPosition="0">
        <references count="2">
          <reference field="4294967294" count="1" selected="0">
            <x v="0"/>
          </reference>
          <reference field="13" count="1" selected="0">
            <x v="3"/>
          </reference>
        </references>
      </pivotArea>
    </chartFormat>
    <chartFormat chart="9" format="13" series="1">
      <pivotArea type="data" outline="0" fieldPosition="0">
        <references count="2">
          <reference field="4294967294" count="1" selected="0">
            <x v="0"/>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series="1">
      <pivotArea type="data" outline="0" fieldPosition="0">
        <references count="2">
          <reference field="4294967294" count="1" selected="0">
            <x v="0"/>
          </reference>
          <reference field="13" count="1" selected="0">
            <x v="2"/>
          </reference>
        </references>
      </pivotArea>
    </chartFormat>
    <chartFormat chart="9" format="16" series="1">
      <pivotArea type="data" outline="0" fieldPosition="0">
        <references count="2">
          <reference field="4294967294" count="1" selected="0">
            <x v="0"/>
          </reference>
          <reference field="13" count="1" selected="0">
            <x v="3"/>
          </reference>
        </references>
      </pivotArea>
    </chartFormat>
    <chartFormat chart="10" format="17" series="1">
      <pivotArea type="data" outline="0" fieldPosition="0">
        <references count="2">
          <reference field="4294967294" count="1" selected="0">
            <x v="0"/>
          </reference>
          <reference field="13" count="1" selected="0">
            <x v="0"/>
          </reference>
        </references>
      </pivotArea>
    </chartFormat>
    <chartFormat chart="10" format="18" series="1">
      <pivotArea type="data" outline="0" fieldPosition="0">
        <references count="2">
          <reference field="4294967294" count="1" selected="0">
            <x v="0"/>
          </reference>
          <reference field="13" count="1" selected="0">
            <x v="1"/>
          </reference>
        </references>
      </pivotArea>
    </chartFormat>
    <chartFormat chart="10" format="19" series="1">
      <pivotArea type="data" outline="0" fieldPosition="0">
        <references count="2">
          <reference field="4294967294" count="1" selected="0">
            <x v="0"/>
          </reference>
          <reference field="13" count="1" selected="0">
            <x v="2"/>
          </reference>
        </references>
      </pivotArea>
    </chartFormat>
    <chartFormat chart="10"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13" name="Order Date">
      <autoFilter ref="A1">
        <filterColumn colId="0">
          <customFilters and="1">
            <customFilter operator="greaterThanOrEqual" val="43891"/>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5226BB8-EC96-E941-874C-8738895AE871}" sourceName="Size">
  <pivotTables>
    <pivotTable tabId="18" name="TotalSales"/>
    <pivotTable tabId="19" name="TotalSales"/>
    <pivotTable tabId="20" name="TotalSales"/>
  </pivotTables>
  <data>
    <tabular pivotCacheId="14220627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A63EC2A-A8FA-144D-B9BA-5D75C68C7823}" sourceName="Roast Type Name">
  <pivotTables>
    <pivotTable tabId="18" name="TotalSales"/>
    <pivotTable tabId="19" name="TotalSales"/>
    <pivotTable tabId="20" name="TotalSales"/>
  </pivotTables>
  <data>
    <tabular pivotCacheId="14220627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E22B975-E24F-7C4A-A94B-B8B3CA0EAF77}" sourceName="Loyalty Card">
  <pivotTables>
    <pivotTable tabId="18" name="TotalSales"/>
    <pivotTable tabId="19" name="TotalSales"/>
    <pivotTable tabId="20" name="TotalSales"/>
  </pivotTables>
  <data>
    <tabular pivotCacheId="14220627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423FCF3-1AB4-0E42-AE33-848F1097FCA5}" cache="Slicer_Size" caption="Size" columnCount="2" style="SlicerStyleDark2" rowHeight="230716"/>
  <slicer name="Roast Type Name 1" xr10:uid="{FC68C162-B866-3C46-BDBB-11096FCA51AF}" cache="Slicer_Roast_Type_Name" caption="Roast Type Name" columnCount="3" style="SlicerStyleDark2" rowHeight="230716"/>
  <slicer name="Loyalty Card" xr10:uid="{F5C292D6-080C-DB4D-BAD7-33A29D5D730F}" cache="Slicer_Loyalty_Card" caption="Loyalty Card"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0DD3C1-4DE4-6C4F-BB29-F769AAF4037F}" name="Orders" displayName="Orders" ref="A1:P1001" totalsRowShown="0" headerRowDxfId="11">
  <autoFilter ref="A1:P1001" xr:uid="{110DD3C1-4DE4-6C4F-BB29-F769AAF4037F}"/>
  <tableColumns count="16">
    <tableColumn id="1" xr3:uid="{9BD3B367-1BAC-9F4B-AA78-402930557855}" name="Order ID" dataDxfId="10"/>
    <tableColumn id="2" xr3:uid="{395C20B5-DC57-EF44-8150-3289BD22F331}" name="Order Date" dataDxfId="9"/>
    <tableColumn id="3" xr3:uid="{F579E17C-54A2-6A45-BEA0-0D1719FF5AAB}" name="Customer ID" dataDxfId="8"/>
    <tableColumn id="4" xr3:uid="{92D89D64-0337-A848-B3B6-990052F64477}" name="Product ID"/>
    <tableColumn id="5" xr3:uid="{5AE90023-20C3-714E-937C-E04C5DCE033C}" name="Quantity" dataDxfId="7"/>
    <tableColumn id="6" xr3:uid="{54900728-08BD-424F-895B-FC431410DA4F}" name="Customer Name" dataDxfId="6">
      <calculatedColumnFormula>_xlfn.XLOOKUP(C2,Customers!$A$1:$A$1001,Customers!$B$1:$B$1001, ,0)</calculatedColumnFormula>
    </tableColumn>
    <tableColumn id="7" xr3:uid="{D28E4B02-F97D-9943-B9AF-BB4E55BA4FF0}" name="Email" dataDxfId="5">
      <calculatedColumnFormula>IF(_xlfn.XLOOKUP(C2,Customers!$A$1:$A$1001,Customers!$C$1:$C$1001,,0)=0,"",_xlfn.XLOOKUP(C2,Customers!$A$1:$A$1001,Customers!$C$1:$C$1001,,0))</calculatedColumnFormula>
    </tableColumn>
    <tableColumn id="8" xr3:uid="{0DF92337-EFD5-F04B-B224-C2ABEAA18D35}" name="Country" dataDxfId="4">
      <calculatedColumnFormula>_xlfn.XLOOKUP(C2,Customers!$A$1:$A$1001,Customers!$G$1:$G$1001,,0)</calculatedColumnFormula>
    </tableColumn>
    <tableColumn id="9" xr3:uid="{FA95D96C-67D6-A24C-B229-C98C7700D5CD}" name="Coffee Type">
      <calculatedColumnFormula>INDEX(Products!$A$1:$G$49,MATCH(Orders!$D2,Products!$A$1:$A$49,0),MATCH(Orders!I$1,Products!$A$1:$G$1,0))</calculatedColumnFormula>
    </tableColumn>
    <tableColumn id="10" xr3:uid="{A46ECE2C-DD03-6E47-A506-E87B377E9812}" name="Roast Type">
      <calculatedColumnFormula>INDEX(Products!$A$1:$G$49,MATCH(Orders!$D2,Products!$A$1:$A$49,0),MATCH(Orders!J$1,Products!$A$1:$G$1,0))</calculatedColumnFormula>
    </tableColumn>
    <tableColumn id="11" xr3:uid="{EE5D1565-A96C-3D4B-BE6B-9C465ADB47B7}" name="Size" dataDxfId="0">
      <calculatedColumnFormula>INDEX(Products!$A$1:$G$49,MATCH(Orders!$D2,Products!$A$1:$A$49,0),MATCH(Orders!K$1,Products!$A$1:$G$1,0))</calculatedColumnFormula>
    </tableColumn>
    <tableColumn id="12" xr3:uid="{5D5662F5-DE57-304E-9A19-0D5FA1649377}" name="Unit Price" dataDxfId="3">
      <calculatedColumnFormula>INDEX(Products!$A$1:$G$49,MATCH(Orders!$D2,Products!$A$1:$A$49,0),MATCH(Orders!L$1,Products!$A$1:$G$1,0))</calculatedColumnFormula>
    </tableColumn>
    <tableColumn id="13" xr3:uid="{B10923FD-B790-8649-BA77-436941264366}" name="Sales" dataDxfId="2">
      <calculatedColumnFormula>L2*E2</calculatedColumnFormula>
    </tableColumn>
    <tableColumn id="14" xr3:uid="{B37B673A-74C1-B44A-A712-18C96B53A6FD}" name="Coffee Type Name">
      <calculatedColumnFormula>IF(I2="Rob","Robusta",IF(I2="Exc", "Excelsa",IF(I2="Ara","Arabica",IF(I2="Lib","Liberica",""))))</calculatedColumnFormula>
    </tableColumn>
    <tableColumn id="15" xr3:uid="{38A25522-928D-494F-9855-9CA829E6062C}" name="Roast Type Name">
      <calculatedColumnFormula>IF(J2="M", "Medium",IF(J2="L","Light",IF(J2="D","Dark","")))</calculatedColumnFormula>
    </tableColumn>
    <tableColumn id="16" xr3:uid="{F44B1663-A564-5948-B2DE-B471DAE62DCB}" name="Loyalty Card" dataDxfId="1">
      <calculatedColumnFormula>_xlfn.XLOOKUP(Orders[[#This Row],[Customer ID]],Customers!$A$1:$A$1001,Customers!$I$1:$I$1001,,0)</calculatedColumnFormula>
    </tableColumn>
  </tableColumns>
  <tableStyleInfo name="TableStyleMedium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F8775B-2FC4-854E-8AB0-86A98CE4A7BA}" sourceName="Order Date">
  <pivotTables>
    <pivotTable tabId="18" name="TotalSales"/>
    <pivotTable tabId="19" name="TotalSales"/>
    <pivotTable tabId="20" name="TotalSales"/>
  </pivotTables>
  <state minimalRefreshVersion="6" lastRefreshVersion="6" pivotCacheId="1422062703" filterType="dateBetween">
    <selection startDate="2020-03-01T00:00:00" endDate="2020-07-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F7E6BEB-A9A0-2F47-9194-A1E0C1D8FA92}"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45E4-38D7-8D4A-B76D-81187BABBE74}">
  <dimension ref="B1:S6"/>
  <sheetViews>
    <sheetView showGridLines="0" showRowColHeaders="0" tabSelected="1" zoomScale="89" zoomScaleNormal="89" workbookViewId="0">
      <selection activeCell="U17" sqref="U17"/>
    </sheetView>
  </sheetViews>
  <sheetFormatPr baseColWidth="10" defaultRowHeight="15" x14ac:dyDescent="0.2"/>
  <cols>
    <col min="1" max="1" width="1.83203125" customWidth="1"/>
  </cols>
  <sheetData>
    <row r="1" spans="2:19" ht="1" customHeight="1" x14ac:dyDescent="0.2"/>
    <row r="2" spans="2:19" ht="5" customHeight="1" x14ac:dyDescent="0.2"/>
    <row r="3" spans="2:19" x14ac:dyDescent="0.2">
      <c r="B3" s="8" t="s">
        <v>6213</v>
      </c>
      <c r="C3" s="9"/>
      <c r="D3" s="9"/>
      <c r="E3" s="9"/>
      <c r="F3" s="9"/>
      <c r="G3" s="9"/>
      <c r="H3" s="9"/>
      <c r="I3" s="9"/>
      <c r="J3" s="9"/>
      <c r="K3" s="9"/>
      <c r="L3" s="9"/>
      <c r="M3" s="9"/>
      <c r="N3" s="9"/>
      <c r="O3" s="9"/>
      <c r="P3" s="9"/>
      <c r="Q3" s="9"/>
      <c r="R3" s="9"/>
      <c r="S3" s="9"/>
    </row>
    <row r="4" spans="2:19" x14ac:dyDescent="0.2">
      <c r="B4" s="9"/>
      <c r="C4" s="9"/>
      <c r="D4" s="9"/>
      <c r="E4" s="9"/>
      <c r="F4" s="9"/>
      <c r="G4" s="9"/>
      <c r="H4" s="9"/>
      <c r="I4" s="9"/>
      <c r="J4" s="9"/>
      <c r="K4" s="9"/>
      <c r="L4" s="9"/>
      <c r="M4" s="9"/>
      <c r="N4" s="9"/>
      <c r="O4" s="9"/>
      <c r="P4" s="9"/>
      <c r="Q4" s="9"/>
      <c r="R4" s="9"/>
      <c r="S4" s="9"/>
    </row>
    <row r="5" spans="2:19" x14ac:dyDescent="0.2">
      <c r="B5" s="9"/>
      <c r="C5" s="9"/>
      <c r="D5" s="9"/>
      <c r="E5" s="9"/>
      <c r="F5" s="9"/>
      <c r="G5" s="9"/>
      <c r="H5" s="9"/>
      <c r="I5" s="9"/>
      <c r="J5" s="9"/>
      <c r="K5" s="9"/>
      <c r="L5" s="9"/>
      <c r="M5" s="9"/>
      <c r="N5" s="9"/>
      <c r="O5" s="9"/>
      <c r="P5" s="9"/>
      <c r="Q5" s="9"/>
      <c r="R5" s="9"/>
      <c r="S5" s="9"/>
    </row>
    <row r="6" spans="2:19" x14ac:dyDescent="0.2">
      <c r="B6" s="9"/>
      <c r="C6" s="9"/>
      <c r="D6" s="9"/>
      <c r="E6" s="9"/>
      <c r="F6" s="9"/>
      <c r="G6" s="9"/>
      <c r="H6" s="9"/>
      <c r="I6" s="9"/>
      <c r="J6" s="9"/>
      <c r="K6" s="9"/>
      <c r="L6" s="9"/>
      <c r="M6" s="9"/>
      <c r="N6" s="9"/>
      <c r="O6" s="9"/>
      <c r="P6" s="9"/>
      <c r="Q6" s="9"/>
      <c r="R6" s="9"/>
      <c r="S6" s="9"/>
    </row>
  </sheetData>
  <mergeCells count="1">
    <mergeCell ref="B3:S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42A13-02CD-BD42-9DEC-7CFE09F5CE0C}">
  <dimension ref="A3:B11"/>
  <sheetViews>
    <sheetView workbookViewId="0">
      <selection activeCell="L15" sqref="L15"/>
    </sheetView>
  </sheetViews>
  <sheetFormatPr baseColWidth="10" defaultRowHeight="15" x14ac:dyDescent="0.2"/>
  <cols>
    <col min="1" max="1" width="16.5" bestFit="1" customWidth="1"/>
    <col min="2" max="2" width="10.5" bestFit="1" customWidth="1"/>
    <col min="3" max="5" width="17.5" bestFit="1" customWidth="1"/>
    <col min="6" max="7" width="10" bestFit="1" customWidth="1"/>
  </cols>
  <sheetData>
    <row r="3" spans="1:2" x14ac:dyDescent="0.2">
      <c r="A3" s="5" t="s">
        <v>4</v>
      </c>
      <c r="B3" t="s">
        <v>6208</v>
      </c>
    </row>
    <row r="4" spans="1:2" x14ac:dyDescent="0.2">
      <c r="A4" t="s">
        <v>4981</v>
      </c>
      <c r="B4" s="7">
        <v>148.92499999999998</v>
      </c>
    </row>
    <row r="5" spans="1:2" x14ac:dyDescent="0.2">
      <c r="A5" t="s">
        <v>3907</v>
      </c>
      <c r="B5" s="7">
        <v>148.92499999999998</v>
      </c>
    </row>
    <row r="6" spans="1:2" x14ac:dyDescent="0.2">
      <c r="A6" t="s">
        <v>1235</v>
      </c>
      <c r="B6" s="7">
        <v>148.92499999999998</v>
      </c>
    </row>
    <row r="7" spans="1:2" x14ac:dyDescent="0.2">
      <c r="A7" t="s">
        <v>1055</v>
      </c>
      <c r="B7" s="7">
        <v>148.92499999999998</v>
      </c>
    </row>
    <row r="8" spans="1:2" x14ac:dyDescent="0.2">
      <c r="A8" t="s">
        <v>1847</v>
      </c>
      <c r="B8" s="7">
        <v>155.24999999999997</v>
      </c>
    </row>
    <row r="9" spans="1:2" x14ac:dyDescent="0.2">
      <c r="A9" t="s">
        <v>6032</v>
      </c>
      <c r="B9" s="7">
        <v>167.67000000000002</v>
      </c>
    </row>
    <row r="10" spans="1:2" x14ac:dyDescent="0.2">
      <c r="A10" t="s">
        <v>2246</v>
      </c>
      <c r="B10" s="7">
        <v>189.74999999999997</v>
      </c>
    </row>
    <row r="11" spans="1:2" x14ac:dyDescent="0.2">
      <c r="A11" t="s">
        <v>6198</v>
      </c>
      <c r="B11" s="7">
        <v>1108.3699999999999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141AD-B00B-0A47-9CEC-25C46D0B6EAA}">
  <dimension ref="A3:B7"/>
  <sheetViews>
    <sheetView workbookViewId="0">
      <selection activeCell="B3" sqref="B3"/>
    </sheetView>
  </sheetViews>
  <sheetFormatPr baseColWidth="10" defaultRowHeight="15" x14ac:dyDescent="0.2"/>
  <cols>
    <col min="1" max="1" width="13.5" bestFit="1" customWidth="1"/>
    <col min="2" max="2" width="10.5" bestFit="1" customWidth="1"/>
    <col min="3" max="5" width="17.5" bestFit="1" customWidth="1"/>
    <col min="6" max="7" width="10" bestFit="1" customWidth="1"/>
  </cols>
  <sheetData>
    <row r="3" spans="1:2" x14ac:dyDescent="0.2">
      <c r="A3" s="5" t="s">
        <v>7</v>
      </c>
      <c r="B3" t="s">
        <v>6208</v>
      </c>
    </row>
    <row r="4" spans="1:2" x14ac:dyDescent="0.2">
      <c r="A4" t="s">
        <v>28</v>
      </c>
      <c r="B4" s="7">
        <v>678.74</v>
      </c>
    </row>
    <row r="5" spans="1:2" x14ac:dyDescent="0.2">
      <c r="A5" t="s">
        <v>318</v>
      </c>
      <c r="B5" s="7">
        <v>809.41999999999985</v>
      </c>
    </row>
    <row r="6" spans="1:2" x14ac:dyDescent="0.2">
      <c r="A6" t="s">
        <v>19</v>
      </c>
      <c r="B6" s="7">
        <v>3875.1800000000012</v>
      </c>
    </row>
    <row r="7" spans="1:2" x14ac:dyDescent="0.2">
      <c r="A7" t="s">
        <v>6198</v>
      </c>
      <c r="B7" s="7">
        <v>5363.3400000000011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17AB-3F62-6448-9BDE-F1E7942446FB}">
  <dimension ref="A3:G11"/>
  <sheetViews>
    <sheetView topLeftCell="E1" workbookViewId="0">
      <selection activeCell="D42" sqref="D42"/>
    </sheetView>
  </sheetViews>
  <sheetFormatPr baseColWidth="10" defaultRowHeight="15" x14ac:dyDescent="0.2"/>
  <cols>
    <col min="1" max="1" width="12.1640625" bestFit="1" customWidth="1"/>
    <col min="2" max="2" width="19.6640625" bestFit="1" customWidth="1"/>
    <col min="3" max="6" width="17.5" bestFit="1" customWidth="1"/>
    <col min="7" max="7" width="10" bestFit="1" customWidth="1"/>
  </cols>
  <sheetData>
    <row r="3" spans="1:7" x14ac:dyDescent="0.2">
      <c r="A3" s="5" t="s">
        <v>6208</v>
      </c>
      <c r="C3" s="5" t="s">
        <v>6196</v>
      </c>
    </row>
    <row r="4" spans="1:7" x14ac:dyDescent="0.2">
      <c r="A4" s="5" t="s">
        <v>6205</v>
      </c>
      <c r="B4" s="5" t="s">
        <v>6206</v>
      </c>
      <c r="C4" t="s">
        <v>6209</v>
      </c>
      <c r="D4" t="s">
        <v>6210</v>
      </c>
      <c r="E4" t="s">
        <v>6211</v>
      </c>
      <c r="F4" t="s">
        <v>6212</v>
      </c>
      <c r="G4" t="s">
        <v>6198</v>
      </c>
    </row>
    <row r="5" spans="1:7" x14ac:dyDescent="0.2">
      <c r="A5" t="s">
        <v>6199</v>
      </c>
      <c r="B5" t="s">
        <v>6200</v>
      </c>
      <c r="C5" s="6">
        <v>130.47</v>
      </c>
      <c r="D5" s="6">
        <v>271.48500000000001</v>
      </c>
      <c r="E5" s="6">
        <v>281.20499999999998</v>
      </c>
      <c r="F5" s="6">
        <v>231.63</v>
      </c>
      <c r="G5" s="6">
        <v>914.79000000000008</v>
      </c>
    </row>
    <row r="6" spans="1:7" x14ac:dyDescent="0.2">
      <c r="B6" t="s">
        <v>6201</v>
      </c>
      <c r="C6" s="6">
        <v>27</v>
      </c>
      <c r="D6" s="6">
        <v>347.26</v>
      </c>
      <c r="E6" s="6">
        <v>147.51000000000002</v>
      </c>
      <c r="F6" s="6">
        <v>240.03999999999996</v>
      </c>
      <c r="G6" s="6">
        <v>761.81</v>
      </c>
    </row>
    <row r="7" spans="1:7" x14ac:dyDescent="0.2">
      <c r="B7" t="s">
        <v>6202</v>
      </c>
      <c r="C7" s="6">
        <v>255.11499999999998</v>
      </c>
      <c r="D7" s="6">
        <v>541.7299999999999</v>
      </c>
      <c r="E7" s="6">
        <v>83.429999999999993</v>
      </c>
      <c r="F7" s="6">
        <v>59.079999999999991</v>
      </c>
      <c r="G7" s="6">
        <v>939.3549999999999</v>
      </c>
    </row>
    <row r="8" spans="1:7" x14ac:dyDescent="0.2">
      <c r="B8" t="s">
        <v>6203</v>
      </c>
      <c r="C8" s="6">
        <v>584.79</v>
      </c>
      <c r="D8" s="6">
        <v>357.42999999999989</v>
      </c>
      <c r="E8" s="6">
        <v>355.33999999999992</v>
      </c>
      <c r="F8" s="6">
        <v>140.88</v>
      </c>
      <c r="G8" s="6">
        <v>1438.4399999999996</v>
      </c>
    </row>
    <row r="9" spans="1:7" x14ac:dyDescent="0.2">
      <c r="B9" t="s">
        <v>6204</v>
      </c>
      <c r="C9" s="6">
        <v>430.61999999999995</v>
      </c>
      <c r="D9" s="6">
        <v>227.42500000000001</v>
      </c>
      <c r="E9" s="6">
        <v>236.31500000000003</v>
      </c>
      <c r="F9" s="6">
        <v>414.58499999999998</v>
      </c>
      <c r="G9" s="6">
        <v>1308.9449999999999</v>
      </c>
    </row>
    <row r="10" spans="1:7" x14ac:dyDescent="0.2">
      <c r="A10" t="s">
        <v>6207</v>
      </c>
      <c r="C10" s="6">
        <v>1427.9949999999999</v>
      </c>
      <c r="D10" s="6">
        <v>1745.3299999999997</v>
      </c>
      <c r="E10" s="6">
        <v>1103.8</v>
      </c>
      <c r="F10" s="6">
        <v>1086.2149999999999</v>
      </c>
      <c r="G10" s="6">
        <v>5363.3399999999992</v>
      </c>
    </row>
    <row r="11" spans="1:7" x14ac:dyDescent="0.2">
      <c r="A11" t="s">
        <v>6198</v>
      </c>
      <c r="C11" s="6">
        <v>1427.9949999999999</v>
      </c>
      <c r="D11" s="6">
        <v>1745.3299999999997</v>
      </c>
      <c r="E11" s="6">
        <v>1103.8</v>
      </c>
      <c r="F11" s="6">
        <v>1086.2149999999999</v>
      </c>
      <c r="G11" s="6">
        <v>5363.3399999999992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503" zoomScale="115" zoomScaleNormal="115" workbookViewId="0">
      <selection activeCell="J976" sqref="J976"/>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 ,0)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0">
        <f>INDEX(Products!$A$1:$G$49,MATCH(Orders!$D2,Products!$A$1:$A$49,0),MATCH(Orders!K$1,Products!$A$1:$G$1,0))</f>
        <v>1</v>
      </c>
      <c r="L2" s="4">
        <f>INDEX(Products!$A$1:$G$49,MATCH(Orders!$D2,Products!$A$1:$A$49,0),MATCH(Orders!L$1,Products!$A$1:$G$1,0))</f>
        <v>9.9499999999999993</v>
      </c>
      <c r="M2" s="4">
        <f>L2*E2</f>
        <v>19.899999999999999</v>
      </c>
      <c r="N2" t="str">
        <f>IF(I2="Rob","Robusta",IF(I2="Exc", "Excelsa",IF(I2="Ara","Arabica",IF(I2="Lib","Liberica",""))))</f>
        <v>Robusta</v>
      </c>
      <c r="O2" t="str">
        <f>IF(J2="M", "Medium",IF(J2="L","Light",IF(J2="D","Dark","")))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 ,0)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0">
        <f>INDEX(Products!$A$1:$G$49,MATCH(Orders!$D3,Products!$A$1:$A$49,0),MATCH(Orders!K$1,Products!$A$1:$G$1,0))</f>
        <v>0.5</v>
      </c>
      <c r="L3" s="4">
        <f>INDEX(Products!$A$1:$G$49,MATCH(Orders!$D3,Products!$A$1:$A$49,0),MATCH(Orders!L$1,Products!$A$1:$G$1,0))</f>
        <v>8.25</v>
      </c>
      <c r="M3" s="4">
        <f t="shared" ref="M3:M66" si="0">L3*E3</f>
        <v>41.25</v>
      </c>
      <c r="N3" t="str">
        <f t="shared" ref="N3:N66" si="1">IF(I3="Rob","Robusta",IF(I3="Exc", "Excelsa",IF(I3="Ara","Arabica",IF(I3="Lib","Liberica",""))))</f>
        <v>Excelsa</v>
      </c>
      <c r="O3" t="str">
        <f t="shared" ref="O3:O66" si="2">IF(J3="M", "Medium",IF(J3="L","Light",IF(J3="D","Dark","")))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 ,0)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0">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 ,0)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0">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 ,0)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0">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 ,0)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0">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 ,0)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0">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 ,0)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0">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 ,0)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0">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 ,0)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0">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 ,0)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0">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 ,0)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0">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 ,0)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0">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 ,0)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0">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 ,0)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0">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 ,0)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0">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 ,0)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0">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 ,0)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0">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 ,0)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0">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 ,0)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0">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 ,0)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0">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 ,0)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0">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 ,0)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0">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 ,0)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0">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 ,0)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0">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 ,0)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0">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 ,0)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0">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 ,0)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0">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 ,0)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0">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 ,0)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0">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 ,0)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0">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 ,0)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0">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 ,0)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0">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 ,0)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0">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 ,0)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0">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 ,0)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0">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 ,0)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0">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 ,0)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0">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 ,0)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0">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 ,0)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0">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 ,0)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0">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 ,0)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0">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 ,0)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0">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 ,0)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0">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 ,0)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0">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 ,0)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0">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 ,0)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0">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 ,0)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0">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 ,0)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0">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 ,0)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0">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 ,0)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0">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 ,0)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0">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 ,0)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0">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 ,0)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0">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 ,0)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0">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 ,0)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0">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 ,0)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0">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 ,0)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0">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 ,0)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0">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 ,0)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0">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 ,0)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0">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 ,0)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0">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 ,0)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0">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 ,0)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0">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 ,0)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0">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 ,0)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0">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 "Excelsa",IF(I67="Ara","Arabica",IF(I67="Lib","Liberica",""))))</f>
        <v>Robusta</v>
      </c>
      <c r="O67" t="str">
        <f t="shared" ref="O67:O130" si="5">IF(J67="M", "Medium",IF(J67="L","Light",IF(J67="D","Dark","")))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 ,0)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0">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 ,0)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0">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 ,0)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0">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 ,0)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0">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 ,0)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0">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 ,0)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0">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 ,0)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0">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 ,0)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0">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 ,0)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0">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 ,0)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0">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 ,0)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0">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 ,0)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0">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 ,0)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0">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 ,0)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0">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 ,0)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0">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 ,0)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0">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 ,0)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0">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 ,0)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0">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 ,0)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0">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 ,0)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0">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 ,0)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0">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 ,0)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0">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 ,0)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0">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 ,0)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0">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 ,0)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0">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 ,0)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0">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 ,0)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0">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 ,0)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0">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 ,0)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0">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 ,0)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0">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 ,0)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0">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 ,0)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0">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 ,0)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0">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 ,0)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0">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 ,0)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0">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 ,0)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0">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 ,0)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0">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 ,0)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0">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 ,0)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0">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 ,0)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0">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 ,0)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0">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 ,0)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0">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 ,0)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0">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 ,0)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0">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 ,0)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0">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 ,0)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0">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 ,0)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0">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 ,0)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0">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 ,0)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0">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 ,0)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0">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 ,0)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0">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 ,0)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0">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 ,0)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0">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 ,0)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0">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 ,0)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0">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 ,0)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0">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 ,0)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0">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 ,0)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0">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 ,0)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0">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 ,0)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0">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 ,0)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0">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 ,0)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0">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 ,0)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0">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 ,0)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0">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 "Excelsa",IF(I131="Ara","Arabica",IF(I131="Lib","Liberica",""))))</f>
        <v>Excelsa</v>
      </c>
      <c r="O131" t="str">
        <f t="shared" ref="O131:O194" si="8">IF(J131="M", "Medium",IF(J131="L","Light",IF(J131="D","Dark","")))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 ,0)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0">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 ,0)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0">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 ,0)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0">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 ,0)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0">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 ,0)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0">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 ,0)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0">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 ,0)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0">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 ,0)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0">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 ,0)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0">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 ,0)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0">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 ,0)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0">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 ,0)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0">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 ,0)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0">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 ,0)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0">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 ,0)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0">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 ,0)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0">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 ,0)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0">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 ,0)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0">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 ,0)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0">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 ,0)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0">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 ,0)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0">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 ,0)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0">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 ,0)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0">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 ,0)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0">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 ,0)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0">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 ,0)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0">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 ,0)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0">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 ,0)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0">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 ,0)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0">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 ,0)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0">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 ,0)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0">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 ,0)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0">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 ,0)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0">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 ,0)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0">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 ,0)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0">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 ,0)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0">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 ,0)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0">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 ,0)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0">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 ,0)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0">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 ,0)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0">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 ,0)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0">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 ,0)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0">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 ,0)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0">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 ,0)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0">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 ,0)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0">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 ,0)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0">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 ,0)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0">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 ,0)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0">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 ,0)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0">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 ,0)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0">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 ,0)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0">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 ,0)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0">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 ,0)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0">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 ,0)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0">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 ,0)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0">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 ,0)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0">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 ,0)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0">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 ,0)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0">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 ,0)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0">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 ,0)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0">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 ,0)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0">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 ,0)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0">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 ,0)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0">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 ,0)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0">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 "Excelsa",IF(I195="Ara","Arabica",IF(I195="Lib","Liberica",""))))</f>
        <v>Excelsa</v>
      </c>
      <c r="O195" t="str">
        <f t="shared" ref="O195:O258" si="11">IF(J195="M", "Medium",IF(J195="L","Light",IF(J195="D","Dark","")))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 ,0)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0">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 ,0)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0">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 ,0)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0">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 ,0)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0">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 ,0)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0">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 ,0)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0">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 ,0)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0">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 ,0)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0">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 ,0)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0">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 ,0)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0">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 ,0)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0">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 ,0)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0">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 ,0)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0">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 ,0)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0">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 ,0)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0">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 ,0)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0">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 ,0)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0">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 ,0)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0">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 ,0)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0">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 ,0)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0">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 ,0)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0">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 ,0)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0">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 ,0)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0">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 ,0)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0">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 ,0)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0">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 ,0)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0">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 ,0)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0">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 ,0)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0">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 ,0)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0">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 ,0)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0">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 ,0)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0">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 ,0)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0">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 ,0)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0">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 ,0)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0">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 ,0)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0">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 ,0)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0">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 ,0)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0">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 ,0)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0">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 ,0)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0">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 ,0)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0">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 ,0)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0">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 ,0)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0">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 ,0)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0">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 ,0)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0">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 ,0)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0">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 ,0)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0">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 ,0)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0">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 ,0)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0">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 ,0)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0">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 ,0)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0">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 ,0)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0">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 ,0)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0">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 ,0)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0">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 ,0)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0">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 ,0)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0">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 ,0)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0">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 ,0)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0">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 ,0)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0">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 ,0)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0">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 ,0)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0">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 ,0)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0">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 ,0)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0">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 ,0)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0">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 ,0)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0">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 "Excelsa",IF(I259="Ara","Arabica",IF(I259="Lib","Liberica",""))))</f>
        <v>Excelsa</v>
      </c>
      <c r="O259" t="str">
        <f t="shared" ref="O259:O322" si="14">IF(J259="M", "Medium",IF(J259="L","Light",IF(J259="D","Dark","")))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 ,0)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0">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 ,0)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0">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 ,0)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0">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 ,0)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0">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 ,0)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0">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 ,0)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0">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 ,0)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0">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 ,0)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0">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 ,0)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0">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 ,0)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0">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 ,0)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0">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 ,0)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0">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 ,0)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0">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 ,0)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0">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 ,0)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0">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 ,0)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0">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 ,0)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0">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 ,0)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0">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 ,0)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0">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 ,0)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0">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 ,0)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0">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 ,0)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0">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 ,0)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0">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 ,0)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0">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 ,0)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0">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 ,0)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0">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 ,0)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0">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 ,0)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0">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 ,0)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0">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 ,0)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0">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 ,0)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0">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 ,0)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0">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 ,0)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0">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 ,0)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0">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 ,0)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0">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 ,0)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0">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 ,0)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0">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 ,0)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0">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 ,0)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0">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 ,0)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0">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 ,0)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0">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 ,0)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0">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 ,0)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0">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 ,0)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0">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 ,0)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0">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 ,0)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0">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 ,0)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0">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 ,0)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0">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 ,0)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0">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 ,0)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0">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 ,0)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0">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 ,0)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0">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 ,0)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0">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 ,0)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0">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 ,0)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0">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 ,0)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0">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 ,0)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0">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 ,0)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0">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 ,0)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0">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 ,0)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0">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 ,0)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0">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 ,0)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0">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 ,0)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0">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 ,0)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0">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 "Excelsa",IF(I323="Ara","Arabica",IF(I323="Lib","Liberica",""))))</f>
        <v>Arabica</v>
      </c>
      <c r="O323" t="str">
        <f t="shared" ref="O323:O386" si="17">IF(J323="M", "Medium",IF(J323="L","Light",IF(J323="D","Dark","")))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 ,0)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0">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 ,0)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0">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 ,0)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0">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 ,0)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0">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 ,0)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0">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 ,0)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0">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 ,0)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0">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 ,0)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0">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 ,0)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0">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 ,0)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0">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 ,0)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0">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 ,0)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0">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 ,0)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0">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 ,0)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0">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 ,0)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0">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 ,0)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0">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 ,0)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0">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 ,0)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0">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 ,0)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0">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 ,0)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0">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 ,0)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0">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 ,0)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0">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 ,0)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0">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 ,0)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0">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 ,0)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0">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 ,0)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0">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 ,0)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0">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 ,0)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0">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 ,0)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0">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 ,0)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0">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 ,0)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0">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 ,0)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0">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 ,0)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0">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 ,0)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0">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 ,0)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0">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 ,0)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0">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 ,0)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0">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 ,0)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0">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 ,0)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0">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 ,0)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0">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 ,0)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0">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 ,0)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0">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 ,0)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0">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 ,0)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0">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 ,0)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0">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 ,0)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0">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 ,0)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0">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 ,0)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0">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 ,0)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0">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 ,0)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0">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 ,0)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0">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 ,0)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0">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 ,0)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0">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 ,0)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0">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 ,0)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0">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 ,0)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0">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 ,0)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0">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 ,0)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0">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 ,0)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0">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 ,0)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0">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 ,0)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0">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 ,0)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0">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 ,0)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0">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 ,0)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0">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 "Excelsa",IF(I387="Ara","Arabica",IF(I387="Lib","Liberica",""))))</f>
        <v>Liberica</v>
      </c>
      <c r="O387" t="str">
        <f t="shared" ref="O387:O450" si="20">IF(J387="M", "Medium",IF(J387="L","Light",IF(J387="D","Dark","")))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 ,0)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0">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 ,0)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0">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 ,0)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0">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 ,0)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0">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 ,0)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0">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 ,0)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0">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 ,0)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0">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 ,0)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0">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 ,0)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0">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 ,0)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0">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 ,0)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0">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 ,0)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0">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 ,0)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0">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 ,0)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0">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 ,0)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0">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 ,0)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0">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 ,0)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0">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 ,0)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0">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 ,0)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0">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 ,0)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0">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 ,0)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0">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 ,0)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0">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 ,0)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0">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 ,0)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0">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 ,0)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0">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 ,0)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0">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 ,0)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0">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 ,0)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0">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 ,0)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0">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 ,0)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0">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 ,0)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0">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 ,0)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0">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 ,0)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0">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 ,0)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0">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 ,0)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0">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 ,0)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0">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 ,0)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0">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 ,0)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0">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 ,0)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0">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 ,0)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0">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 ,0)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0">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 ,0)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0">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 ,0)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0">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 ,0)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0">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 ,0)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0">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 ,0)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0">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 ,0)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0">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 ,0)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0">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 ,0)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0">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 ,0)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0">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 ,0)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0">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 ,0)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0">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 ,0)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0">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 ,0)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0">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 ,0)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0">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 ,0)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0">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 ,0)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0">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 ,0)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0">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 ,0)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0">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 ,0)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0">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 ,0)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0">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 ,0)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0">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 ,0)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0">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 ,0)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0">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 "Excelsa",IF(I451="Ara","Arabica",IF(I451="Lib","Liberica",""))))</f>
        <v>Robusta</v>
      </c>
      <c r="O451" t="str">
        <f t="shared" ref="O451:O514" si="23">IF(J451="M", "Medium",IF(J451="L","Light",IF(J451="D","Dark","")))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 ,0)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0">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 ,0)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0">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 ,0)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0">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 ,0)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0">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 ,0)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0">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 ,0)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0">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 ,0)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0">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 ,0)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0">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 ,0)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0">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 ,0)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0">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 ,0)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0">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 ,0)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0">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 ,0)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0">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 ,0)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0">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 ,0)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0">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 ,0)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0">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 ,0)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0">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 ,0)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0">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 ,0)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0">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 ,0)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0">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 ,0)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0">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 ,0)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0">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 ,0)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0">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 ,0)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0">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 ,0)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0">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 ,0)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0">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 ,0)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0">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 ,0)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0">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 ,0)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0">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 ,0)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0">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 ,0)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0">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 ,0)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0">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 ,0)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0">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 ,0)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0">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 ,0)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0">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 ,0)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0">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 ,0)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0">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 ,0)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0">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 ,0)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0">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 ,0)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0">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 ,0)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0">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 ,0)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0">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 ,0)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0">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 ,0)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0">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 ,0)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0">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 ,0)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0">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 ,0)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0">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 ,0)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0">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 ,0)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0">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 ,0)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0">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 ,0)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0">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 ,0)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0">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 ,0)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0">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 ,0)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0">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 ,0)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0">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 ,0)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0">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 ,0)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0">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 ,0)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0">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 ,0)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0">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 ,0)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0">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 ,0)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0">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 ,0)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0">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 ,0)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0">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 ,0)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0">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 "Excelsa",IF(I515="Ara","Arabica",IF(I515="Lib","Liberica",""))))</f>
        <v>Liberica</v>
      </c>
      <c r="O515" t="str">
        <f t="shared" ref="O515:O578" si="26">IF(J515="M", "Medium",IF(J515="L","Light",IF(J515="D","Dark","")))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 ,0)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0">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 ,0)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0">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 ,0)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0">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 ,0)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0">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 ,0)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0">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 ,0)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0">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 ,0)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0">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 ,0)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0">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 ,0)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0">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 ,0)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0">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 ,0)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0">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 ,0)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0">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 ,0)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0">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 ,0)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0">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 ,0)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0">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 ,0)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0">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 ,0)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0">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 ,0)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0">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 ,0)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0">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 ,0)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0">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 ,0)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0">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 ,0)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0">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 ,0)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0">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 ,0)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0">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 ,0)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0">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 ,0)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0">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 ,0)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0">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 ,0)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0">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 ,0)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0">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 ,0)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0">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 ,0)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0">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 ,0)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0">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 ,0)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0">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 ,0)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0">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 ,0)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0">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 ,0)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0">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 ,0)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0">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 ,0)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0">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 ,0)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0">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 ,0)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0">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 ,0)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0">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 ,0)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0">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 ,0)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0">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 ,0)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0">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 ,0)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0">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 ,0)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0">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 ,0)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0">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 ,0)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0">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 ,0)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0">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 ,0)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0">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 ,0)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0">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 ,0)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0">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 ,0)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0">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 ,0)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0">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 ,0)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0">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 ,0)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0">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 ,0)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0">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 ,0)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0">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 ,0)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0">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 ,0)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0">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 ,0)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0">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 ,0)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0">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 ,0)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0">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 ,0)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0">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 "Excelsa",IF(I579="Ara","Arabica",IF(I579="Lib","Liberica",""))))</f>
        <v>Liberica</v>
      </c>
      <c r="O579" t="str">
        <f t="shared" ref="O579:O642" si="29">IF(J579="M", "Medium",IF(J579="L","Light",IF(J579="D","Dark","")))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 ,0)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0">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 ,0)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0">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 ,0)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0">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 ,0)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0">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 ,0)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0">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 ,0)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0">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 ,0)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0">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 ,0)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0">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 ,0)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0">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 ,0)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0">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 ,0)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0">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 ,0)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0">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 ,0)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0">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 ,0)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0">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 ,0)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0">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 ,0)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0">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 ,0)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0">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 ,0)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0">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 ,0)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0">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 ,0)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0">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 ,0)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0">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 ,0)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0">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 ,0)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0">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 ,0)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0">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 ,0)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0">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 ,0)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0">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 ,0)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0">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 ,0)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0">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 ,0)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0">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 ,0)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0">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 ,0)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0">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 ,0)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0">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 ,0)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0">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 ,0)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0">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 ,0)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0">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 ,0)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0">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 ,0)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0">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 ,0)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0">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 ,0)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0">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 ,0)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0">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 ,0)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0">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 ,0)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0">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 ,0)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0">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 ,0)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0">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 ,0)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0">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 ,0)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0">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 ,0)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0">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 ,0)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0">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 ,0)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0">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 ,0)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0">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 ,0)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0">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 ,0)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0">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 ,0)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0">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 ,0)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0">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 ,0)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0">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 ,0)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0">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 ,0)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0">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 ,0)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0">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 ,0)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0">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 ,0)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0">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 ,0)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0">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 ,0)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0">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 ,0)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0">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 ,0)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0">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 "Excelsa",IF(I643="Ara","Arabica",IF(I643="Lib","Liberica",""))))</f>
        <v>Robusta</v>
      </c>
      <c r="O643" t="str">
        <f t="shared" ref="O643:O706" si="32">IF(J643="M", "Medium",IF(J643="L","Light",IF(J643="D","Dark","")))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 ,0)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0">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 ,0)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0">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 ,0)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0">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 ,0)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0">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 ,0)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0">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 ,0)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0">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 ,0)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0">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 ,0)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0">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 ,0)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0">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 ,0)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0">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 ,0)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0">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 ,0)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0">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 ,0)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0">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 ,0)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0">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 ,0)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0">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 ,0)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0">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 ,0)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0">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 ,0)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0">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 ,0)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0">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 ,0)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0">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 ,0)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0">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 ,0)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0">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 ,0)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0">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 ,0)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0">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 ,0)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0">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 ,0)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0">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 ,0)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0">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 ,0)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0">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 ,0)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0">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 ,0)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0">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 ,0)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0">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 ,0)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0">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 ,0)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0">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 ,0)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0">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 ,0)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0">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 ,0)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0">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 ,0)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0">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 ,0)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0">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 ,0)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0">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 ,0)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0">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 ,0)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0">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 ,0)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0">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 ,0)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0">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 ,0)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0">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 ,0)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0">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 ,0)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0">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 ,0)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0">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 ,0)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0">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 ,0)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0">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 ,0)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0">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 ,0)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0">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 ,0)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0">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 ,0)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0">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 ,0)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0">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 ,0)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0">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 ,0)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0">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 ,0)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0">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 ,0)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0">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 ,0)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0">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 ,0)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0">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 ,0)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0">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 ,0)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0">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 ,0)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0">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 ,0)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0">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 "Excelsa",IF(I707="Ara","Arabica",IF(I707="Lib","Liberica",""))))</f>
        <v>Excelsa</v>
      </c>
      <c r="O707" t="str">
        <f t="shared" ref="O707:O770" si="35">IF(J707="M", "Medium",IF(J707="L","Light",IF(J707="D","Dark","")))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 ,0)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0">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 ,0)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0">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 ,0)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0">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 ,0)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0">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 ,0)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0">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 ,0)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0">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 ,0)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0">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 ,0)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0">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 ,0)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0">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 ,0)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0">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 ,0)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0">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 ,0)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0">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 ,0)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0">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 ,0)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0">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 ,0)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0">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 ,0)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0">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 ,0)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0">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 ,0)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0">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 ,0)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0">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 ,0)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0">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 ,0)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0">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 ,0)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0">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 ,0)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0">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 ,0)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0">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 ,0)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0">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 ,0)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0">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 ,0)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0">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 ,0)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0">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 ,0)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0">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 ,0)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0">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 ,0)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0">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 ,0)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0">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 ,0)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0">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 ,0)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0">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 ,0)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0">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 ,0)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0">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 ,0)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0">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 ,0)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0">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 ,0)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0">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 ,0)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0">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 ,0)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0">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 ,0)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0">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 ,0)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0">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 ,0)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0">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 ,0)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0">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 ,0)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0">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 ,0)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0">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 ,0)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0">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 ,0)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0">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 ,0)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0">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 ,0)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0">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 ,0)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0">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 ,0)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0">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 ,0)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0">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 ,0)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0">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 ,0)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0">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 ,0)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0">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 ,0)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0">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 ,0)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0">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 ,0)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0">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 ,0)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0">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 ,0)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0">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 ,0)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0">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 ,0)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0">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 "Excelsa",IF(I771="Ara","Arabica",IF(I771="Lib","Liberica",""))))</f>
        <v>Robusta</v>
      </c>
      <c r="O771" t="str">
        <f t="shared" ref="O771:O834" si="38">IF(J771="M", "Medium",IF(J771="L","Light",IF(J771="D","Dark","")))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 ,0)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0">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 ,0)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0">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 ,0)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0">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 ,0)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0">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 ,0)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0">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 ,0)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0">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 ,0)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0">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 ,0)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0">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 ,0)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0">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 ,0)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0">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 ,0)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0">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 ,0)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0">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 ,0)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0">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 ,0)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0">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 ,0)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0">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 ,0)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0">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 ,0)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0">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 ,0)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0">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 ,0)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0">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 ,0)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0">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 ,0)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0">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 ,0)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0">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 ,0)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0">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 ,0)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0">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 ,0)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0">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 ,0)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0">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 ,0)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0">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 ,0)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0">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 ,0)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0">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 ,0)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0">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 ,0)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0">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 ,0)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0">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 ,0)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0">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 ,0)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0">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 ,0)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0">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 ,0)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0">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 ,0)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0">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 ,0)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0">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 ,0)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0">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 ,0)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0">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 ,0)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0">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 ,0)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0">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 ,0)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0">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 ,0)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0">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 ,0)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0">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 ,0)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0">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 ,0)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0">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 ,0)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0">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 ,0)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0">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 ,0)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0">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 ,0)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0">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 ,0)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0">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 ,0)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0">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 ,0)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0">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 ,0)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0">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 ,0)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0">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 ,0)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0">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 ,0)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0">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 ,0)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0">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 ,0)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0">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 ,0)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0">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 ,0)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0">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 ,0)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0">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 ,0)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0">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 "Excelsa",IF(I835="Ara","Arabica",IF(I835="Lib","Liberica",""))))</f>
        <v>Robusta</v>
      </c>
      <c r="O835" t="str">
        <f t="shared" ref="O835:O898" si="41">IF(J835="M", "Medium",IF(J835="L","Light",IF(J835="D","Dark","")))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 ,0)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0">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 ,0)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0">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 ,0)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0">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 ,0)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0">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 ,0)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0">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 ,0)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0">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 ,0)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0">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 ,0)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0">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 ,0)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0">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 ,0)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0">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 ,0)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0">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 ,0)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0">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 ,0)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0">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 ,0)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0">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 ,0)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0">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 ,0)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0">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 ,0)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0">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 ,0)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0">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 ,0)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0">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 ,0)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0">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 ,0)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0">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 ,0)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0">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 ,0)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0">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 ,0)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0">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 ,0)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0">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 ,0)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0">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 ,0)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0">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 ,0)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0">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 ,0)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0">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 ,0)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0">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 ,0)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0">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 ,0)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0">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 ,0)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0">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 ,0)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0">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 ,0)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0">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 ,0)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0">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 ,0)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0">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 ,0)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0">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 ,0)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0">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 ,0)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0">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 ,0)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0">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 ,0)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0">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 ,0)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0">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 ,0)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0">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 ,0)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0">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 ,0)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0">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 ,0)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0">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 ,0)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0">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 ,0)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0">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 ,0)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0">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 ,0)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0">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 ,0)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0">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 ,0)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0">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 ,0)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0">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 ,0)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0">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 ,0)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0">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 ,0)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0">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 ,0)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0">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 ,0)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0">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 ,0)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0">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 ,0)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0">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 ,0)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0">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 ,0)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0">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 ,0)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0">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 "Excelsa",IF(I899="Ara","Arabica",IF(I899="Lib","Liberica",""))))</f>
        <v>Excelsa</v>
      </c>
      <c r="O899" t="str">
        <f t="shared" ref="O899:O962" si="44">IF(J899="M", "Medium",IF(J899="L","Light",IF(J899="D","Dark","")))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 ,0)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0">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 ,0)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0">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 ,0)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0">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 ,0)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0">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 ,0)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0">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 ,0)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0">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 ,0)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0">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 ,0)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0">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 ,0)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0">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 ,0)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0">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 ,0)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0">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 ,0)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0">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 ,0)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0">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 ,0)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0">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 ,0)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0">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 ,0)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0">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 ,0)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0">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 ,0)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0">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 ,0)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0">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 ,0)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0">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 ,0)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0">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 ,0)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0">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 ,0)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0">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 ,0)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0">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 ,0)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0">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 ,0)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0">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 ,0)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0">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 ,0)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0">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 ,0)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0">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 ,0)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0">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 ,0)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0">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 ,0)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0">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 ,0)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0">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 ,0)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0">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 ,0)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0">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 ,0)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0">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 ,0)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0">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 ,0)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0">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 ,0)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0">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 ,0)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0">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 ,0)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0">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 ,0)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0">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 ,0)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0">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 ,0)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0">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 ,0)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0">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 ,0)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0">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 ,0)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0">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 ,0)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0">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 ,0)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0">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 ,0)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0">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 ,0)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0">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 ,0)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0">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 ,0)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0">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 ,0)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0">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 ,0)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0">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 ,0)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0">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 ,0)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0">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 ,0)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0">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 ,0)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0">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 ,0)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0">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 ,0)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0">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 ,0)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0">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 ,0)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0">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 ,0)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0">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 "Excelsa",IF(I963="Ara","Arabica",IF(I963="Lib","Liberica",""))))</f>
        <v>Arabica</v>
      </c>
      <c r="O963" t="str">
        <f t="shared" ref="O963:O1001" si="47">IF(J963="M", "Medium",IF(J963="L","Light",IF(J963="D","Dark","")))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 ,0)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0">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 ,0)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0">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 ,0)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0">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 ,0)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0">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 ,0)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0">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 ,0)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0">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 ,0)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0">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 ,0)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0">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 ,0)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0">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 ,0)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0">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 ,0)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0">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 ,0)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0">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 ,0)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0">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 ,0)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0">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 ,0)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0">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 ,0)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0">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 ,0)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0">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 ,0)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0">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 ,0)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0">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 ,0)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0">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 ,0)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0">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 ,0)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0">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 ,0)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0">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 ,0)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0">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 ,0)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0">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 ,0)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0">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 ,0)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0">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 ,0)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0">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 ,0)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0">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 ,0)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0">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 ,0)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0">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 ,0)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0">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 ,0)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0">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 ,0)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0">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 ,0)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0">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 ,0)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0">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 ,0)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0">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 ,0)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0">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Aigerim Sagadiyeva</cp:lastModifiedBy>
  <cp:revision/>
  <dcterms:created xsi:type="dcterms:W3CDTF">2022-11-26T09:51:45Z</dcterms:created>
  <dcterms:modified xsi:type="dcterms:W3CDTF">2024-12-08T19:49:51Z</dcterms:modified>
  <cp:category/>
  <cp:contentStatus/>
</cp:coreProperties>
</file>