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andres_palaciosgarcia_telefonica_com/Documents/ProyectosPython/CSV/"/>
    </mc:Choice>
  </mc:AlternateContent>
  <xr:revisionPtr revIDLastSave="139" documentId="8_{17429488-FBEC-48A3-BD93-E16729586F57}" xr6:coauthVersionLast="47" xr6:coauthVersionMax="47" xr10:uidLastSave="{4424FC29-155B-4677-A26F-E1EA3665DC75}"/>
  <bookViews>
    <workbookView xWindow="28680" yWindow="-120" windowWidth="29040" windowHeight="17520" xr2:uid="{52D8D840-2724-46EB-894B-880FF9A5A168}"/>
  </bookViews>
  <sheets>
    <sheet name="Tabla dinamica" sheetId="5" r:id="rId1"/>
    <sheet name="Gasto total" sheetId="7" r:id="rId2"/>
    <sheet name="tabl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2" i="7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2" i="1"/>
  <c r="I6" i="5"/>
</calcChain>
</file>

<file path=xl/sharedStrings.xml><?xml version="1.0" encoding="utf-8"?>
<sst xmlns="http://schemas.openxmlformats.org/spreadsheetml/2006/main" count="182" uniqueCount="50">
  <si>
    <t>producto</t>
  </si>
  <si>
    <t>dias</t>
  </si>
  <si>
    <t>kwh</t>
  </si>
  <si>
    <t>potElec</t>
  </si>
  <si>
    <t>€Total/día</t>
  </si>
  <si>
    <t>gas</t>
  </si>
  <si>
    <t>luz</t>
  </si>
  <si>
    <t>727,130,435</t>
  </si>
  <si>
    <t>781,565,217</t>
  </si>
  <si>
    <t>768,695,652</t>
  </si>
  <si>
    <t>807,304,348</t>
  </si>
  <si>
    <t>199,808,219</t>
  </si>
  <si>
    <t>768,869,565</t>
  </si>
  <si>
    <t>794,086,956</t>
  </si>
  <si>
    <t>766,608,695</t>
  </si>
  <si>
    <t>779,478,261</t>
  </si>
  <si>
    <t>805,043,478</t>
  </si>
  <si>
    <t>766,782,609</t>
  </si>
  <si>
    <t>779,826,087</t>
  </si>
  <si>
    <t>743,130,435</t>
  </si>
  <si>
    <t>800,521,739</t>
  </si>
  <si>
    <t>253,217,391</t>
  </si>
  <si>
    <t>409,391,304</t>
  </si>
  <si>
    <t>agua</t>
  </si>
  <si>
    <t>1,524,666,667</t>
  </si>
  <si>
    <t>2,828,225,806</t>
  </si>
  <si>
    <t>5,176,545,455</t>
  </si>
  <si>
    <t>Inicio</t>
  </si>
  <si>
    <t>Fin</t>
  </si>
  <si>
    <t>€ total</t>
  </si>
  <si>
    <t>€/kwh</t>
  </si>
  <si>
    <t>€ potencia</t>
  </si>
  <si>
    <t>€ potencia/dia</t>
  </si>
  <si>
    <t>Etiquetas de fila</t>
  </si>
  <si>
    <t>Total general</t>
  </si>
  <si>
    <t>2018</t>
  </si>
  <si>
    <t>2019</t>
  </si>
  <si>
    <t>2020</t>
  </si>
  <si>
    <t>2021</t>
  </si>
  <si>
    <t>2022</t>
  </si>
  <si>
    <t>2023</t>
  </si>
  <si>
    <t>2024</t>
  </si>
  <si>
    <t>2025</t>
  </si>
  <si>
    <t>Etiquetas de columna</t>
  </si>
  <si>
    <t>Suma de € total</t>
  </si>
  <si>
    <t>ahorro gas</t>
  </si>
  <si>
    <t>Suma de kwh</t>
  </si>
  <si>
    <t>Año</t>
  </si>
  <si>
    <t>€ gas</t>
  </si>
  <si>
    <t>€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</si>
</sst>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[AnalisisCSV.xlsx]Tabla dinamica!TablaDinámica3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 en instalaciones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dinamica'!$A$5:$A$13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'Tabla dinamica'!$B$5:$B$13</c:f>
              <c:numCache>
                <c:formatCode>General</c:formatCode>
                <c:ptCount val="8"/>
                <c:pt idx="0">
                  <c:v>352.47</c:v>
                </c:pt>
                <c:pt idx="1">
                  <c:v>1118.8000000000002</c:v>
                </c:pt>
                <c:pt idx="2">
                  <c:v>1118.0700000000002</c:v>
                </c:pt>
                <c:pt idx="3">
                  <c:v>1184.9199999999998</c:v>
                </c:pt>
                <c:pt idx="4">
                  <c:v>1101.7199999999998</c:v>
                </c:pt>
                <c:pt idx="5">
                  <c:v>538.11</c:v>
                </c:pt>
                <c:pt idx="6">
                  <c:v>879.03999999999985</c:v>
                </c:pt>
                <c:pt idx="7">
                  <c:v>315.64999999999998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E-4C64-ABE9-036D025F13B6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dinamica'!$A$5:$A$13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'Tabla dinamica'!$C$5:$C$13</c:f>
              <c:numCache>
                <c:formatCode>General</c:formatCode>
                <c:ptCount val="8"/>
                <c:pt idx="1">
                  <c:v>491.32</c:v>
                </c:pt>
                <c:pt idx="2">
                  <c:v>655.01</c:v>
                </c:pt>
                <c:pt idx="3">
                  <c:v>674.8900000000001</c:v>
                </c:pt>
                <c:pt idx="4">
                  <c:v>324.20999999999998</c:v>
                </c:pt>
                <c:pt idx="5">
                  <c:v>449.31999999999994</c:v>
                </c:pt>
                <c:pt idx="6">
                  <c:v>654.06000000000006</c:v>
                </c:pt>
                <c:pt idx="7">
                  <c:v>53.41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EE-4C64-ABE9-036D025F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44048"/>
        <c:axId val="493506368"/>
      </c:barChart>
      <c:catAx>
        <c:axId val="1762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06368"/>
        <c:crosses val="autoZero"/>
        <c:auto val="1"/>
        <c:lblAlgn val="ctr"/>
        <c:lblOffset val="100"/>
        <c:noMultiLvlLbl val="0"/>
      </c:catAx>
      <c:valAx>
        <c:axId val="4935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[AnalisisCSV.xlsx]Tabla 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dinamica'!$J$9:$J$10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dinamica'!$I$11:$I$18</c:f>
              <c:strCach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strCache>
            </c:strRef>
          </c:cat>
          <c:val>
            <c:numRef>
              <c:f>'Tabla dinamica'!$J$11:$J$18</c:f>
              <c:numCache>
                <c:formatCode>General</c:formatCode>
                <c:ptCount val="7"/>
                <c:pt idx="0">
                  <c:v>1465</c:v>
                </c:pt>
                <c:pt idx="1">
                  <c:v>2220</c:v>
                </c:pt>
                <c:pt idx="2">
                  <c:v>2618</c:v>
                </c:pt>
                <c:pt idx="3">
                  <c:v>1298</c:v>
                </c:pt>
                <c:pt idx="4">
                  <c:v>1836</c:v>
                </c:pt>
                <c:pt idx="5">
                  <c:v>3090</c:v>
                </c:pt>
                <c:pt idx="6">
                  <c:v>300.22000000000003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4F90-AB58-3720E7D6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6992"/>
        <c:axId val="67607472"/>
      </c:barChart>
      <c:catAx>
        <c:axId val="67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7472"/>
        <c:crosses val="autoZero"/>
        <c:auto val="1"/>
        <c:lblAlgn val="ctr"/>
        <c:lblOffset val="100"/>
        <c:noMultiLvlLbl val="0"/>
      </c:catAx>
      <c:valAx>
        <c:axId val="676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 total</a:t>
            </a:r>
            <a:r>
              <a:rPr lang="es-ES" baseline="0"/>
              <a:t> instalaciones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'Gasto total'!$B$1</c:f>
              <c:strCache>
                <c:ptCount val="1"/>
                <c:pt idx="0">
                  <c:v>€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'Gasto total'!$A$2:$A$7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'Gasto total'!$B$2:$B$7</c:f>
              <c:numCache>
                <c:formatCode>General</c:formatCode>
                <c:ptCount val="6"/>
                <c:pt idx="0">
                  <c:v>1118.8000000000002</c:v>
                </c:pt>
                <c:pt idx="1">
                  <c:v>1118.0700000000002</c:v>
                </c:pt>
                <c:pt idx="2">
                  <c:v>1184.9199999999998</c:v>
                </c:pt>
                <c:pt idx="3">
                  <c:v>1101.7199999999998</c:v>
                </c:pt>
                <c:pt idx="4">
                  <c:v>538.11</c:v>
                </c:pt>
                <c:pt idx="5">
                  <c:v>879.03999999999985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59-4967-99FB-21E3608C2DCA}"/>
            </c:ext>
          </c:extLst>
        </c:ser>
        <c:ser>
          <c:idx val="1"/>
          <c:order val="1"/>
          <c:tx>
            <c:strRef>
              <c:f>'Gasto total'!$C$1</c:f>
              <c:strCache>
                <c:ptCount val="1"/>
                <c:pt idx="0">
                  <c:v>€ luz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'Gasto total'!$A$2:$A$7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'Gasto total'!$C$2:$C$7</c:f>
              <c:numCache>
                <c:formatCode>General</c:formatCode>
                <c:ptCount val="6"/>
                <c:pt idx="0">
                  <c:v>491.32</c:v>
                </c:pt>
                <c:pt idx="1">
                  <c:v>655.01</c:v>
                </c:pt>
                <c:pt idx="2">
                  <c:v>674.8900000000001</c:v>
                </c:pt>
                <c:pt idx="3">
                  <c:v>324.20999999999998</c:v>
                </c:pt>
                <c:pt idx="4">
                  <c:v>449.31999999999994</c:v>
                </c:pt>
                <c:pt idx="5">
                  <c:v>654.06000000000006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59-4967-99FB-21E3608C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09760"/>
        <c:axId val="188707360"/>
      </c:barChart>
      <c:catAx>
        <c:axId val="1887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07360"/>
        <c:crosses val="autoZero"/>
        <c:auto val="1"/>
        <c:lblAlgn val="ctr"/>
        <c:lblOffset val="100"/>
        <c:noMultiLvlLbl val="0"/>
      </c:catAx>
      <c:valAx>
        <c:axId val="1887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21</xdr:row>
      <xdr:rowOff>69531</xdr:rowOff>
    </xdr:from>
    <xdr:to>
      <xdr:col>13</xdr:col>
      <xdr:colOff>746759</xdr:colOff>
      <xdr:row>39</xdr:row>
      <xdr:rowOff>125729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2C6F0-854D-4E03-320D-45E42DA0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1487805</xdr:colOff>
      <xdr:row>41</xdr:row>
      <xdr:rowOff>82866</xdr:rowOff>
    </xdr:from>
    <xdr:to>
      <xdr:col>13</xdr:col>
      <xdr:colOff>723900</xdr:colOff>
      <xdr:row>59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5815DA-4B36-5655-60F8-AA2D95035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88582</xdr:rowOff>
    </xdr:from>
    <xdr:to>
      <xdr:col>10</xdr:col>
      <xdr:colOff>577215</xdr:colOff>
      <xdr:row>15</xdr:row>
      <xdr:rowOff>115252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51998-118E-7015-D63C-BAB7CC8C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PALACIOS GARCIA" refreshedDate="45730.511280092593" createdVersion="8" refreshedVersion="8" minRefreshableVersion="3" recordCount="118" xr:uid="{B39388D6-F184-4728-B35C-B1F3B63C34EE}">
  <cacheSource type="worksheet">
    <worksheetSource name="Tabla1"/>
  </cacheSource>
  <cacheFields count="14">
    <cacheField name="producto" numFmtId="0">
      <sharedItems count="3">
        <s v="gas"/>
        <s v="luz"/>
        <s v="agua"/>
      </sharedItems>
    </cacheField>
    <cacheField name="Inicio" numFmtId="14">
      <sharedItems containsSemiMixedTypes="0" containsNonDate="0" containsDate="1" containsString="0" minDate="2018-03-16T00:00:00" maxDate="2025-01-31T00:00:00"/>
    </cacheField>
    <cacheField name="Fin" numFmtId="14">
      <sharedItems containsSemiMixedTypes="0" containsNonDate="0" containsDate="1" containsString="0" minDate="2018-05-24T00:00:00" maxDate="2025-02-28T00:00:00" count="113">
        <d v="2018-05-24T00:00:00"/>
        <d v="2018-07-25T00:00:00"/>
        <d v="2018-09-18T00:00:00"/>
        <d v="2018-11-20T00:00:00"/>
        <d v="2019-01-23T00:00:00"/>
        <d v="2019-03-12T00:00:00"/>
        <d v="2019-03-22T00:00:00"/>
        <d v="2019-05-12T00:00:00"/>
        <d v="2019-05-23T00:00:00"/>
        <d v="2019-07-11T00:00:00"/>
        <d v="2019-07-16T00:00:00"/>
        <d v="2019-09-12T00:00:00"/>
        <d v="2019-09-19T00:00:00"/>
        <d v="2019-11-11T00:00:00"/>
        <d v="2019-11-18T00:00:00"/>
        <d v="2020-01-12T00:00:00"/>
        <d v="2020-01-21T00:00:00"/>
        <d v="2020-03-12T00:00:00"/>
        <d v="2020-03-20T00:00:00"/>
        <d v="2020-05-12T00:00:00"/>
        <d v="2020-05-20T00:00:00"/>
        <d v="2020-07-12T00:00:00"/>
        <d v="2020-07-20T00:00:00"/>
        <d v="2020-09-13T00:00:00"/>
        <d v="2020-09-17T00:00:00"/>
        <d v="2020-11-12T00:00:00"/>
        <d v="2020-11-16T00:00:00"/>
        <d v="2021-01-12T00:00:00"/>
        <d v="2021-01-21T00:00:00"/>
        <d v="2021-03-11T00:00:00"/>
        <d v="2021-03-23T00:00:00"/>
        <d v="2021-05-12T00:00:00"/>
        <d v="2021-05-14T00:00:00"/>
        <d v="2021-05-31T00:00:00"/>
        <d v="2021-07-12T00:00:00"/>
        <d v="2021-07-05T00:00:00"/>
        <d v="2021-07-14T00:00:00"/>
        <d v="2021-09-21T00:00:00"/>
        <d v="2021-08-11T00:00:00"/>
        <d v="2021-09-12T00:00:00"/>
        <d v="2021-10-12T00:00:00"/>
        <d v="2021-09-30T00:00:00"/>
        <d v="2021-11-18T00:00:00"/>
        <d v="2021-11-11T00:00:00"/>
        <d v="2021-12-07T00:00:00"/>
        <d v="2022-01-21T00:00:00"/>
        <d v="2022-01-31T00:00:00"/>
        <d v="2022-01-12T00:00:00"/>
        <d v="2022-02-16T00:00:00"/>
        <d v="2022-03-17T00:00:00"/>
        <d v="2022-03-29T00:00:00"/>
        <d v="2022-03-13T00:00:00"/>
        <d v="2022-04-12T00:00:00"/>
        <d v="2022-05-17T00:00:00"/>
        <d v="2022-05-27T00:00:00"/>
        <d v="2022-05-12T00:00:00"/>
        <d v="2022-06-12T00:00:00"/>
        <d v="2022-07-20T00:00:00"/>
        <d v="2022-07-29T00:00:00"/>
        <d v="2022-08-11T00:00:00"/>
        <d v="2022-09-28T00:00:00"/>
        <d v="2022-11-28T00:00:00"/>
        <d v="2022-11-21T00:00:00"/>
        <d v="2023-01-02T00:00:00"/>
        <d v="2023-04-10T00:00:00"/>
        <d v="2023-03-30T00:00:00"/>
        <d v="2023-05-01T00:00:00"/>
        <d v="2023-05-04T00:00:00"/>
        <d v="2023-05-30T00:00:00"/>
        <d v="2023-07-02T00:00:00"/>
        <d v="2023-07-30T00:00:00"/>
        <d v="2023-05-31T00:00:00"/>
        <d v="2023-07-03T00:00:00"/>
        <d v="2023-08-08T00:00:00"/>
        <d v="2023-08-30T00:00:00"/>
        <d v="2023-10-01T00:00:00"/>
        <d v="2023-09-01T00:00:00"/>
        <d v="2023-11-02T00:00:00"/>
        <d v="2023-10-30T00:00:00"/>
        <d v="2023-11-29T00:00:00"/>
        <d v="2023-12-31T00:00:00"/>
        <d v="2023-10-06T00:00:00"/>
        <d v="2023-12-07T00:00:00"/>
        <d v="2024-01-30T00:00:00"/>
        <d v="2024-01-31T00:00:00"/>
        <d v="2024-01-03T00:00:00"/>
        <d v="2024-02-29T00:00:00"/>
        <d v="2024-03-28T00:00:00"/>
        <d v="2024-03-27T00:00:00"/>
        <d v="2024-03-01T00:00:00"/>
        <d v="2024-04-30T00:00:00"/>
        <d v="2024-04-17T00:00:00"/>
        <d v="2024-05-17T00:00:00"/>
        <d v="2024-04-27T00:00:00"/>
        <d v="2024-05-31T00:00:00"/>
        <d v="2024-06-29T00:00:00"/>
        <d v="2024-07-01T00:00:00"/>
        <d v="2024-07-30T00:00:00"/>
        <d v="2024-08-30T00:00:00"/>
        <d v="2024-08-08T00:00:00"/>
        <d v="2024-09-29T00:00:00"/>
        <d v="2024-10-04T00:00:00"/>
        <d v="2024-10-12T00:00:00"/>
        <d v="2024-10-30T00:00:00"/>
        <d v="2024-08-29T00:00:00"/>
        <d v="2024-10-29T00:00:00"/>
        <d v="2024-11-28T00:00:00"/>
        <d v="2024-11-29T00:00:00"/>
        <d v="2024-06-07T00:00:00"/>
        <d v="2024-12-29T00:00:00"/>
        <d v="2025-01-03T00:00:00"/>
        <d v="2025-01-30T00:00:00"/>
        <d v="2025-02-27T00:00:00"/>
      </sharedItems>
      <fieldGroup par="13"/>
    </cacheField>
    <cacheField name="dias" numFmtId="0">
      <sharedItems containsSemiMixedTypes="0" containsString="0" containsNumber="1" containsInteger="1" minValue="9" maxValue="71"/>
    </cacheField>
    <cacheField name="€ total" numFmtId="0">
      <sharedItems containsSemiMixedTypes="0" containsString="0" containsNumber="1" minValue="7.45" maxValue="476.82"/>
    </cacheField>
    <cacheField name="€/kwh" numFmtId="0">
      <sharedItems containsSemiMixedTypes="0" containsString="0" containsNumber="1" minValue="0" maxValue="5.73"/>
    </cacheField>
    <cacheField name="kwh" numFmtId="0">
      <sharedItems containsSemiMixedTypes="0" containsString="0" containsNumber="1" minValue="0" maxValue="7060"/>
    </cacheField>
    <cacheField name="€ potencia" numFmtId="0">
      <sharedItems containsMixedTypes="1" containsNumber="1" minValue="0.23344300000000001" maxValue="54.33"/>
    </cacheField>
    <cacheField name="€ potencia/dia" numFmtId="0">
      <sharedItems containsString="0" containsBlank="1" containsNumber="1" minValue="3.76520967741935E-3" maxValue="0.848909091"/>
    </cacheField>
    <cacheField name="potElec" numFmtId="0">
      <sharedItems containsBlank="1" containsMixedTypes="1" containsNumber="1" minValue="0" maxValue="36.423000000000002"/>
    </cacheField>
    <cacheField name="€Total/día" numFmtId="0">
      <sharedItems containsSemiMixedTypes="0" containsString="0" containsNumber="1" minValue="0.21237288135593219" maxValue="7.2245454545454546"/>
    </cacheField>
    <cacheField name="Meses (Fin)" numFmtId="0" databaseField="0">
      <fieldGroup base="2">
        <rangePr groupBy="months" startDate="2018-05-24T00:00:00" endDate="2025-02-28T00:00:00"/>
        <groupItems count="14">
          <s v="&lt;24/05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2/2025"/>
        </groupItems>
      </fieldGroup>
    </cacheField>
    <cacheField name="Trimestres (Fin)" numFmtId="0" databaseField="0">
      <fieldGroup base="2">
        <rangePr groupBy="quarters" startDate="2018-05-24T00:00:00" endDate="2025-02-28T00:00:00"/>
        <groupItems count="6">
          <s v="&lt;24/05/2018"/>
          <s v="Trim.1"/>
          <s v="Trim.2"/>
          <s v="Trim.3"/>
          <s v="Trim.4"/>
          <s v="&gt;28/02/2025"/>
        </groupItems>
      </fieldGroup>
    </cacheField>
    <cacheField name="Años (Fin)" numFmtId="0" databaseField="0">
      <fieldGroup base="2">
        <rangePr groupBy="years" startDate="2018-05-24T00:00:00" endDate="2025-02-28T00:00:00"/>
        <groupItems count="10">
          <s v="&lt;24/05/2018"/>
          <s v="2018"/>
          <s v="2019"/>
          <s v="2020"/>
          <s v="2021"/>
          <s v="2022"/>
          <s v="2023"/>
          <s v="2024"/>
          <s v="2025"/>
          <s v="&gt;28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d v="2018-03-16T00:00:00"/>
    <x v="0"/>
    <n v="69"/>
    <n v="146.38999999999999"/>
    <n v="4.448175E-2"/>
    <n v="2383"/>
    <n v="19.28"/>
    <n v="0.27942029000000002"/>
    <n v="0"/>
    <n v="2.1215942028985504"/>
  </r>
  <r>
    <x v="0"/>
    <d v="2018-05-24T00:00:00"/>
    <x v="1"/>
    <n v="62"/>
    <n v="42.22"/>
    <n v="4.4484410000000002E-2"/>
    <n v="417"/>
    <n v="17.329999999999998"/>
    <n v="0.279516129"/>
    <n v="0"/>
    <n v="0.68096774193548382"/>
  </r>
  <r>
    <x v="0"/>
    <d v="2018-07-25T00:00:00"/>
    <x v="2"/>
    <n v="55"/>
    <n v="39.770000000000003"/>
    <n v="4.4481930000000003E-2"/>
    <n v="415"/>
    <n v="15.37"/>
    <n v="0.279454545"/>
    <n v="0"/>
    <n v="0.72309090909090912"/>
  </r>
  <r>
    <x v="0"/>
    <d v="2018-09-18T00:00:00"/>
    <x v="3"/>
    <n v="63"/>
    <n v="124.09"/>
    <n v="4.4480159999999998E-2"/>
    <n v="1991"/>
    <n v="17.61"/>
    <n v="0.27952380999999998"/>
    <n v="0"/>
    <n v="1.9696825396825397"/>
  </r>
  <r>
    <x v="0"/>
    <d v="2018-11-20T00:00:00"/>
    <x v="4"/>
    <n v="64"/>
    <n v="313.12"/>
    <n v="4.449877E-2"/>
    <n v="5634"/>
    <n v="17.84"/>
    <n v="0.27875"/>
    <n v="0"/>
    <n v="4.8925000000000001"/>
  </r>
  <r>
    <x v="1"/>
    <d v="2019-01-13T00:00:00"/>
    <x v="5"/>
    <n v="58"/>
    <n v="102.26"/>
    <n v="0.14231759999999999"/>
    <n v="338"/>
    <s v="727,130,435"/>
    <n v="0.12536731600000001"/>
    <n v="5.75"/>
    <n v="1.7631034482758621"/>
  </r>
  <r>
    <x v="0"/>
    <d v="2019-01-23T00:00:00"/>
    <x v="6"/>
    <n v="58"/>
    <n v="327.81"/>
    <n v="5.6849940000000002E-2"/>
    <n v="4831"/>
    <n v="17.59"/>
    <n v="0.30327586200000001"/>
    <n v="0"/>
    <n v="5.6518965517241382"/>
  </r>
  <r>
    <x v="1"/>
    <d v="2019-03-12T00:00:00"/>
    <x v="7"/>
    <n v="61"/>
    <n v="97.83"/>
    <n v="0.14234266000000001"/>
    <n v="286"/>
    <s v="781,565,217"/>
    <n v="0.128125445"/>
    <n v="5.75"/>
    <n v="1.6037704918032787"/>
  </r>
  <r>
    <x v="0"/>
    <d v="2019-03-22T00:00:00"/>
    <x v="8"/>
    <n v="62"/>
    <n v="185.29"/>
    <n v="5.6850499999999998E-2"/>
    <n v="2321"/>
    <n v="19.059999999999999"/>
    <n v="0.30741935500000001"/>
    <n v="0"/>
    <n v="2.988548387096774"/>
  </r>
  <r>
    <x v="1"/>
    <d v="2019-05-12T00:00:00"/>
    <x v="9"/>
    <n v="60"/>
    <n v="98.71"/>
    <n v="0.14234568"/>
    <n v="297"/>
    <s v="768,695,652"/>
    <n v="0.12811594200000001"/>
    <n v="5.75"/>
    <n v="1.6451666666666667"/>
  </r>
  <r>
    <x v="0"/>
    <d v="2019-05-23T00:00:00"/>
    <x v="10"/>
    <n v="54"/>
    <n v="101.97"/>
    <n v="5.6845640000000003E-2"/>
    <n v="447"/>
    <n v="16.600000000000001"/>
    <n v="0.30740740700000002"/>
    <n v="0"/>
    <n v="1.8883333333333334"/>
  </r>
  <r>
    <x v="1"/>
    <d v="2019-07-11T00:00:00"/>
    <x v="11"/>
    <n v="63"/>
    <n v="96.51"/>
    <n v="0.14224719"/>
    <n v="267"/>
    <s v="807,304,348"/>
    <n v="0.128143547"/>
    <n v="5.75"/>
    <n v="1.5319047619047619"/>
  </r>
  <r>
    <x v="0"/>
    <d v="2019-07-16T00:00:00"/>
    <x v="12"/>
    <n v="65"/>
    <n v="40.33"/>
    <n v="5.6849999999999998E-2"/>
    <n v="257"/>
    <s v="199,808,219"/>
    <n v="0.30739726000000001"/>
    <n v="0"/>
    <n v="0.6204615384615384"/>
  </r>
  <r>
    <x v="1"/>
    <d v="2019-09-12T00:00:00"/>
    <x v="13"/>
    <n v="60"/>
    <n v="96.01"/>
    <n v="0.14223827"/>
    <n v="277"/>
    <s v="768,869,565"/>
    <n v="0.12814492799999999"/>
    <n v="5.75"/>
    <n v="1.6001666666666667"/>
  </r>
  <r>
    <x v="0"/>
    <d v="2019-09-19T00:00:00"/>
    <x v="14"/>
    <n v="60"/>
    <n v="150.28"/>
    <n v="5.6849869999999997E-2"/>
    <n v="1965"/>
    <n v="18.440000000000001"/>
    <n v="0.30733333299999999"/>
    <n v="0"/>
    <n v="2.5046666666666666"/>
  </r>
  <r>
    <x v="1"/>
    <d v="2019-11-11T00:00:00"/>
    <x v="15"/>
    <n v="62"/>
    <n v="102.73"/>
    <n v="0.1422619"/>
    <n v="312"/>
    <s v="794,086,956"/>
    <n v="0.12807854099999999"/>
    <n v="5.75"/>
    <n v="1.6569354838709678"/>
  </r>
  <r>
    <x v="0"/>
    <d v="2019-11-18T00:00:00"/>
    <x v="16"/>
    <n v="64"/>
    <n v="385.3"/>
    <n v="5.6848950000000002E-2"/>
    <n v="5606"/>
    <n v="19.64"/>
    <n v="0.30687500000000001"/>
    <n v="0"/>
    <n v="6.0203125000000002"/>
  </r>
  <r>
    <x v="1"/>
    <d v="2020-01-12T00:00:00"/>
    <x v="17"/>
    <n v="60"/>
    <n v="100.67"/>
    <n v="0.14147726999999999"/>
    <n v="312"/>
    <s v="766,608,695"/>
    <n v="0.12776811599999999"/>
    <n v="5.75"/>
    <n v="1.6778333333333333"/>
  </r>
  <r>
    <x v="0"/>
    <d v="2020-01-21T00:00:00"/>
    <x v="18"/>
    <n v="59"/>
    <n v="317.18"/>
    <n v="5.635387E-2"/>
    <n v="4561"/>
    <n v="18.03"/>
    <n v="0.30559322"/>
    <n v="0"/>
    <n v="5.3759322033898309"/>
  </r>
  <r>
    <x v="1"/>
    <d v="2020-03-12T00:00:00"/>
    <x v="19"/>
    <n v="61"/>
    <n v="112.78"/>
    <n v="0.14148825000000001"/>
    <n v="383"/>
    <s v="779,478,261"/>
    <n v="0.12778332100000001"/>
    <n v="5.75"/>
    <n v="1.8488524590163935"/>
  </r>
  <r>
    <x v="0"/>
    <d v="2020-03-20T00:00:00"/>
    <x v="20"/>
    <n v="61"/>
    <n v="186.36"/>
    <n v="5.6825779999999999E-2"/>
    <n v="2514"/>
    <n v="18.64"/>
    <n v="0.30557377000000002"/>
    <n v="0"/>
    <n v="3.0550819672131149"/>
  </r>
  <r>
    <x v="1"/>
    <d v="2020-05-12T00:00:00"/>
    <x v="21"/>
    <n v="61"/>
    <n v="101.08"/>
    <n v="0.14149502"/>
    <n v="375"/>
    <s v="779,478,261"/>
    <n v="0.12778332100000001"/>
    <n v="5.75"/>
    <n v="1.6570491803278689"/>
  </r>
  <r>
    <x v="0"/>
    <d v="2020-05-20T00:00:00"/>
    <x v="22"/>
    <n v="61"/>
    <n v="52.1"/>
    <n v="5.6832969999999997E-2"/>
    <n v="461"/>
    <n v="18.64"/>
    <n v="0.30557377000000002"/>
    <n v="0"/>
    <n v="0.85409836065573774"/>
  </r>
  <r>
    <x v="1"/>
    <d v="2020-07-12T00:00:00"/>
    <x v="23"/>
    <n v="63"/>
    <n v="139.94999999999999"/>
    <n v="0.14145220999999999"/>
    <n v="544"/>
    <s v="805,043,478"/>
    <n v="0.12778467900000001"/>
    <n v="5.75"/>
    <n v="2.2214285714285711"/>
  </r>
  <r>
    <x v="0"/>
    <d v="2020-07-20T00:00:00"/>
    <x v="24"/>
    <n v="59"/>
    <n v="45.62"/>
    <n v="5.6836459999999998E-2"/>
    <n v="373"/>
    <n v="18.03"/>
    <n v="0.30559322"/>
    <n v="0"/>
    <n v="0.77322033898305076"/>
  </r>
  <r>
    <x v="1"/>
    <d v="2020-09-13T00:00:00"/>
    <x v="25"/>
    <n v="60"/>
    <n v="97.8"/>
    <n v="0.14142857"/>
    <n v="294"/>
    <s v="766,782,609"/>
    <n v="0.127797102"/>
    <n v="5.75"/>
    <n v="1.63"/>
  </r>
  <r>
    <x v="0"/>
    <d v="2020-09-17T00:00:00"/>
    <x v="26"/>
    <n v="60"/>
    <n v="131.51"/>
    <n v="5.6819410000000001E-2"/>
    <n v="1712"/>
    <n v="17.829999999999998"/>
    <n v="0.297166667"/>
    <n v="0"/>
    <n v="2.1918333333333333"/>
  </r>
  <r>
    <x v="1"/>
    <d v="2020-11-12T00:00:00"/>
    <x v="27"/>
    <n v="61"/>
    <n v="131.01"/>
    <n v="0.14144999999999999"/>
    <n v="498"/>
    <s v="779,826,087"/>
    <n v="0.127840342"/>
    <n v="5.75"/>
    <n v="2.1477049180327867"/>
  </r>
  <r>
    <x v="0"/>
    <d v="2020-11-16T00:00:00"/>
    <x v="28"/>
    <n v="66"/>
    <n v="476.82"/>
    <n v="5.5812210000000001E-2"/>
    <n v="7060"/>
    <n v="19.48"/>
    <n v="0.29515151499999998"/>
    <n v="0"/>
    <n v="7.2245454545454546"/>
  </r>
  <r>
    <x v="1"/>
    <d v="2021-01-12T00:00:00"/>
    <x v="29"/>
    <n v="58"/>
    <n v="120.78"/>
    <n v="0.14144766"/>
    <n v="449"/>
    <s v="743,130,435"/>
    <n v="0.128125937"/>
    <n v="5.75"/>
    <n v="2.0824137931034481"/>
  </r>
  <r>
    <x v="0"/>
    <d v="2021-01-21T00:00:00"/>
    <x v="30"/>
    <n v="61"/>
    <n v="325.41000000000003"/>
    <n v="5.5811840000000001E-2"/>
    <n v="4730"/>
    <n v="18.03"/>
    <n v="0.29557377000000001"/>
    <n v="0"/>
    <n v="5.3345901639344264"/>
  </r>
  <r>
    <x v="1"/>
    <d v="2021-03-11T00:00:00"/>
    <x v="31"/>
    <n v="62"/>
    <n v="121.5"/>
    <n v="0.14710843000000001"/>
    <n v="431"/>
    <s v="800,521,739"/>
    <n v="0.12911640999999999"/>
    <n v="5.75"/>
    <n v="1.9596774193548387"/>
  </r>
  <r>
    <x v="0"/>
    <d v="2021-03-23T00:00:00"/>
    <x v="32"/>
    <n v="52"/>
    <n v="162.19999999999999"/>
    <n v="5.5809909999999997E-2"/>
    <n v="2241"/>
    <n v="15.37"/>
    <n v="0.29557692299999999"/>
    <n v="0"/>
    <n v="3.1192307692307688"/>
  </r>
  <r>
    <x v="1"/>
    <d v="2021-05-12T00:00:00"/>
    <x v="33"/>
    <n v="19"/>
    <n v="35.369999999999997"/>
    <n v="0.14706896999999999"/>
    <n v="116"/>
    <s v="253,217,391"/>
    <n v="0.133272311"/>
    <n v="5.75"/>
    <n v="1.861578947368421"/>
  </r>
  <r>
    <x v="0"/>
    <d v="2021-05-14T00:00:00"/>
    <x v="34"/>
    <n v="59"/>
    <n v="40.72"/>
    <n v="6.0236970000000001E-2"/>
    <n v="297"/>
    <n v="17.45"/>
    <n v="0.29576271199999998"/>
    <n v="0"/>
    <n v="0.69016949152542373"/>
  </r>
  <r>
    <x v="1"/>
    <d v="2021-05-31T00:00:00"/>
    <x v="35"/>
    <n v="35"/>
    <n v="51.18"/>
    <n v="0.14709459"/>
    <n v="148"/>
    <s v="409,391,304"/>
    <n v="0.11696894400000001"/>
    <n v="5.75"/>
    <n v="1.4622857142857142"/>
  </r>
  <r>
    <x v="1"/>
    <d v="2021-07-05T00:00:00"/>
    <x v="36"/>
    <n v="9"/>
    <n v="7.45"/>
    <n v="0.14722221999999999"/>
    <n v="18"/>
    <n v="10.525"/>
    <n v="0.11694444399999999"/>
    <n v="4"/>
    <n v="0.82777777777777783"/>
  </r>
  <r>
    <x v="0"/>
    <d v="2021-07-12T00:00:00"/>
    <x v="37"/>
    <n v="71"/>
    <n v="46.06"/>
    <n v="6.0259739999999999E-2"/>
    <n v="308"/>
    <n v="20.99"/>
    <n v="0.29563380299999997"/>
    <n v="0"/>
    <n v="0.64873239436619723"/>
  </r>
  <r>
    <x v="1"/>
    <d v="2021-07-14T00:00:00"/>
    <x v="38"/>
    <n v="28"/>
    <n v="40.299999999999997"/>
    <n v="0.14711537999999999"/>
    <n v="156"/>
    <n v="3.2749999999999999"/>
    <n v="0.116964286"/>
    <n v="4"/>
    <n v="1.4392857142857143"/>
  </r>
  <r>
    <x v="1"/>
    <d v="2021-08-11T00:00:00"/>
    <x v="39"/>
    <n v="32"/>
    <n v="66.510000000000005"/>
    <n v="0.14711599"/>
    <n v="319"/>
    <n v="37.424999999999997"/>
    <n v="0.116953125"/>
    <n v="4"/>
    <n v="2.0784375000000002"/>
  </r>
  <r>
    <x v="1"/>
    <d v="2021-09-12T00:00:00"/>
    <x v="40"/>
    <n v="30"/>
    <n v="33.46"/>
    <n v="0.14733333000000001"/>
    <n v="149"/>
    <n v="2.9649999999999999"/>
    <n v="9.8833332999999995E-2"/>
    <n v="4"/>
    <n v="1.1153333333333333"/>
  </r>
  <r>
    <x v="0"/>
    <d v="2021-09-21T00:00:00"/>
    <x v="41"/>
    <n v="9"/>
    <n v="20.100000000000001"/>
    <n v="6.0244899999999997E-2"/>
    <n v="245"/>
    <n v="2.66"/>
    <n v="0.295555556"/>
    <n v="0"/>
    <n v="2.2333333333333334"/>
  </r>
  <r>
    <x v="0"/>
    <d v="2021-09-30T00:00:00"/>
    <x v="42"/>
    <n v="49"/>
    <n v="113.61"/>
    <n v="4.9892390000000002E-2"/>
    <n v="1301"/>
    <n v="33.880000000000003"/>
    <n v="0.69142857099999999"/>
    <n v="0"/>
    <n v="2.3185714285714285"/>
  </r>
  <r>
    <x v="1"/>
    <d v="2021-10-12T00:00:00"/>
    <x v="43"/>
    <n v="30"/>
    <n v="34.020000000000003"/>
    <n v="0.11124224000000001"/>
    <n v="161"/>
    <n v="29.024999999999999"/>
    <n v="9.6750000000000003E-2"/>
    <n v="4"/>
    <n v="1.1340000000000001"/>
  </r>
  <r>
    <x v="1"/>
    <d v="2021-11-11T00:00:00"/>
    <x v="44"/>
    <n v="26"/>
    <n v="33.31"/>
    <n v="0.11127168"/>
    <n v="173"/>
    <n v="25.175000000000001"/>
    <n v="9.6826922999999995E-2"/>
    <n v="4"/>
    <n v="1.2811538461538463"/>
  </r>
  <r>
    <x v="0"/>
    <d v="2021-11-18T00:00:00"/>
    <x v="45"/>
    <n v="64"/>
    <n v="382.51"/>
    <n v="5.6828360000000001E-2"/>
    <n v="5707"/>
    <n v="44.74"/>
    <n v="0.69906250000000003"/>
    <n v="0"/>
    <n v="5.9767187499999999"/>
  </r>
  <r>
    <x v="2"/>
    <d v="2021-11-30T00:00:00"/>
    <x v="46"/>
    <n v="62"/>
    <n v="52.39"/>
    <n v="0.56999999999999995"/>
    <n v="34"/>
    <n v="0.84499999999999997"/>
    <m/>
    <m/>
    <n v="0.84499999999999997"/>
  </r>
  <r>
    <x v="1"/>
    <d v="2021-12-07T00:00:00"/>
    <x v="47"/>
    <n v="36"/>
    <n v="49.64"/>
    <n v="0.13530864000000001"/>
    <n v="243"/>
    <n v="3.63"/>
    <n v="0.100833333"/>
    <n v="4"/>
    <n v="1.3788888888888888"/>
  </r>
  <r>
    <x v="1"/>
    <d v="2022-01-12T00:00:00"/>
    <x v="48"/>
    <n v="35"/>
    <n v="54.46"/>
    <n v="0.13531646"/>
    <n v="237"/>
    <n v="38.174999999999997"/>
    <n v="0.109071429"/>
    <n v="4"/>
    <n v="1.556"/>
  </r>
  <r>
    <x v="0"/>
    <d v="2022-01-21T00:00:00"/>
    <x v="49"/>
    <n v="55"/>
    <n v="340.32"/>
    <n v="5.6825109999999998E-2"/>
    <n v="4397"/>
    <n v="46.69"/>
    <n v="0.848909091"/>
    <n v="0"/>
    <n v="6.1876363636363632"/>
  </r>
  <r>
    <x v="2"/>
    <d v="2022-01-31T00:00:00"/>
    <x v="50"/>
    <n v="57"/>
    <n v="42.35"/>
    <n v="0.56999999999999995"/>
    <n v="27"/>
    <n v="0.74298245600000001"/>
    <m/>
    <m/>
    <n v="0.74298245614035086"/>
  </r>
  <r>
    <x v="1"/>
    <d v="2022-02-16T00:00:00"/>
    <x v="51"/>
    <n v="25"/>
    <n v="36.61"/>
    <n v="0.13532468"/>
    <n v="154"/>
    <n v="27.274999999999999"/>
    <n v="0.1091"/>
    <n v="4"/>
    <n v="1.4643999999999999"/>
  </r>
  <r>
    <x v="1"/>
    <d v="2022-03-13T00:00:00"/>
    <x v="52"/>
    <n v="30"/>
    <n v="41.71"/>
    <n v="0.13535353999999999"/>
    <n v="175"/>
    <n v="3.2050000000000001"/>
    <n v="0.106833333"/>
    <n v="4"/>
    <n v="1.3903333333333334"/>
  </r>
  <r>
    <x v="0"/>
    <d v="2022-03-17T00:00:00"/>
    <x v="53"/>
    <n v="61"/>
    <n v="216.97"/>
    <n v="5.6823430000000001E-2"/>
    <n v="2424"/>
    <n v="51.78"/>
    <n v="0.84885245899999995"/>
    <n v="0"/>
    <n v="3.5568852459016393"/>
  </r>
  <r>
    <x v="2"/>
    <d v="2022-03-29T00:00:00"/>
    <x v="54"/>
    <n v="59"/>
    <n v="43.79"/>
    <n v="0.56999999999999995"/>
    <n v="28"/>
    <n v="0.74220339000000002"/>
    <m/>
    <m/>
    <n v="0.74220338983050849"/>
  </r>
  <r>
    <x v="1"/>
    <d v="2022-04-12T00:00:00"/>
    <x v="55"/>
    <n v="30"/>
    <n v="37.92"/>
    <n v="0.12597484"/>
    <n v="159"/>
    <n v="3.1150000000000002"/>
    <n v="0.103833333"/>
    <n v="4"/>
    <n v="1.264"/>
  </r>
  <r>
    <x v="1"/>
    <d v="2022-05-12T00:00:00"/>
    <x v="56"/>
    <n v="31"/>
    <n v="36.39"/>
    <n v="0.12596272999999999"/>
    <n v="161"/>
    <n v="3.22"/>
    <n v="0.10387096799999999"/>
    <n v="4"/>
    <n v="1.1738709677419354"/>
  </r>
  <r>
    <x v="0"/>
    <d v="2022-05-17T00:00:00"/>
    <x v="57"/>
    <n v="64"/>
    <n v="77.92"/>
    <n v="5.6811019999999997E-2"/>
    <n v="254"/>
    <n v="54.33"/>
    <n v="0.84890624999999997"/>
    <n v="0"/>
    <n v="1.2175"/>
  </r>
  <r>
    <x v="2"/>
    <d v="2022-05-27T00:00:00"/>
    <x v="58"/>
    <n v="63"/>
    <n v="53.26"/>
    <n v="0.62"/>
    <n v="34"/>
    <n v="0.84539682500000002"/>
    <m/>
    <m/>
    <n v="0.84539682539682537"/>
  </r>
  <r>
    <x v="1"/>
    <d v="2022-07-12T00:00:00"/>
    <x v="59"/>
    <n v="30"/>
    <n v="67.48"/>
    <n v="0.20089286000000001"/>
    <n v="169"/>
    <n v="31.175000000000001"/>
    <n v="0.103916667"/>
    <n v="4"/>
    <n v="2.2493333333333334"/>
  </r>
  <r>
    <x v="2"/>
    <d v="2022-07-29T00:00:00"/>
    <x v="60"/>
    <n v="61"/>
    <n v="31.86"/>
    <n v="0.51"/>
    <n v="19"/>
    <n v="0.52229508199999997"/>
    <m/>
    <m/>
    <n v="0.52229508196721308"/>
  </r>
  <r>
    <x v="2"/>
    <d v="2022-09-28T00:00:00"/>
    <x v="61"/>
    <n v="61"/>
    <n v="53.26"/>
    <n v="0.56999999999999995"/>
    <n v="26"/>
    <n v="0.87311475400000005"/>
    <m/>
    <m/>
    <n v="0.87311475409836059"/>
  </r>
  <r>
    <x v="0"/>
    <d v="2022-10-05T00:00:00"/>
    <x v="62"/>
    <n v="47"/>
    <n v="84"/>
    <n v="5.852185E-2"/>
    <n v="778"/>
    <n v="31.74"/>
    <n v="0.67531914900000001"/>
    <n v="0"/>
    <n v="1.7872340425531914"/>
  </r>
  <r>
    <x v="0"/>
    <d v="2022-11-21T00:00:00"/>
    <x v="63"/>
    <n v="42"/>
    <n v="192.02"/>
    <n v="5.8525000000000001E-2"/>
    <n v="2512"/>
    <n v="28.36"/>
    <n v="0.675288"/>
    <n v="0"/>
    <n v="4.5719047619047624"/>
  </r>
  <r>
    <x v="0"/>
    <d v="2023-02-03T00:00:00"/>
    <x v="64"/>
    <n v="66"/>
    <n v="87.34"/>
    <n v="6.7530000000000007E-2"/>
    <n v="921"/>
    <n v="21.13"/>
    <n v="0.31733"/>
    <n v="0"/>
    <n v="1.3233333333333335"/>
  </r>
  <r>
    <x v="1"/>
    <d v="2023-02-27T00:00:00"/>
    <x v="65"/>
    <n v="31"/>
    <n v="33.200000000000003"/>
    <n v="0.146512"/>
    <n v="104"/>
    <n v="15.73"/>
    <n v="8.7756000000000001E-2"/>
    <n v="5.5"/>
    <n v="1.0709677419354839"/>
  </r>
  <r>
    <x v="1"/>
    <d v="2023-03-30T00:00:00"/>
    <x v="66"/>
    <n v="32"/>
    <n v="39.14"/>
    <n v="0.146512"/>
    <n v="142"/>
    <n v="16.23"/>
    <n v="8.7756000000000001E-2"/>
    <n v="5.5"/>
    <n v="1.223125"/>
  </r>
  <r>
    <x v="2"/>
    <d v="2023-03-03T00:00:00"/>
    <x v="67"/>
    <n v="62"/>
    <n v="46.29"/>
    <n v="0.56999999999999995"/>
    <n v="32"/>
    <n v="0.74661290300000005"/>
    <m/>
    <m/>
    <n v="0.74661290322580642"/>
  </r>
  <r>
    <x v="1"/>
    <d v="2023-05-01T00:00:00"/>
    <x v="68"/>
    <n v="29"/>
    <n v="34.25"/>
    <n v="0.14674599999999999"/>
    <n v="120"/>
    <n v="14.72"/>
    <n v="8.7756000000000001E-2"/>
    <n v="5.5"/>
    <n v="1.1810344827586208"/>
  </r>
  <r>
    <x v="1"/>
    <d v="2023-05-30T00:00:00"/>
    <x v="69"/>
    <n v="33"/>
    <n v="37.08"/>
    <n v="0.14674599999999999"/>
    <n v="123"/>
    <n v="16.75"/>
    <n v="8.7756000000000001E-2"/>
    <n v="5.5"/>
    <n v="1.1236363636363635"/>
  </r>
  <r>
    <x v="1"/>
    <d v="2023-07-02T00:00:00"/>
    <x v="70"/>
    <n v="28"/>
    <n v="59.04"/>
    <n v="0.14674599999999999"/>
    <n v="302"/>
    <n v="14.21"/>
    <n v="8.7756000000000001E-2"/>
    <n v="5.5"/>
    <n v="2.1085714285714285"/>
  </r>
  <r>
    <x v="0"/>
    <d v="2023-04-10T00:00:00"/>
    <x v="71"/>
    <n v="51"/>
    <n v="28.55"/>
    <n v="4.1875000000000002E-2"/>
    <n v="235"/>
    <n v="15.83"/>
    <n v="0.310392157"/>
    <n v="0.55980392199999995"/>
    <n v="0.55980392156862746"/>
  </r>
  <r>
    <x v="2"/>
    <d v="2023-05-04T00:00:00"/>
    <x v="72"/>
    <n v="60"/>
    <n v="91.48"/>
    <n v="0.85099999999999998"/>
    <n v="54"/>
    <s v="1,524,666,667"/>
    <m/>
    <m/>
    <n v="1.5246666666666668"/>
  </r>
  <r>
    <x v="0"/>
    <d v="2023-05-31T00:00:00"/>
    <x v="73"/>
    <n v="69"/>
    <n v="42.32"/>
    <n v="4.0206470000000001E-2"/>
    <n v="406"/>
    <n v="21.42"/>
    <n v="0.31043478299999999"/>
    <n v="0.61333333300000004"/>
    <n v="0.61333333333333329"/>
  </r>
  <r>
    <x v="1"/>
    <d v="2023-07-30T00:00:00"/>
    <x v="74"/>
    <n v="31"/>
    <n v="59.43"/>
    <n v="0.14674599999999999"/>
    <n v="292"/>
    <n v="15.73"/>
    <n v="8.7756000000000001E-2"/>
    <n v="5.5"/>
    <n v="1.9170967741935483"/>
  </r>
  <r>
    <x v="1"/>
    <d v="2023-08-30T00:00:00"/>
    <x v="75"/>
    <n v="32"/>
    <n v="63.82"/>
    <n v="0.14674599999999999"/>
    <n v="319"/>
    <n v="16.25"/>
    <n v="8.7756000000000001E-2"/>
    <n v="5.5"/>
    <n v="1.994375"/>
  </r>
  <r>
    <x v="2"/>
    <d v="2023-07-03T00:00:00"/>
    <x v="76"/>
    <n v="60"/>
    <n v="232.38"/>
    <n v="1.488"/>
    <n v="108"/>
    <n v="3.8730000000000002"/>
    <m/>
    <m/>
    <n v="3.8729999999999998"/>
  </r>
  <r>
    <x v="2"/>
    <d v="2023-09-01T00:00:00"/>
    <x v="77"/>
    <n v="62"/>
    <n v="46.52"/>
    <n v="0.56999999999999995"/>
    <n v="27"/>
    <n v="0.75032200000000004"/>
    <m/>
    <m/>
    <n v="0.75032258064516133"/>
  </r>
  <r>
    <x v="1"/>
    <d v="2023-10-01T00:00:00"/>
    <x v="78"/>
    <n v="29"/>
    <n v="37.83"/>
    <n v="0.14674599999999999"/>
    <n v="143"/>
    <n v="14"/>
    <n v="8.7756000000000001E-2"/>
    <n v="5.5"/>
    <n v="1.3044827586206895"/>
  </r>
  <r>
    <x v="1"/>
    <d v="2023-10-30T00:00:00"/>
    <x v="79"/>
    <n v="30"/>
    <n v="39.03"/>
    <n v="0.14674599999999999"/>
    <n v="135"/>
    <n v="14.48"/>
    <n v="8.7756000000000001E-2"/>
    <n v="5.5"/>
    <n v="1.3009999999999999"/>
  </r>
  <r>
    <x v="1"/>
    <d v="2023-11-29T00:00:00"/>
    <x v="80"/>
    <n v="32"/>
    <n v="46.5"/>
    <n v="0.14674599999999999"/>
    <n v="156"/>
    <n v="15.45"/>
    <n v="8.7756000000000001E-2"/>
    <n v="5.5"/>
    <n v="1.453125"/>
  </r>
  <r>
    <x v="0"/>
    <d v="2023-08-08T00:00:00"/>
    <x v="81"/>
    <n v="59"/>
    <n v="12.53"/>
    <n v="4.1875490000000001E-2"/>
    <n v="225"/>
    <n v="16.5"/>
    <n v="0.27966101700000001"/>
    <n v="0.21237288100000001"/>
    <n v="0.21237288135593219"/>
  </r>
  <r>
    <x v="0"/>
    <d v="2023-10-06T00:00:00"/>
    <x v="82"/>
    <n v="62"/>
    <n v="175.35"/>
    <n v="4.3771030000000002E-2"/>
    <n v="3283.04"/>
    <n v="14.45"/>
    <n v="0.233064516"/>
    <s v="2,828,225,806"/>
    <n v="2.8282258064516128"/>
  </r>
  <r>
    <x v="1"/>
    <d v="2023-12-31T00:00:00"/>
    <x v="83"/>
    <n v="30"/>
    <n v="40.32"/>
    <n v="0.14674599999999999"/>
    <n v="134"/>
    <n v="14.44"/>
    <n v="8.7756000000000001E-2"/>
    <n v="5.5"/>
    <n v="1.3440000000000001"/>
  </r>
  <r>
    <x v="0"/>
    <d v="2023-12-07T00:00:00"/>
    <x v="84"/>
    <n v="55"/>
    <n v="284.70999999999998"/>
    <n v="4.8108890000000001E-2"/>
    <n v="5049.96"/>
    <n v="12.6"/>
    <n v="0.22909090900000001"/>
    <s v="5,176,545,455"/>
    <n v="5.1765454545454546"/>
  </r>
  <r>
    <x v="2"/>
    <d v="2023-11-02T00:00:00"/>
    <x v="85"/>
    <n v="62"/>
    <n v="36.909999999999997"/>
    <n v="0.49"/>
    <n v="20"/>
    <n v="0.59532258100000002"/>
    <m/>
    <m/>
    <n v="0.59532258064516119"/>
  </r>
  <r>
    <x v="1"/>
    <d v="2024-01-30T00:00:00"/>
    <x v="86"/>
    <n v="30"/>
    <n v="42.65"/>
    <n v="0.14674599999999999"/>
    <n v="148"/>
    <n v="15.02"/>
    <n v="8.7540000000000007E-2"/>
    <n v="5.5"/>
    <n v="1.4216666666666666"/>
  </r>
  <r>
    <x v="1"/>
    <d v="2024-02-29T00:00:00"/>
    <x v="87"/>
    <n v="28"/>
    <n v="49.11"/>
    <n v="0.14674599999999999"/>
    <n v="164"/>
    <n v="14.02"/>
    <n v="8.7540000000000007E-2"/>
    <n v="5.5"/>
    <n v="1.7539285714285715"/>
  </r>
  <r>
    <x v="0"/>
    <d v="2024-01-31T00:00:00"/>
    <x v="88"/>
    <n v="56"/>
    <n v="203.97"/>
    <n v="4.8108890000000001E-2"/>
    <n v="3055.99"/>
    <n v="13.31"/>
    <n v="0.23730000000000001"/>
    <n v="36.423000000000002"/>
    <n v="3.6423214285714285"/>
  </r>
  <r>
    <x v="2"/>
    <d v="2024-01-03T00:00:00"/>
    <x v="89"/>
    <n v="58"/>
    <n v="36.909999999999997"/>
    <n v="0.49"/>
    <n v="20"/>
    <n v="0.63639999999999997"/>
    <m/>
    <m/>
    <n v="0.63637931034482753"/>
  </r>
  <r>
    <x v="2"/>
    <d v="2024-03-01T00:00:00"/>
    <x v="90"/>
    <n v="60"/>
    <n v="50.6"/>
    <n v="0.56999999999999995"/>
    <n v="30"/>
    <n v="0.84333333300000002"/>
    <m/>
    <m/>
    <n v="0.84333333333333338"/>
  </r>
  <r>
    <x v="1"/>
    <d v="2024-03-28T00:00:00"/>
    <x v="91"/>
    <n v="20"/>
    <n v="28.58"/>
    <n v="0.14674599999999999"/>
    <n v="82"/>
    <n v="10.01"/>
    <n v="8.7540000000000007E-2"/>
    <n v="5.5"/>
    <n v="1.4289999999999998"/>
  </r>
  <r>
    <x v="0"/>
    <d v="2024-03-27T00:00:00"/>
    <x v="92"/>
    <n v="51"/>
    <n v="36.020000000000003"/>
    <n v="4.1511498000000001E-2"/>
    <n v="383.99"/>
    <n v="11.96"/>
    <n v="0.23450980399999999"/>
    <n v="0.70627450999999997"/>
    <n v="0.70627450980392159"/>
  </r>
  <r>
    <x v="1"/>
    <d v="2024-04-18T00:00:00"/>
    <x v="93"/>
    <n v="9"/>
    <n v="12.18"/>
    <n v="9.5306122448979597E-2"/>
    <n v="49"/>
    <n v="4.43"/>
    <n v="8.9494949494949405E-2"/>
    <n v="5.5"/>
    <n v="1.3533333333333333"/>
  </r>
  <r>
    <x v="1"/>
    <d v="2024-04-27T00:00:00"/>
    <x v="94"/>
    <n v="34"/>
    <n v="45.71"/>
    <n v="9.8071065989847703E-2"/>
    <n v="197"/>
    <n v="15.06"/>
    <n v="8.0534759358288702E-2"/>
    <n v="5.5"/>
    <n v="1.3444117647058824"/>
  </r>
  <r>
    <x v="1"/>
    <d v="2024-05-31T00:00:00"/>
    <x v="95"/>
    <n v="29"/>
    <n v="54.43"/>
    <n v="9.8741258741258706E-2"/>
    <n v="286"/>
    <n v="12.84"/>
    <n v="8.0501567398119103E-2"/>
    <n v="5.5"/>
    <n v="1.8768965517241378"/>
  </r>
  <r>
    <x v="2"/>
    <d v="2024-04-30T00:00:00"/>
    <x v="96"/>
    <n v="62"/>
    <n v="182.94"/>
    <n v="2.03266666666666"/>
    <n v="90"/>
    <n v="2.95064516129032"/>
    <m/>
    <m/>
    <n v="2.9506451612903226"/>
  </r>
  <r>
    <x v="1"/>
    <d v="2024-06-29T00:00:00"/>
    <x v="97"/>
    <n v="31"/>
    <n v="67.95"/>
    <n v="0.117418478260869"/>
    <n v="368"/>
    <n v="13.729999999999899"/>
    <n v="8.0527859237536595E-2"/>
    <n v="5.5"/>
    <n v="2.1919354838709677"/>
  </r>
  <r>
    <x v="2"/>
    <d v="2024-07-01T00:00:00"/>
    <x v="98"/>
    <n v="60"/>
    <n v="135.9"/>
    <n v="1.9414285714285699"/>
    <n v="70"/>
    <n v="2.2650000000000001"/>
    <m/>
    <m/>
    <n v="2.2650000000000001"/>
  </r>
  <r>
    <x v="0"/>
    <d v="2024-06-07T00:00:00"/>
    <x v="99"/>
    <n v="62"/>
    <n v="26.26"/>
    <n v="5.73"/>
    <n v="1"/>
    <n v="0.23344300000000001"/>
    <n v="3.76520967741935E-3"/>
    <n v="0"/>
    <n v="0.42354838709677423"/>
  </r>
  <r>
    <x v="1"/>
    <d v="2024-08-29T00:00:00"/>
    <x v="100"/>
    <n v="31"/>
    <n v="58.01"/>
    <n v="0.11732203389830501"/>
    <n v="295"/>
    <n v="13.729999999999899"/>
    <n v="8.0527859237536595E-2"/>
    <n v="5.5"/>
    <n v="1.8712903225806452"/>
  </r>
  <r>
    <x v="0"/>
    <d v="2024-08-08T00:00:00"/>
    <x v="101"/>
    <n v="57"/>
    <n v="17.18"/>
    <n v="0"/>
    <n v="0"/>
    <n v="0.41952499999999998"/>
    <n v="7.3600877192982403E-3"/>
    <n v="0"/>
    <n v="0.30140350877192984"/>
  </r>
  <r>
    <x v="1"/>
    <d v="2024-08-29T00:00:00"/>
    <x v="100"/>
    <n v="31"/>
    <n v="58.01"/>
    <n v="0.11732203389830501"/>
    <n v="295"/>
    <n v="13.729999999999899"/>
    <n v="8.0527859237536595E-2"/>
    <n v="5.5"/>
    <n v="1.8712903225806452"/>
  </r>
  <r>
    <x v="1"/>
    <d v="2024-09-29T00:00:00"/>
    <x v="102"/>
    <n v="13"/>
    <n v="20.32"/>
    <n v="0.119325551232166"/>
    <n v="92.52"/>
    <n v="5.76"/>
    <n v="8.0559440559440504E-2"/>
    <n v="5.5"/>
    <n v="1.563076923076923"/>
  </r>
  <r>
    <x v="2"/>
    <d v="2024-08-30T00:00:00"/>
    <x v="103"/>
    <n v="61"/>
    <n v="37.99"/>
    <n v="1.26633333333333"/>
    <n v="30"/>
    <n v="0.62278688524590098"/>
    <m/>
    <m/>
    <n v="0.62278688524590164"/>
  </r>
  <r>
    <x v="1"/>
    <d v="2024-07-30T00:00:00"/>
    <x v="104"/>
    <n v="30"/>
    <n v="64.599999999999994"/>
    <n v="0.13076923076923"/>
    <n v="312"/>
    <n v="13.29"/>
    <n v="8.0545454545454503E-2"/>
    <n v="5.5"/>
    <n v="2.1533333333333333"/>
  </r>
  <r>
    <x v="1"/>
    <d v="2024-08-29T00:00:00"/>
    <x v="100"/>
    <n v="31"/>
    <n v="58.01"/>
    <n v="0.11732203389830501"/>
    <n v="295"/>
    <n v="13.729999999999899"/>
    <n v="8.0527859237536595E-2"/>
    <n v="5.5"/>
    <n v="1.8712903225806452"/>
  </r>
  <r>
    <x v="1"/>
    <d v="2024-10-12T00:00:00"/>
    <x v="105"/>
    <n v="17"/>
    <n v="10.48"/>
    <n v="0.148035887487875"/>
    <n v="82.48"/>
    <n v="7.53"/>
    <n v="8.0534759358288702E-2"/>
    <n v="5.5"/>
    <n v="0.6164705882352941"/>
  </r>
  <r>
    <x v="1"/>
    <d v="2024-10-29T00:00:00"/>
    <x v="106"/>
    <n v="30"/>
    <n v="21.1"/>
    <n v="0.17774834437086001"/>
    <n v="151"/>
    <n v="13.29"/>
    <n v="8.0545454545454503E-2"/>
    <n v="5.5"/>
    <n v="0.70333333333333337"/>
  </r>
  <r>
    <x v="0"/>
    <d v="2024-10-04T00:00:00"/>
    <x v="107"/>
    <n v="56"/>
    <n v="124.41"/>
    <n v="5.0120620333141797E-2"/>
    <n v="1741"/>
    <n v="10.420591999999999"/>
    <n v="0.186082"/>
    <n v="0"/>
    <n v="2.2216071428571427"/>
  </r>
  <r>
    <x v="0"/>
    <d v="2024-05-18T00:00:00"/>
    <x v="108"/>
    <n v="20"/>
    <n v="31.04"/>
    <n v="4.09574468085106E-2"/>
    <n v="470"/>
    <n v="4.6688599999999996"/>
    <n v="0.23344300000000001"/>
    <n v="0"/>
    <n v="1.552"/>
  </r>
  <r>
    <x v="0"/>
    <d v="2024-10-04T00:00:00"/>
    <x v="107"/>
    <n v="56"/>
    <n v="124.41"/>
    <n v="5.0091848450057402E-2"/>
    <n v="1742"/>
    <n v="10.420591999999999"/>
    <n v="0.186082"/>
    <n v="0"/>
    <n v="2.2216071428571427"/>
  </r>
  <r>
    <x v="1"/>
    <d v="2024-11-28T00:00:00"/>
    <x v="109"/>
    <n v="31"/>
    <n v="22.6"/>
    <n v="0.18136690647482001"/>
    <n v="139"/>
    <n v="13.729999999999899"/>
    <n v="8.0527859237536595E-2"/>
    <n v="5.5"/>
    <n v="0.72903225806451621"/>
  </r>
  <r>
    <x v="2"/>
    <d v="2024-10-30T00:00:00"/>
    <x v="110"/>
    <n v="65"/>
    <n v="32.299999999999997"/>
    <n v="1.9"/>
    <n v="17"/>
    <n v="0.49692307692307602"/>
    <m/>
    <m/>
    <n v="0.49692307692307686"/>
  </r>
  <r>
    <x v="0"/>
    <d v="2024-11-29T00:00:00"/>
    <x v="111"/>
    <n v="62"/>
    <n v="315.64999999999998"/>
    <n v="2.7317673378076002E-2"/>
    <n v="4470"/>
    <n v="11.537084"/>
    <n v="0.186082"/>
    <n v="0"/>
    <n v="5.0911290322580642"/>
  </r>
  <r>
    <x v="1"/>
    <d v="2024-12-29T00:00:00"/>
    <x v="111"/>
    <n v="32"/>
    <n v="27.3"/>
    <n v="0.173802375668972"/>
    <n v="153.22"/>
    <n v="12.969999999999899"/>
    <n v="7.3693181818181797E-2"/>
    <n v="5.5"/>
    <n v="0.85312500000000002"/>
  </r>
  <r>
    <x v="1"/>
    <d v="2025-01-30T00:00:00"/>
    <x v="112"/>
    <n v="28"/>
    <n v="26.11"/>
    <n v="0.17911564625850299"/>
    <n v="147"/>
    <n v="12.969999999999899"/>
    <n v="8.4220779220779196E-2"/>
    <n v="5.5"/>
    <n v="0.9325"/>
  </r>
  <r>
    <x v="0"/>
    <d v="2024-05-18T00:00:00"/>
    <x v="108"/>
    <n v="20"/>
    <n v="31.04"/>
    <n v="4.0870488322717599E-2"/>
    <n v="471"/>
    <n v="4.6688599999999996"/>
    <n v="0.23344300000000001"/>
    <n v="0"/>
    <n v="1.5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531B3-ECD3-4E63-976E-519BEC3A5BB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13" firstHeaderRow="1" firstDataRow="2" firstDataCol="1"/>
  <pivotFields count="14">
    <pivotField axis="axisCol" showAll="0">
      <items count="4">
        <item h="1" x="2"/>
        <item x="0"/>
        <item x="1"/>
        <item t="default"/>
      </items>
    </pivotField>
    <pivotField numFmtId="14" showAll="0"/>
    <pivotField axis="axisRow" numFmtId="14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8"/>
        <item x="39"/>
        <item x="37"/>
        <item x="41"/>
        <item x="40"/>
        <item x="43"/>
        <item x="42"/>
        <item x="44"/>
        <item x="47"/>
        <item x="45"/>
        <item x="46"/>
        <item x="48"/>
        <item x="51"/>
        <item x="49"/>
        <item x="50"/>
        <item x="52"/>
        <item x="55"/>
        <item x="53"/>
        <item x="54"/>
        <item x="56"/>
        <item x="57"/>
        <item x="58"/>
        <item x="59"/>
        <item x="60"/>
        <item x="62"/>
        <item x="61"/>
        <item x="63"/>
        <item x="65"/>
        <item x="64"/>
        <item x="66"/>
        <item x="67"/>
        <item x="68"/>
        <item x="71"/>
        <item x="69"/>
        <item x="72"/>
        <item x="70"/>
        <item x="73"/>
        <item x="74"/>
        <item x="76"/>
        <item x="75"/>
        <item x="81"/>
        <item x="78"/>
        <item x="77"/>
        <item x="79"/>
        <item x="82"/>
        <item x="80"/>
        <item x="85"/>
        <item x="83"/>
        <item x="84"/>
        <item x="86"/>
        <item x="89"/>
        <item x="88"/>
        <item x="87"/>
        <item x="91"/>
        <item x="93"/>
        <item x="90"/>
        <item x="92"/>
        <item x="94"/>
        <item x="108"/>
        <item x="95"/>
        <item x="96"/>
        <item x="97"/>
        <item x="99"/>
        <item x="104"/>
        <item x="98"/>
        <item x="100"/>
        <item x="101"/>
        <item x="102"/>
        <item x="105"/>
        <item x="103"/>
        <item x="106"/>
        <item x="107"/>
        <item x="109"/>
        <item x="110"/>
        <item x="111"/>
        <item x="1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4">
    <field x="13"/>
    <field x="12"/>
    <field x="11"/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Suma de € total" fld="4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2019C-0510-42C8-8FCB-227A3789E8A3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I9:K18" firstHeaderRow="1" firstDataRow="2" firstDataCol="1"/>
  <pivotFields count="14">
    <pivotField axis="axisCol" showAll="0">
      <items count="4">
        <item h="1" x="2"/>
        <item h="1" x="0"/>
        <item x="1"/>
        <item t="default"/>
      </items>
    </pivotField>
    <pivotField numFmtId="14" showAll="0"/>
    <pivotField axis="axisRow" numFmtId="14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8"/>
        <item x="39"/>
        <item x="37"/>
        <item x="41"/>
        <item x="40"/>
        <item x="43"/>
        <item x="42"/>
        <item x="44"/>
        <item x="47"/>
        <item x="45"/>
        <item x="46"/>
        <item x="48"/>
        <item x="51"/>
        <item x="49"/>
        <item x="50"/>
        <item x="52"/>
        <item x="55"/>
        <item x="53"/>
        <item x="54"/>
        <item x="56"/>
        <item x="57"/>
        <item x="58"/>
        <item x="59"/>
        <item x="60"/>
        <item x="62"/>
        <item x="61"/>
        <item x="63"/>
        <item x="65"/>
        <item x="64"/>
        <item x="66"/>
        <item x="67"/>
        <item x="68"/>
        <item x="71"/>
        <item x="69"/>
        <item x="72"/>
        <item x="70"/>
        <item x="73"/>
        <item x="74"/>
        <item x="76"/>
        <item x="75"/>
        <item x="81"/>
        <item x="78"/>
        <item x="77"/>
        <item x="79"/>
        <item x="82"/>
        <item x="80"/>
        <item x="85"/>
        <item x="83"/>
        <item x="84"/>
        <item x="86"/>
        <item x="89"/>
        <item x="88"/>
        <item x="87"/>
        <item x="91"/>
        <item x="93"/>
        <item x="90"/>
        <item x="92"/>
        <item x="94"/>
        <item x="108"/>
        <item x="95"/>
        <item x="96"/>
        <item x="97"/>
        <item x="99"/>
        <item x="104"/>
        <item x="98"/>
        <item x="100"/>
        <item x="101"/>
        <item x="102"/>
        <item x="105"/>
        <item x="103"/>
        <item x="106"/>
        <item x="107"/>
        <item x="109"/>
        <item x="110"/>
        <item x="111"/>
        <item x="11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4">
    <field x="13"/>
    <field x="12"/>
    <field x="11"/>
    <field x="2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a de kwh" fld="6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7D9493-C935-4C68-B498-259DC7F81BCF}" name="Tabla2" displayName="Tabla2" ref="A1:D7" totalsRowShown="0">
  <autoFilter ref="A1:D7" xr:uid="{2A7D9493-C935-4C68-B498-259DC7F81BCF}"/>
  <tableColumns count="4">
    <tableColumn id="1" xr3:uid="{7B0E4AC4-395D-4A62-BCBC-CC3E880308F3}" name="Año" dataDxfId="2"/>
    <tableColumn id="2" xr3:uid="{6597F6D1-821E-4046-B6CB-4EDB5EB07280}" name="€ gas"/>
    <tableColumn id="3" xr3:uid="{3EE9341C-DB33-4137-A007-F60A60F62BD0}" name="€ luz"/>
    <tableColumn id="4" xr3:uid="{CE258A16-C817-4669-83F1-3321E9A5E431}" name="€ total">
      <calculatedColumnFormula>B2+C2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202E4-4761-4D69-822D-B4F7E3414C64}" name="Tabla1" displayName="Tabla1" ref="A1:K119" totalsRowShown="0">
  <autoFilter ref="A1:K119" xr:uid="{A31202E4-4761-4D69-822D-B4F7E3414C64}"/>
  <tableColumns count="11">
    <tableColumn id="1" xr3:uid="{894F7388-A01F-4D74-96CB-2FF5F9052A60}" name="producto"/>
    <tableColumn id="2" xr3:uid="{CA29111B-EADA-408D-9B9D-7F5F070916B1}" name="Inicio" dataDxfId="1"/>
    <tableColumn id="3" xr3:uid="{8ABA7C13-78B9-45CA-8EC6-D2A1B5CC060D}" name="Fin" dataDxfId="0"/>
    <tableColumn id="4" xr3:uid="{C913B3BC-8C3E-4E09-8F34-582BB7997CA3}" name="dias"/>
    <tableColumn id="5" xr3:uid="{01F7995E-9399-497D-ADBF-4B06FD78FE3A}" name="€ total"/>
    <tableColumn id="6" xr3:uid="{F18540E7-8701-4855-9A13-6D12CFA31ABA}" name="€/kwh"/>
    <tableColumn id="7" xr3:uid="{386FB493-FC07-48D6-9886-45C887D6D383}" name="kwh"/>
    <tableColumn id="8" xr3:uid="{36CF8A90-8BF8-44F2-B594-32581BF1B2B4}" name="€ potencia"/>
    <tableColumn id="9" xr3:uid="{0540AE53-9CE2-48B8-9C7F-198F5EA0DD81}" name="€ potencia/dia"/>
    <tableColumn id="10" xr3:uid="{57BEEC26-7323-4D7D-8E68-DE7CD4F19B10}" name="potElec"/>
    <tableColumn id="11" xr3:uid="{A6347E9A-14BA-439A-89C1-B079FE7B7B81}" name="€Total/día">
      <calculatedColumnFormula>E2/D2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7585-0700-498F-A9C0-C3F6621D9D2F}">
  <dimension ref="A3:K18"/>
  <sheetViews>
    <sheetView tabSelected="1" topLeftCell="A19" workbookViewId="0">
      <selection activeCell="J17" sqref="J17"/>
    </sheetView>
  </sheetViews>
  <sheetFormatPr baseColWidth="10" defaultRowHeight="14.4" x14ac:dyDescent="0.3"/>
  <cols>
    <col min="1" max="1" width="17.109375" bestFit="1" customWidth="1"/>
    <col min="2" max="2" width="21.77734375" bestFit="1" customWidth="1"/>
    <col min="3" max="3" width="8" bestFit="1" customWidth="1"/>
    <col min="4" max="5" width="12.21875" bestFit="1" customWidth="1"/>
    <col min="9" max="9" width="17.109375" bestFit="1" customWidth="1"/>
    <col min="10" max="10" width="21.77734375" bestFit="1" customWidth="1"/>
    <col min="11" max="13" width="12.21875" bestFit="1" customWidth="1"/>
  </cols>
  <sheetData>
    <row r="3" spans="1:11" x14ac:dyDescent="0.3">
      <c r="A3" s="2" t="s">
        <v>44</v>
      </c>
      <c r="B3" s="2" t="s">
        <v>43</v>
      </c>
    </row>
    <row r="4" spans="1:11" x14ac:dyDescent="0.3">
      <c r="A4" s="2" t="s">
        <v>33</v>
      </c>
      <c r="B4" t="s">
        <v>5</v>
      </c>
      <c r="C4" t="s">
        <v>6</v>
      </c>
      <c r="D4" t="s">
        <v>34</v>
      </c>
    </row>
    <row r="5" spans="1:11" x14ac:dyDescent="0.3">
      <c r="A5" s="3" t="s">
        <v>35</v>
      </c>
      <c r="B5" s="4">
        <v>352.47</v>
      </c>
      <c r="C5" s="4"/>
      <c r="D5" s="4">
        <v>352.47</v>
      </c>
    </row>
    <row r="6" spans="1:11" x14ac:dyDescent="0.3">
      <c r="A6" s="3" t="s">
        <v>36</v>
      </c>
      <c r="B6" s="4">
        <v>1118.8000000000002</v>
      </c>
      <c r="C6" s="4">
        <v>491.32</v>
      </c>
      <c r="D6" s="4">
        <v>1610.1200000000001</v>
      </c>
      <c r="H6" t="s">
        <v>45</v>
      </c>
      <c r="I6">
        <f>GETPIVOTDATA("€ total",$A$3,"producto","gas","Años (Fin)",2022)-GETPIVOTDATA("€ total",$A$3,"producto","gas","Años (Fin)",2024)</f>
        <v>222.67999999999995</v>
      </c>
    </row>
    <row r="7" spans="1:11" x14ac:dyDescent="0.3">
      <c r="A7" s="3" t="s">
        <v>37</v>
      </c>
      <c r="B7" s="4">
        <v>1118.0700000000002</v>
      </c>
      <c r="C7" s="4">
        <v>655.01</v>
      </c>
      <c r="D7" s="4">
        <v>1773.0800000000002</v>
      </c>
    </row>
    <row r="8" spans="1:11" x14ac:dyDescent="0.3">
      <c r="A8" s="3" t="s">
        <v>38</v>
      </c>
      <c r="B8" s="4">
        <v>1184.9199999999998</v>
      </c>
      <c r="C8" s="4">
        <v>674.8900000000001</v>
      </c>
      <c r="D8" s="4">
        <v>1859.81</v>
      </c>
    </row>
    <row r="9" spans="1:11" x14ac:dyDescent="0.3">
      <c r="A9" s="3" t="s">
        <v>39</v>
      </c>
      <c r="B9" s="4">
        <v>1101.7199999999998</v>
      </c>
      <c r="C9" s="4">
        <v>324.20999999999998</v>
      </c>
      <c r="D9" s="4">
        <v>1425.9299999999998</v>
      </c>
      <c r="I9" s="2" t="s">
        <v>46</v>
      </c>
      <c r="J9" s="2" t="s">
        <v>43</v>
      </c>
    </row>
    <row r="10" spans="1:11" x14ac:dyDescent="0.3">
      <c r="A10" s="3" t="s">
        <v>40</v>
      </c>
      <c r="B10" s="4">
        <v>538.11</v>
      </c>
      <c r="C10" s="4">
        <v>449.31999999999994</v>
      </c>
      <c r="D10" s="4">
        <v>987.43</v>
      </c>
      <c r="I10" s="2" t="s">
        <v>33</v>
      </c>
      <c r="J10" t="s">
        <v>6</v>
      </c>
      <c r="K10" t="s">
        <v>34</v>
      </c>
    </row>
    <row r="11" spans="1:11" x14ac:dyDescent="0.3">
      <c r="A11" s="3" t="s">
        <v>41</v>
      </c>
      <c r="B11" s="4">
        <v>879.03999999999985</v>
      </c>
      <c r="C11" s="4">
        <v>654.06000000000006</v>
      </c>
      <c r="D11" s="4">
        <v>1533.1</v>
      </c>
      <c r="I11" s="3" t="s">
        <v>36</v>
      </c>
      <c r="J11" s="4">
        <v>1465</v>
      </c>
      <c r="K11" s="4">
        <v>1465</v>
      </c>
    </row>
    <row r="12" spans="1:11" x14ac:dyDescent="0.3">
      <c r="A12" s="3" t="s">
        <v>42</v>
      </c>
      <c r="B12" s="4">
        <v>315.64999999999998</v>
      </c>
      <c r="C12" s="4">
        <v>53.41</v>
      </c>
      <c r="D12" s="4">
        <v>369.05999999999995</v>
      </c>
      <c r="I12" s="3" t="s">
        <v>37</v>
      </c>
      <c r="J12" s="4">
        <v>2220</v>
      </c>
      <c r="K12" s="4">
        <v>2220</v>
      </c>
    </row>
    <row r="13" spans="1:11" x14ac:dyDescent="0.3">
      <c r="A13" s="3" t="s">
        <v>34</v>
      </c>
      <c r="B13" s="4">
        <v>6608.7799999999988</v>
      </c>
      <c r="C13" s="4">
        <v>3302.22</v>
      </c>
      <c r="D13" s="4">
        <v>9911</v>
      </c>
      <c r="I13" s="3" t="s">
        <v>38</v>
      </c>
      <c r="J13" s="4">
        <v>2618</v>
      </c>
      <c r="K13" s="4">
        <v>2618</v>
      </c>
    </row>
    <row r="14" spans="1:11" x14ac:dyDescent="0.3">
      <c r="I14" s="3" t="s">
        <v>39</v>
      </c>
      <c r="J14" s="4">
        <v>1298</v>
      </c>
      <c r="K14" s="4">
        <v>1298</v>
      </c>
    </row>
    <row r="15" spans="1:11" x14ac:dyDescent="0.3">
      <c r="I15" s="3" t="s">
        <v>40</v>
      </c>
      <c r="J15" s="4">
        <v>1836</v>
      </c>
      <c r="K15" s="4">
        <v>1836</v>
      </c>
    </row>
    <row r="16" spans="1:11" x14ac:dyDescent="0.3">
      <c r="I16" s="3" t="s">
        <v>41</v>
      </c>
      <c r="J16" s="4">
        <v>3090</v>
      </c>
      <c r="K16" s="4">
        <v>3090</v>
      </c>
    </row>
    <row r="17" spans="9:11" x14ac:dyDescent="0.3">
      <c r="I17" s="3" t="s">
        <v>42</v>
      </c>
      <c r="J17" s="4">
        <v>300.22000000000003</v>
      </c>
      <c r="K17" s="4">
        <v>300.22000000000003</v>
      </c>
    </row>
    <row r="18" spans="9:11" x14ac:dyDescent="0.3">
      <c r="I18" s="3" t="s">
        <v>34</v>
      </c>
      <c r="J18" s="4">
        <v>12827.22</v>
      </c>
      <c r="K18" s="4">
        <v>12827.22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65C4-D782-4138-8B2A-B79551B98CF8}">
  <dimension ref="A1:D7"/>
  <sheetViews>
    <sheetView workbookViewId="0">
      <selection activeCell="D13" sqref="D13"/>
    </sheetView>
  </sheetViews>
  <sheetFormatPr baseColWidth="10" defaultRowHeight="14.4" x14ac:dyDescent="0.3"/>
  <sheetData>
    <row r="1" spans="1:4" x14ac:dyDescent="0.3">
      <c r="A1" t="s">
        <v>47</v>
      </c>
      <c r="B1" t="s">
        <v>48</v>
      </c>
      <c r="C1" t="s">
        <v>49</v>
      </c>
      <c r="D1" t="s">
        <v>29</v>
      </c>
    </row>
    <row r="2" spans="1:4" x14ac:dyDescent="0.3">
      <c r="A2" s="4">
        <v>2019</v>
      </c>
      <c r="B2">
        <v>1118.8000000000002</v>
      </c>
      <c r="C2">
        <v>491.32</v>
      </c>
      <c r="D2">
        <f>B2+C2</f>
        <v>1610.1200000000001</v>
      </c>
    </row>
    <row r="3" spans="1:4" x14ac:dyDescent="0.3">
      <c r="A3" s="4">
        <v>2020</v>
      </c>
      <c r="B3">
        <v>1118.0700000000002</v>
      </c>
      <c r="C3">
        <v>655.01</v>
      </c>
      <c r="D3">
        <f t="shared" ref="D3:D7" si="0">B3+C3</f>
        <v>1773.0800000000002</v>
      </c>
    </row>
    <row r="4" spans="1:4" x14ac:dyDescent="0.3">
      <c r="A4" s="4">
        <v>2021</v>
      </c>
      <c r="B4">
        <v>1184.9199999999998</v>
      </c>
      <c r="C4">
        <v>674.8900000000001</v>
      </c>
      <c r="D4">
        <f t="shared" si="0"/>
        <v>1859.81</v>
      </c>
    </row>
    <row r="5" spans="1:4" x14ac:dyDescent="0.3">
      <c r="A5" s="4">
        <v>2022</v>
      </c>
      <c r="B5">
        <v>1101.7199999999998</v>
      </c>
      <c r="C5">
        <v>324.20999999999998</v>
      </c>
      <c r="D5">
        <f t="shared" si="0"/>
        <v>1425.9299999999998</v>
      </c>
    </row>
    <row r="6" spans="1:4" x14ac:dyDescent="0.3">
      <c r="A6" s="4">
        <v>2023</v>
      </c>
      <c r="B6">
        <v>538.11</v>
      </c>
      <c r="C6">
        <v>449.31999999999994</v>
      </c>
      <c r="D6">
        <f t="shared" si="0"/>
        <v>987.43</v>
      </c>
    </row>
    <row r="7" spans="1:4" x14ac:dyDescent="0.3">
      <c r="A7" s="4">
        <v>2024</v>
      </c>
      <c r="B7">
        <v>879.03999999999985</v>
      </c>
      <c r="C7">
        <v>654.06000000000006</v>
      </c>
      <c r="D7">
        <f t="shared" si="0"/>
        <v>1533.1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C097-4782-42D7-B6D7-CFEAC10EEA53}">
  <dimension ref="A1:K119"/>
  <sheetViews>
    <sheetView topLeftCell="A82" workbookViewId="0">
      <selection activeCell="G18" sqref="G18"/>
    </sheetView>
  </sheetViews>
  <sheetFormatPr baseColWidth="10" defaultRowHeight="14.4" x14ac:dyDescent="0.3"/>
  <cols>
    <col min="8" max="8" width="11.77734375" customWidth="1"/>
    <col min="9" max="9" width="15.33203125" customWidth="1"/>
  </cols>
  <sheetData>
    <row r="1" spans="1:11" x14ac:dyDescent="0.3">
      <c r="A1" t="s">
        <v>0</v>
      </c>
      <c r="B1" t="s">
        <v>27</v>
      </c>
      <c r="C1" t="s">
        <v>28</v>
      </c>
      <c r="D1" t="s">
        <v>1</v>
      </c>
      <c r="E1" t="s">
        <v>29</v>
      </c>
      <c r="F1" t="s">
        <v>30</v>
      </c>
      <c r="G1" t="s">
        <v>2</v>
      </c>
      <c r="H1" t="s">
        <v>31</v>
      </c>
      <c r="I1" t="s">
        <v>32</v>
      </c>
      <c r="J1" t="s">
        <v>3</v>
      </c>
      <c r="K1" t="s">
        <v>4</v>
      </c>
    </row>
    <row r="2" spans="1:11" x14ac:dyDescent="0.3">
      <c r="A2" t="s">
        <v>5</v>
      </c>
      <c r="B2" s="1">
        <v>43175</v>
      </c>
      <c r="C2" s="1">
        <v>43244</v>
      </c>
      <c r="D2">
        <v>69</v>
      </c>
      <c r="E2">
        <v>146.38999999999999</v>
      </c>
      <c r="F2">
        <v>4.448175E-2</v>
      </c>
      <c r="G2">
        <v>2383</v>
      </c>
      <c r="H2">
        <v>19.28</v>
      </c>
      <c r="I2">
        <v>0.27942029000000002</v>
      </c>
      <c r="J2">
        <v>0</v>
      </c>
      <c r="K2">
        <f>E2/D2</f>
        <v>2.1215942028985504</v>
      </c>
    </row>
    <row r="3" spans="1:11" x14ac:dyDescent="0.3">
      <c r="A3" t="s">
        <v>5</v>
      </c>
      <c r="B3" s="1">
        <v>43244</v>
      </c>
      <c r="C3" s="1">
        <v>43306</v>
      </c>
      <c r="D3">
        <v>62</v>
      </c>
      <c r="E3">
        <v>42.22</v>
      </c>
      <c r="F3">
        <v>4.4484410000000002E-2</v>
      </c>
      <c r="G3">
        <v>417</v>
      </c>
      <c r="H3">
        <v>17.329999999999998</v>
      </c>
      <c r="I3">
        <v>0.279516129</v>
      </c>
      <c r="J3">
        <v>0</v>
      </c>
      <c r="K3">
        <f t="shared" ref="K3:K66" si="0">E3/D3</f>
        <v>0.68096774193548382</v>
      </c>
    </row>
    <row r="4" spans="1:11" x14ac:dyDescent="0.3">
      <c r="A4" t="s">
        <v>5</v>
      </c>
      <c r="B4" s="1">
        <v>43306</v>
      </c>
      <c r="C4" s="1">
        <v>43361</v>
      </c>
      <c r="D4">
        <v>55</v>
      </c>
      <c r="E4">
        <v>39.770000000000003</v>
      </c>
      <c r="F4">
        <v>4.4481930000000003E-2</v>
      </c>
      <c r="G4">
        <v>415</v>
      </c>
      <c r="H4">
        <v>15.37</v>
      </c>
      <c r="I4">
        <v>0.279454545</v>
      </c>
      <c r="J4">
        <v>0</v>
      </c>
      <c r="K4">
        <f t="shared" si="0"/>
        <v>0.72309090909090912</v>
      </c>
    </row>
    <row r="5" spans="1:11" x14ac:dyDescent="0.3">
      <c r="A5" t="s">
        <v>5</v>
      </c>
      <c r="B5" s="1">
        <v>43361</v>
      </c>
      <c r="C5" s="1">
        <v>43424</v>
      </c>
      <c r="D5">
        <v>63</v>
      </c>
      <c r="E5">
        <v>124.09</v>
      </c>
      <c r="F5">
        <v>4.4480159999999998E-2</v>
      </c>
      <c r="G5">
        <v>1991</v>
      </c>
      <c r="H5">
        <v>17.61</v>
      </c>
      <c r="I5">
        <v>0.27952380999999998</v>
      </c>
      <c r="J5">
        <v>0</v>
      </c>
      <c r="K5">
        <f t="shared" si="0"/>
        <v>1.9696825396825397</v>
      </c>
    </row>
    <row r="6" spans="1:11" x14ac:dyDescent="0.3">
      <c r="A6" t="s">
        <v>5</v>
      </c>
      <c r="B6" s="1">
        <v>43424</v>
      </c>
      <c r="C6" s="1">
        <v>43488</v>
      </c>
      <c r="D6">
        <v>64</v>
      </c>
      <c r="E6">
        <v>313.12</v>
      </c>
      <c r="F6">
        <v>4.449877E-2</v>
      </c>
      <c r="G6">
        <v>5634</v>
      </c>
      <c r="H6">
        <v>17.84</v>
      </c>
      <c r="I6">
        <v>0.27875</v>
      </c>
      <c r="J6">
        <v>0</v>
      </c>
      <c r="K6">
        <f t="shared" si="0"/>
        <v>4.8925000000000001</v>
      </c>
    </row>
    <row r="7" spans="1:11" x14ac:dyDescent="0.3">
      <c r="A7" t="s">
        <v>6</v>
      </c>
      <c r="B7" s="1">
        <v>43478</v>
      </c>
      <c r="C7" s="1">
        <v>43536</v>
      </c>
      <c r="D7">
        <v>58</v>
      </c>
      <c r="E7">
        <v>102.26</v>
      </c>
      <c r="F7">
        <v>0.14231759999999999</v>
      </c>
      <c r="G7">
        <v>338</v>
      </c>
      <c r="H7" t="s">
        <v>7</v>
      </c>
      <c r="I7">
        <v>0.12536731600000001</v>
      </c>
      <c r="J7">
        <v>5.75</v>
      </c>
      <c r="K7">
        <f t="shared" si="0"/>
        <v>1.7631034482758621</v>
      </c>
    </row>
    <row r="8" spans="1:11" x14ac:dyDescent="0.3">
      <c r="A8" t="s">
        <v>5</v>
      </c>
      <c r="B8" s="1">
        <v>43488</v>
      </c>
      <c r="C8" s="1">
        <v>43546</v>
      </c>
      <c r="D8">
        <v>58</v>
      </c>
      <c r="E8">
        <v>327.81</v>
      </c>
      <c r="F8">
        <v>5.6849940000000002E-2</v>
      </c>
      <c r="G8">
        <v>4831</v>
      </c>
      <c r="H8">
        <v>17.59</v>
      </c>
      <c r="I8">
        <v>0.30327586200000001</v>
      </c>
      <c r="J8">
        <v>0</v>
      </c>
      <c r="K8">
        <f t="shared" si="0"/>
        <v>5.6518965517241382</v>
      </c>
    </row>
    <row r="9" spans="1:11" x14ac:dyDescent="0.3">
      <c r="A9" t="s">
        <v>6</v>
      </c>
      <c r="B9" s="1">
        <v>43536</v>
      </c>
      <c r="C9" s="1">
        <v>43597</v>
      </c>
      <c r="D9">
        <v>61</v>
      </c>
      <c r="E9">
        <v>97.83</v>
      </c>
      <c r="F9">
        <v>0.14234266000000001</v>
      </c>
      <c r="G9">
        <v>286</v>
      </c>
      <c r="H9" t="s">
        <v>8</v>
      </c>
      <c r="I9">
        <v>0.128125445</v>
      </c>
      <c r="J9">
        <v>5.75</v>
      </c>
      <c r="K9">
        <f t="shared" si="0"/>
        <v>1.6037704918032787</v>
      </c>
    </row>
    <row r="10" spans="1:11" x14ac:dyDescent="0.3">
      <c r="A10" t="s">
        <v>5</v>
      </c>
      <c r="B10" s="1">
        <v>43546</v>
      </c>
      <c r="C10" s="1">
        <v>43608</v>
      </c>
      <c r="D10">
        <v>62</v>
      </c>
      <c r="E10">
        <v>185.29</v>
      </c>
      <c r="F10">
        <v>5.6850499999999998E-2</v>
      </c>
      <c r="G10">
        <v>2321</v>
      </c>
      <c r="H10">
        <v>19.059999999999999</v>
      </c>
      <c r="I10">
        <v>0.30741935500000001</v>
      </c>
      <c r="J10">
        <v>0</v>
      </c>
      <c r="K10">
        <f t="shared" si="0"/>
        <v>2.988548387096774</v>
      </c>
    </row>
    <row r="11" spans="1:11" x14ac:dyDescent="0.3">
      <c r="A11" t="s">
        <v>6</v>
      </c>
      <c r="B11" s="1">
        <v>43597</v>
      </c>
      <c r="C11" s="1">
        <v>43657</v>
      </c>
      <c r="D11">
        <v>60</v>
      </c>
      <c r="E11">
        <v>98.71</v>
      </c>
      <c r="F11">
        <v>0.14234568</v>
      </c>
      <c r="G11">
        <v>297</v>
      </c>
      <c r="H11" t="s">
        <v>9</v>
      </c>
      <c r="I11">
        <v>0.12811594200000001</v>
      </c>
      <c r="J11">
        <v>5.75</v>
      </c>
      <c r="K11">
        <f t="shared" si="0"/>
        <v>1.6451666666666667</v>
      </c>
    </row>
    <row r="12" spans="1:11" x14ac:dyDescent="0.3">
      <c r="A12" t="s">
        <v>5</v>
      </c>
      <c r="B12" s="1">
        <v>43608</v>
      </c>
      <c r="C12" s="1">
        <v>43662</v>
      </c>
      <c r="D12">
        <v>54</v>
      </c>
      <c r="E12">
        <v>101.97</v>
      </c>
      <c r="F12">
        <v>5.6845640000000003E-2</v>
      </c>
      <c r="G12">
        <v>447</v>
      </c>
      <c r="H12">
        <v>16.600000000000001</v>
      </c>
      <c r="I12">
        <v>0.30740740700000002</v>
      </c>
      <c r="J12">
        <v>0</v>
      </c>
      <c r="K12">
        <f t="shared" si="0"/>
        <v>1.8883333333333334</v>
      </c>
    </row>
    <row r="13" spans="1:11" x14ac:dyDescent="0.3">
      <c r="A13" t="s">
        <v>6</v>
      </c>
      <c r="B13" s="1">
        <v>43657</v>
      </c>
      <c r="C13" s="1">
        <v>43720</v>
      </c>
      <c r="D13">
        <v>63</v>
      </c>
      <c r="E13">
        <v>96.51</v>
      </c>
      <c r="F13">
        <v>0.14224719</v>
      </c>
      <c r="G13">
        <v>267</v>
      </c>
      <c r="H13" t="s">
        <v>10</v>
      </c>
      <c r="I13">
        <v>0.128143547</v>
      </c>
      <c r="J13">
        <v>5.75</v>
      </c>
      <c r="K13">
        <f t="shared" si="0"/>
        <v>1.5319047619047619</v>
      </c>
    </row>
    <row r="14" spans="1:11" x14ac:dyDescent="0.3">
      <c r="A14" t="s">
        <v>5</v>
      </c>
      <c r="B14" s="1">
        <v>43662</v>
      </c>
      <c r="C14" s="1">
        <v>43727</v>
      </c>
      <c r="D14">
        <v>65</v>
      </c>
      <c r="E14">
        <v>40.33</v>
      </c>
      <c r="F14">
        <v>5.6849999999999998E-2</v>
      </c>
      <c r="G14">
        <v>257</v>
      </c>
      <c r="H14" t="s">
        <v>11</v>
      </c>
      <c r="I14">
        <v>0.30739726000000001</v>
      </c>
      <c r="J14">
        <v>0</v>
      </c>
      <c r="K14">
        <f t="shared" si="0"/>
        <v>0.6204615384615384</v>
      </c>
    </row>
    <row r="15" spans="1:11" x14ac:dyDescent="0.3">
      <c r="A15" t="s">
        <v>6</v>
      </c>
      <c r="B15" s="1">
        <v>43720</v>
      </c>
      <c r="C15" s="1">
        <v>43780</v>
      </c>
      <c r="D15">
        <v>60</v>
      </c>
      <c r="E15">
        <v>96.01</v>
      </c>
      <c r="F15">
        <v>0.14223827</v>
      </c>
      <c r="G15">
        <v>277</v>
      </c>
      <c r="H15" t="s">
        <v>12</v>
      </c>
      <c r="I15">
        <v>0.12814492799999999</v>
      </c>
      <c r="J15">
        <v>5.75</v>
      </c>
      <c r="K15">
        <f t="shared" si="0"/>
        <v>1.6001666666666667</v>
      </c>
    </row>
    <row r="16" spans="1:11" x14ac:dyDescent="0.3">
      <c r="A16" t="s">
        <v>5</v>
      </c>
      <c r="B16" s="1">
        <v>43727</v>
      </c>
      <c r="C16" s="1">
        <v>43787</v>
      </c>
      <c r="D16">
        <v>60</v>
      </c>
      <c r="E16">
        <v>150.28</v>
      </c>
      <c r="F16">
        <v>5.6849869999999997E-2</v>
      </c>
      <c r="G16">
        <v>1965</v>
      </c>
      <c r="H16">
        <v>18.440000000000001</v>
      </c>
      <c r="I16">
        <v>0.30733333299999999</v>
      </c>
      <c r="J16">
        <v>0</v>
      </c>
      <c r="K16">
        <f t="shared" si="0"/>
        <v>2.5046666666666666</v>
      </c>
    </row>
    <row r="17" spans="1:11" x14ac:dyDescent="0.3">
      <c r="A17" t="s">
        <v>6</v>
      </c>
      <c r="B17" s="1">
        <v>43780</v>
      </c>
      <c r="C17" s="1">
        <v>43842</v>
      </c>
      <c r="D17">
        <v>62</v>
      </c>
      <c r="E17">
        <v>102.73</v>
      </c>
      <c r="F17">
        <v>0.1422619</v>
      </c>
      <c r="G17">
        <v>312</v>
      </c>
      <c r="H17" t="s">
        <v>13</v>
      </c>
      <c r="I17">
        <v>0.12807854099999999</v>
      </c>
      <c r="J17">
        <v>5.75</v>
      </c>
      <c r="K17">
        <f t="shared" si="0"/>
        <v>1.6569354838709678</v>
      </c>
    </row>
    <row r="18" spans="1:11" x14ac:dyDescent="0.3">
      <c r="A18" t="s">
        <v>5</v>
      </c>
      <c r="B18" s="1">
        <v>43787</v>
      </c>
      <c r="C18" s="1">
        <v>43851</v>
      </c>
      <c r="D18">
        <v>64</v>
      </c>
      <c r="E18">
        <v>385.3</v>
      </c>
      <c r="F18">
        <v>5.6848950000000002E-2</v>
      </c>
      <c r="G18">
        <v>5606</v>
      </c>
      <c r="H18">
        <v>19.64</v>
      </c>
      <c r="I18">
        <v>0.30687500000000001</v>
      </c>
      <c r="J18">
        <v>0</v>
      </c>
      <c r="K18">
        <f t="shared" si="0"/>
        <v>6.0203125000000002</v>
      </c>
    </row>
    <row r="19" spans="1:11" x14ac:dyDescent="0.3">
      <c r="A19" t="s">
        <v>6</v>
      </c>
      <c r="B19" s="1">
        <v>43842</v>
      </c>
      <c r="C19" s="1">
        <v>43902</v>
      </c>
      <c r="D19">
        <v>60</v>
      </c>
      <c r="E19">
        <v>100.67</v>
      </c>
      <c r="F19">
        <v>0.14147726999999999</v>
      </c>
      <c r="G19">
        <v>312</v>
      </c>
      <c r="H19" t="s">
        <v>14</v>
      </c>
      <c r="I19">
        <v>0.12776811599999999</v>
      </c>
      <c r="J19">
        <v>5.75</v>
      </c>
      <c r="K19">
        <f t="shared" si="0"/>
        <v>1.6778333333333333</v>
      </c>
    </row>
    <row r="20" spans="1:11" x14ac:dyDescent="0.3">
      <c r="A20" t="s">
        <v>5</v>
      </c>
      <c r="B20" s="1">
        <v>43851</v>
      </c>
      <c r="C20" s="1">
        <v>43910</v>
      </c>
      <c r="D20">
        <v>59</v>
      </c>
      <c r="E20">
        <v>317.18</v>
      </c>
      <c r="F20">
        <v>5.635387E-2</v>
      </c>
      <c r="G20">
        <v>4561</v>
      </c>
      <c r="H20">
        <v>18.03</v>
      </c>
      <c r="I20">
        <v>0.30559322</v>
      </c>
      <c r="J20">
        <v>0</v>
      </c>
      <c r="K20">
        <f t="shared" si="0"/>
        <v>5.3759322033898309</v>
      </c>
    </row>
    <row r="21" spans="1:11" x14ac:dyDescent="0.3">
      <c r="A21" t="s">
        <v>6</v>
      </c>
      <c r="B21" s="1">
        <v>43902</v>
      </c>
      <c r="C21" s="1">
        <v>43963</v>
      </c>
      <c r="D21">
        <v>61</v>
      </c>
      <c r="E21">
        <v>112.78</v>
      </c>
      <c r="F21">
        <v>0.14148825000000001</v>
      </c>
      <c r="G21">
        <v>383</v>
      </c>
      <c r="H21" t="s">
        <v>15</v>
      </c>
      <c r="I21">
        <v>0.12778332100000001</v>
      </c>
      <c r="J21">
        <v>5.75</v>
      </c>
      <c r="K21">
        <f t="shared" si="0"/>
        <v>1.8488524590163935</v>
      </c>
    </row>
    <row r="22" spans="1:11" x14ac:dyDescent="0.3">
      <c r="A22" t="s">
        <v>5</v>
      </c>
      <c r="B22" s="1">
        <v>43910</v>
      </c>
      <c r="C22" s="1">
        <v>43971</v>
      </c>
      <c r="D22">
        <v>61</v>
      </c>
      <c r="E22">
        <v>186.36</v>
      </c>
      <c r="F22">
        <v>5.6825779999999999E-2</v>
      </c>
      <c r="G22">
        <v>2514</v>
      </c>
      <c r="H22">
        <v>18.64</v>
      </c>
      <c r="I22">
        <v>0.30557377000000002</v>
      </c>
      <c r="J22">
        <v>0</v>
      </c>
      <c r="K22">
        <f t="shared" si="0"/>
        <v>3.0550819672131149</v>
      </c>
    </row>
    <row r="23" spans="1:11" x14ac:dyDescent="0.3">
      <c r="A23" t="s">
        <v>6</v>
      </c>
      <c r="B23" s="1">
        <v>43963</v>
      </c>
      <c r="C23" s="1">
        <v>44024</v>
      </c>
      <c r="D23">
        <v>61</v>
      </c>
      <c r="E23">
        <v>101.08</v>
      </c>
      <c r="F23">
        <v>0.14149502</v>
      </c>
      <c r="G23">
        <v>375</v>
      </c>
      <c r="H23" t="s">
        <v>15</v>
      </c>
      <c r="I23">
        <v>0.12778332100000001</v>
      </c>
      <c r="J23">
        <v>5.75</v>
      </c>
      <c r="K23">
        <f t="shared" si="0"/>
        <v>1.6570491803278689</v>
      </c>
    </row>
    <row r="24" spans="1:11" x14ac:dyDescent="0.3">
      <c r="A24" t="s">
        <v>5</v>
      </c>
      <c r="B24" s="1">
        <v>43971</v>
      </c>
      <c r="C24" s="1">
        <v>44032</v>
      </c>
      <c r="D24">
        <v>61</v>
      </c>
      <c r="E24">
        <v>52.1</v>
      </c>
      <c r="F24">
        <v>5.6832969999999997E-2</v>
      </c>
      <c r="G24">
        <v>461</v>
      </c>
      <c r="H24">
        <v>18.64</v>
      </c>
      <c r="I24">
        <v>0.30557377000000002</v>
      </c>
      <c r="J24">
        <v>0</v>
      </c>
      <c r="K24">
        <f t="shared" si="0"/>
        <v>0.85409836065573774</v>
      </c>
    </row>
    <row r="25" spans="1:11" x14ac:dyDescent="0.3">
      <c r="A25" t="s">
        <v>6</v>
      </c>
      <c r="B25" s="1">
        <v>44024</v>
      </c>
      <c r="C25" s="1">
        <v>44087</v>
      </c>
      <c r="D25">
        <v>63</v>
      </c>
      <c r="E25">
        <v>139.94999999999999</v>
      </c>
      <c r="F25">
        <v>0.14145220999999999</v>
      </c>
      <c r="G25">
        <v>544</v>
      </c>
      <c r="H25" t="s">
        <v>16</v>
      </c>
      <c r="I25">
        <v>0.12778467900000001</v>
      </c>
      <c r="J25">
        <v>5.75</v>
      </c>
      <c r="K25">
        <f t="shared" si="0"/>
        <v>2.2214285714285711</v>
      </c>
    </row>
    <row r="26" spans="1:11" x14ac:dyDescent="0.3">
      <c r="A26" t="s">
        <v>5</v>
      </c>
      <c r="B26" s="1">
        <v>44032</v>
      </c>
      <c r="C26" s="1">
        <v>44091</v>
      </c>
      <c r="D26">
        <v>59</v>
      </c>
      <c r="E26">
        <v>45.62</v>
      </c>
      <c r="F26">
        <v>5.6836459999999998E-2</v>
      </c>
      <c r="G26">
        <v>373</v>
      </c>
      <c r="H26">
        <v>18.03</v>
      </c>
      <c r="I26">
        <v>0.30559322</v>
      </c>
      <c r="J26">
        <v>0</v>
      </c>
      <c r="K26">
        <f t="shared" si="0"/>
        <v>0.77322033898305076</v>
      </c>
    </row>
    <row r="27" spans="1:11" x14ac:dyDescent="0.3">
      <c r="A27" t="s">
        <v>6</v>
      </c>
      <c r="B27" s="1">
        <v>44087</v>
      </c>
      <c r="C27" s="1">
        <v>44147</v>
      </c>
      <c r="D27">
        <v>60</v>
      </c>
      <c r="E27">
        <v>97.8</v>
      </c>
      <c r="F27">
        <v>0.14142857</v>
      </c>
      <c r="G27">
        <v>294</v>
      </c>
      <c r="H27" t="s">
        <v>17</v>
      </c>
      <c r="I27">
        <v>0.127797102</v>
      </c>
      <c r="J27">
        <v>5.75</v>
      </c>
      <c r="K27">
        <f t="shared" si="0"/>
        <v>1.63</v>
      </c>
    </row>
    <row r="28" spans="1:11" x14ac:dyDescent="0.3">
      <c r="A28" t="s">
        <v>5</v>
      </c>
      <c r="B28" s="1">
        <v>44091</v>
      </c>
      <c r="C28" s="1">
        <v>44151</v>
      </c>
      <c r="D28">
        <v>60</v>
      </c>
      <c r="E28">
        <v>131.51</v>
      </c>
      <c r="F28">
        <v>5.6819410000000001E-2</v>
      </c>
      <c r="G28">
        <v>1712</v>
      </c>
      <c r="H28">
        <v>17.829999999999998</v>
      </c>
      <c r="I28">
        <v>0.297166667</v>
      </c>
      <c r="J28">
        <v>0</v>
      </c>
      <c r="K28">
        <f t="shared" si="0"/>
        <v>2.1918333333333333</v>
      </c>
    </row>
    <row r="29" spans="1:11" x14ac:dyDescent="0.3">
      <c r="A29" t="s">
        <v>6</v>
      </c>
      <c r="B29" s="1">
        <v>44147</v>
      </c>
      <c r="C29" s="1">
        <v>44208</v>
      </c>
      <c r="D29">
        <v>61</v>
      </c>
      <c r="E29">
        <v>131.01</v>
      </c>
      <c r="F29">
        <v>0.14144999999999999</v>
      </c>
      <c r="G29">
        <v>498</v>
      </c>
      <c r="H29" t="s">
        <v>18</v>
      </c>
      <c r="I29">
        <v>0.127840342</v>
      </c>
      <c r="J29">
        <v>5.75</v>
      </c>
      <c r="K29">
        <f t="shared" si="0"/>
        <v>2.1477049180327867</v>
      </c>
    </row>
    <row r="30" spans="1:11" x14ac:dyDescent="0.3">
      <c r="A30" t="s">
        <v>5</v>
      </c>
      <c r="B30" s="1">
        <v>44151</v>
      </c>
      <c r="C30" s="1">
        <v>44217</v>
      </c>
      <c r="D30">
        <v>66</v>
      </c>
      <c r="E30">
        <v>476.82</v>
      </c>
      <c r="F30">
        <v>5.5812210000000001E-2</v>
      </c>
      <c r="G30">
        <v>7060</v>
      </c>
      <c r="H30">
        <v>19.48</v>
      </c>
      <c r="I30">
        <v>0.29515151499999998</v>
      </c>
      <c r="J30">
        <v>0</v>
      </c>
      <c r="K30">
        <f t="shared" si="0"/>
        <v>7.2245454545454546</v>
      </c>
    </row>
    <row r="31" spans="1:11" x14ac:dyDescent="0.3">
      <c r="A31" t="s">
        <v>6</v>
      </c>
      <c r="B31" s="1">
        <v>44208</v>
      </c>
      <c r="C31" s="1">
        <v>44266</v>
      </c>
      <c r="D31">
        <v>58</v>
      </c>
      <c r="E31">
        <v>120.78</v>
      </c>
      <c r="F31">
        <v>0.14144766</v>
      </c>
      <c r="G31">
        <v>449</v>
      </c>
      <c r="H31" t="s">
        <v>19</v>
      </c>
      <c r="I31">
        <v>0.128125937</v>
      </c>
      <c r="J31">
        <v>5.75</v>
      </c>
      <c r="K31">
        <f t="shared" si="0"/>
        <v>2.0824137931034481</v>
      </c>
    </row>
    <row r="32" spans="1:11" x14ac:dyDescent="0.3">
      <c r="A32" t="s">
        <v>5</v>
      </c>
      <c r="B32" s="1">
        <v>44217</v>
      </c>
      <c r="C32" s="1">
        <v>44278</v>
      </c>
      <c r="D32">
        <v>61</v>
      </c>
      <c r="E32">
        <v>325.41000000000003</v>
      </c>
      <c r="F32">
        <v>5.5811840000000001E-2</v>
      </c>
      <c r="G32">
        <v>4730</v>
      </c>
      <c r="H32">
        <v>18.03</v>
      </c>
      <c r="I32">
        <v>0.29557377000000001</v>
      </c>
      <c r="J32">
        <v>0</v>
      </c>
      <c r="K32">
        <f t="shared" si="0"/>
        <v>5.3345901639344264</v>
      </c>
    </row>
    <row r="33" spans="1:11" x14ac:dyDescent="0.3">
      <c r="A33" t="s">
        <v>6</v>
      </c>
      <c r="B33" s="1">
        <v>44266</v>
      </c>
      <c r="C33" s="1">
        <v>44328</v>
      </c>
      <c r="D33">
        <v>62</v>
      </c>
      <c r="E33">
        <v>121.5</v>
      </c>
      <c r="F33">
        <v>0.14710843000000001</v>
      </c>
      <c r="G33">
        <v>431</v>
      </c>
      <c r="H33" t="s">
        <v>20</v>
      </c>
      <c r="I33">
        <v>0.12911640999999999</v>
      </c>
      <c r="J33">
        <v>5.75</v>
      </c>
      <c r="K33">
        <f t="shared" si="0"/>
        <v>1.9596774193548387</v>
      </c>
    </row>
    <row r="34" spans="1:11" x14ac:dyDescent="0.3">
      <c r="A34" t="s">
        <v>5</v>
      </c>
      <c r="B34" s="1">
        <v>44278</v>
      </c>
      <c r="C34" s="1">
        <v>44330</v>
      </c>
      <c r="D34">
        <v>52</v>
      </c>
      <c r="E34">
        <v>162.19999999999999</v>
      </c>
      <c r="F34">
        <v>5.5809909999999997E-2</v>
      </c>
      <c r="G34">
        <v>2241</v>
      </c>
      <c r="H34">
        <v>15.37</v>
      </c>
      <c r="I34">
        <v>0.29557692299999999</v>
      </c>
      <c r="J34">
        <v>0</v>
      </c>
      <c r="K34">
        <f t="shared" si="0"/>
        <v>3.1192307692307688</v>
      </c>
    </row>
    <row r="35" spans="1:11" x14ac:dyDescent="0.3">
      <c r="A35" t="s">
        <v>6</v>
      </c>
      <c r="B35" s="1">
        <v>44328</v>
      </c>
      <c r="C35" s="1">
        <v>44347</v>
      </c>
      <c r="D35">
        <v>19</v>
      </c>
      <c r="E35">
        <v>35.369999999999997</v>
      </c>
      <c r="F35">
        <v>0.14706896999999999</v>
      </c>
      <c r="G35">
        <v>116</v>
      </c>
      <c r="H35" t="s">
        <v>21</v>
      </c>
      <c r="I35">
        <v>0.133272311</v>
      </c>
      <c r="J35">
        <v>5.75</v>
      </c>
      <c r="K35">
        <f t="shared" si="0"/>
        <v>1.861578947368421</v>
      </c>
    </row>
    <row r="36" spans="1:11" x14ac:dyDescent="0.3">
      <c r="A36" t="s">
        <v>5</v>
      </c>
      <c r="B36" s="1">
        <v>44330</v>
      </c>
      <c r="C36" s="1">
        <v>44389</v>
      </c>
      <c r="D36">
        <v>59</v>
      </c>
      <c r="E36">
        <v>40.72</v>
      </c>
      <c r="F36">
        <v>6.0236970000000001E-2</v>
      </c>
      <c r="G36">
        <v>297</v>
      </c>
      <c r="H36">
        <v>17.45</v>
      </c>
      <c r="I36">
        <v>0.29576271199999998</v>
      </c>
      <c r="J36">
        <v>0</v>
      </c>
      <c r="K36">
        <f t="shared" si="0"/>
        <v>0.69016949152542373</v>
      </c>
    </row>
    <row r="37" spans="1:11" x14ac:dyDescent="0.3">
      <c r="A37" t="s">
        <v>6</v>
      </c>
      <c r="B37" s="1">
        <v>44347</v>
      </c>
      <c r="C37" s="1">
        <v>44382</v>
      </c>
      <c r="D37">
        <v>35</v>
      </c>
      <c r="E37">
        <v>51.18</v>
      </c>
      <c r="F37">
        <v>0.14709459</v>
      </c>
      <c r="G37">
        <v>148</v>
      </c>
      <c r="H37" t="s">
        <v>22</v>
      </c>
      <c r="I37">
        <v>0.11696894400000001</v>
      </c>
      <c r="J37">
        <v>5.75</v>
      </c>
      <c r="K37">
        <f t="shared" si="0"/>
        <v>1.4622857142857142</v>
      </c>
    </row>
    <row r="38" spans="1:11" x14ac:dyDescent="0.3">
      <c r="A38" t="s">
        <v>6</v>
      </c>
      <c r="B38" s="1">
        <v>44382</v>
      </c>
      <c r="C38" s="1">
        <v>44391</v>
      </c>
      <c r="D38">
        <v>9</v>
      </c>
      <c r="E38">
        <v>7.45</v>
      </c>
      <c r="F38">
        <v>0.14722221999999999</v>
      </c>
      <c r="G38">
        <v>18</v>
      </c>
      <c r="H38">
        <v>10.525</v>
      </c>
      <c r="I38">
        <v>0.11694444399999999</v>
      </c>
      <c r="J38">
        <v>4</v>
      </c>
      <c r="K38">
        <f t="shared" si="0"/>
        <v>0.82777777777777783</v>
      </c>
    </row>
    <row r="39" spans="1:11" x14ac:dyDescent="0.3">
      <c r="A39" t="s">
        <v>5</v>
      </c>
      <c r="B39" s="1">
        <v>44389</v>
      </c>
      <c r="C39" s="1">
        <v>44460</v>
      </c>
      <c r="D39">
        <v>71</v>
      </c>
      <c r="E39">
        <v>46.06</v>
      </c>
      <c r="F39">
        <v>6.0259739999999999E-2</v>
      </c>
      <c r="G39">
        <v>308</v>
      </c>
      <c r="H39">
        <v>20.99</v>
      </c>
      <c r="I39">
        <v>0.29563380299999997</v>
      </c>
      <c r="J39">
        <v>0</v>
      </c>
      <c r="K39">
        <f t="shared" si="0"/>
        <v>0.64873239436619723</v>
      </c>
    </row>
    <row r="40" spans="1:11" x14ac:dyDescent="0.3">
      <c r="A40" t="s">
        <v>6</v>
      </c>
      <c r="B40" s="1">
        <v>44391</v>
      </c>
      <c r="C40" s="1">
        <v>44419</v>
      </c>
      <c r="D40">
        <v>28</v>
      </c>
      <c r="E40">
        <v>40.299999999999997</v>
      </c>
      <c r="F40">
        <v>0.14711537999999999</v>
      </c>
      <c r="G40">
        <v>156</v>
      </c>
      <c r="H40">
        <v>3.2749999999999999</v>
      </c>
      <c r="I40">
        <v>0.116964286</v>
      </c>
      <c r="J40">
        <v>4</v>
      </c>
      <c r="K40">
        <f t="shared" si="0"/>
        <v>1.4392857142857143</v>
      </c>
    </row>
    <row r="41" spans="1:11" x14ac:dyDescent="0.3">
      <c r="A41" t="s">
        <v>6</v>
      </c>
      <c r="B41" s="1">
        <v>44419</v>
      </c>
      <c r="C41" s="1">
        <v>44451</v>
      </c>
      <c r="D41">
        <v>32</v>
      </c>
      <c r="E41">
        <v>66.510000000000005</v>
      </c>
      <c r="F41">
        <v>0.14711599</v>
      </c>
      <c r="G41">
        <v>319</v>
      </c>
      <c r="H41">
        <v>37.424999999999997</v>
      </c>
      <c r="I41">
        <v>0.116953125</v>
      </c>
      <c r="J41">
        <v>4</v>
      </c>
      <c r="K41">
        <f t="shared" si="0"/>
        <v>2.0784375000000002</v>
      </c>
    </row>
    <row r="42" spans="1:11" x14ac:dyDescent="0.3">
      <c r="A42" t="s">
        <v>6</v>
      </c>
      <c r="B42" s="1">
        <v>44451</v>
      </c>
      <c r="C42" s="1">
        <v>44481</v>
      </c>
      <c r="D42">
        <v>30</v>
      </c>
      <c r="E42">
        <v>33.46</v>
      </c>
      <c r="F42">
        <v>0.14733333000000001</v>
      </c>
      <c r="G42">
        <v>149</v>
      </c>
      <c r="H42">
        <v>2.9649999999999999</v>
      </c>
      <c r="I42">
        <v>9.8833332999999995E-2</v>
      </c>
      <c r="J42">
        <v>4</v>
      </c>
      <c r="K42">
        <f t="shared" si="0"/>
        <v>1.1153333333333333</v>
      </c>
    </row>
    <row r="43" spans="1:11" x14ac:dyDescent="0.3">
      <c r="A43" t="s">
        <v>5</v>
      </c>
      <c r="B43" s="1">
        <v>44460</v>
      </c>
      <c r="C43" s="1">
        <v>44469</v>
      </c>
      <c r="D43">
        <v>9</v>
      </c>
      <c r="E43">
        <v>20.100000000000001</v>
      </c>
      <c r="F43">
        <v>6.0244899999999997E-2</v>
      </c>
      <c r="G43">
        <v>245</v>
      </c>
      <c r="H43">
        <v>2.66</v>
      </c>
      <c r="I43">
        <v>0.295555556</v>
      </c>
      <c r="J43">
        <v>0</v>
      </c>
      <c r="K43">
        <f t="shared" si="0"/>
        <v>2.2333333333333334</v>
      </c>
    </row>
    <row r="44" spans="1:11" x14ac:dyDescent="0.3">
      <c r="A44" t="s">
        <v>5</v>
      </c>
      <c r="B44" s="1">
        <v>44469</v>
      </c>
      <c r="C44" s="1">
        <v>44518</v>
      </c>
      <c r="D44">
        <v>49</v>
      </c>
      <c r="E44">
        <v>113.61</v>
      </c>
      <c r="F44">
        <v>4.9892390000000002E-2</v>
      </c>
      <c r="G44">
        <v>1301</v>
      </c>
      <c r="H44">
        <v>33.880000000000003</v>
      </c>
      <c r="I44">
        <v>0.69142857099999999</v>
      </c>
      <c r="J44">
        <v>0</v>
      </c>
      <c r="K44">
        <f t="shared" si="0"/>
        <v>2.3185714285714285</v>
      </c>
    </row>
    <row r="45" spans="1:11" x14ac:dyDescent="0.3">
      <c r="A45" t="s">
        <v>6</v>
      </c>
      <c r="B45" s="1">
        <v>44481</v>
      </c>
      <c r="C45" s="1">
        <v>44511</v>
      </c>
      <c r="D45">
        <v>30</v>
      </c>
      <c r="E45">
        <v>34.020000000000003</v>
      </c>
      <c r="F45">
        <v>0.11124224000000001</v>
      </c>
      <c r="G45">
        <v>161</v>
      </c>
      <c r="H45">
        <v>29.024999999999999</v>
      </c>
      <c r="I45">
        <v>9.6750000000000003E-2</v>
      </c>
      <c r="J45">
        <v>4</v>
      </c>
      <c r="K45">
        <f t="shared" si="0"/>
        <v>1.1340000000000001</v>
      </c>
    </row>
    <row r="46" spans="1:11" x14ac:dyDescent="0.3">
      <c r="A46" t="s">
        <v>6</v>
      </c>
      <c r="B46" s="1">
        <v>44511</v>
      </c>
      <c r="C46" s="1">
        <v>44537</v>
      </c>
      <c r="D46">
        <v>26</v>
      </c>
      <c r="E46">
        <v>33.31</v>
      </c>
      <c r="F46">
        <v>0.11127168</v>
      </c>
      <c r="G46">
        <v>173</v>
      </c>
      <c r="H46">
        <v>25.175000000000001</v>
      </c>
      <c r="I46">
        <v>9.6826922999999995E-2</v>
      </c>
      <c r="J46">
        <v>4</v>
      </c>
      <c r="K46">
        <f t="shared" si="0"/>
        <v>1.2811538461538463</v>
      </c>
    </row>
    <row r="47" spans="1:11" x14ac:dyDescent="0.3">
      <c r="A47" t="s">
        <v>5</v>
      </c>
      <c r="B47" s="1">
        <v>44518</v>
      </c>
      <c r="C47" s="1">
        <v>44582</v>
      </c>
      <c r="D47">
        <v>64</v>
      </c>
      <c r="E47">
        <v>382.51</v>
      </c>
      <c r="F47">
        <v>5.6828360000000001E-2</v>
      </c>
      <c r="G47">
        <v>5707</v>
      </c>
      <c r="H47">
        <v>44.74</v>
      </c>
      <c r="I47">
        <v>0.69906250000000003</v>
      </c>
      <c r="J47">
        <v>0</v>
      </c>
      <c r="K47">
        <f t="shared" si="0"/>
        <v>5.9767187499999999</v>
      </c>
    </row>
    <row r="48" spans="1:11" x14ac:dyDescent="0.3">
      <c r="A48" t="s">
        <v>23</v>
      </c>
      <c r="B48" s="1">
        <v>44530</v>
      </c>
      <c r="C48" s="1">
        <v>44592</v>
      </c>
      <c r="D48">
        <v>62</v>
      </c>
      <c r="E48">
        <v>52.39</v>
      </c>
      <c r="F48">
        <v>0.56999999999999995</v>
      </c>
      <c r="G48">
        <v>34</v>
      </c>
      <c r="H48">
        <v>0.84499999999999997</v>
      </c>
      <c r="K48">
        <f t="shared" si="0"/>
        <v>0.84499999999999997</v>
      </c>
    </row>
    <row r="49" spans="1:11" x14ac:dyDescent="0.3">
      <c r="A49" t="s">
        <v>6</v>
      </c>
      <c r="B49" s="1">
        <v>44537</v>
      </c>
      <c r="C49" s="1">
        <v>44573</v>
      </c>
      <c r="D49">
        <v>36</v>
      </c>
      <c r="E49">
        <v>49.64</v>
      </c>
      <c r="F49">
        <v>0.13530864000000001</v>
      </c>
      <c r="G49">
        <v>243</v>
      </c>
      <c r="H49">
        <v>3.63</v>
      </c>
      <c r="I49">
        <v>0.100833333</v>
      </c>
      <c r="J49">
        <v>4</v>
      </c>
      <c r="K49">
        <f t="shared" si="0"/>
        <v>1.3788888888888888</v>
      </c>
    </row>
    <row r="50" spans="1:11" x14ac:dyDescent="0.3">
      <c r="A50" t="s">
        <v>6</v>
      </c>
      <c r="B50" s="1">
        <v>44573</v>
      </c>
      <c r="C50" s="1">
        <v>44608</v>
      </c>
      <c r="D50">
        <v>35</v>
      </c>
      <c r="E50">
        <v>54.46</v>
      </c>
      <c r="F50">
        <v>0.13531646</v>
      </c>
      <c r="G50">
        <v>237</v>
      </c>
      <c r="H50">
        <v>38.174999999999997</v>
      </c>
      <c r="I50">
        <v>0.109071429</v>
      </c>
      <c r="J50">
        <v>4</v>
      </c>
      <c r="K50">
        <f t="shared" si="0"/>
        <v>1.556</v>
      </c>
    </row>
    <row r="51" spans="1:11" x14ac:dyDescent="0.3">
      <c r="A51" t="s">
        <v>5</v>
      </c>
      <c r="B51" s="1">
        <v>44582</v>
      </c>
      <c r="C51" s="1">
        <v>44637</v>
      </c>
      <c r="D51">
        <v>55</v>
      </c>
      <c r="E51">
        <v>340.32</v>
      </c>
      <c r="F51">
        <v>5.6825109999999998E-2</v>
      </c>
      <c r="G51">
        <v>4397</v>
      </c>
      <c r="H51">
        <v>46.69</v>
      </c>
      <c r="I51">
        <v>0.848909091</v>
      </c>
      <c r="J51">
        <v>0</v>
      </c>
      <c r="K51">
        <f t="shared" si="0"/>
        <v>6.1876363636363632</v>
      </c>
    </row>
    <row r="52" spans="1:11" x14ac:dyDescent="0.3">
      <c r="A52" t="s">
        <v>23</v>
      </c>
      <c r="B52" s="1">
        <v>44592</v>
      </c>
      <c r="C52" s="1">
        <v>44649</v>
      </c>
      <c r="D52">
        <v>57</v>
      </c>
      <c r="E52">
        <v>42.35</v>
      </c>
      <c r="F52">
        <v>0.56999999999999995</v>
      </c>
      <c r="G52">
        <v>27</v>
      </c>
      <c r="H52">
        <v>0.74298245600000001</v>
      </c>
      <c r="K52">
        <f t="shared" si="0"/>
        <v>0.74298245614035086</v>
      </c>
    </row>
    <row r="53" spans="1:11" x14ac:dyDescent="0.3">
      <c r="A53" t="s">
        <v>6</v>
      </c>
      <c r="B53" s="1">
        <v>44608</v>
      </c>
      <c r="C53" s="1">
        <v>44633</v>
      </c>
      <c r="D53">
        <v>25</v>
      </c>
      <c r="E53">
        <v>36.61</v>
      </c>
      <c r="F53">
        <v>0.13532468</v>
      </c>
      <c r="G53">
        <v>154</v>
      </c>
      <c r="H53">
        <v>27.274999999999999</v>
      </c>
      <c r="I53">
        <v>0.1091</v>
      </c>
      <c r="J53">
        <v>4</v>
      </c>
      <c r="K53">
        <f t="shared" si="0"/>
        <v>1.4643999999999999</v>
      </c>
    </row>
    <row r="54" spans="1:11" x14ac:dyDescent="0.3">
      <c r="A54" t="s">
        <v>6</v>
      </c>
      <c r="B54" s="1">
        <v>44633</v>
      </c>
      <c r="C54" s="1">
        <v>44663</v>
      </c>
      <c r="D54">
        <v>30</v>
      </c>
      <c r="E54">
        <v>41.71</v>
      </c>
      <c r="F54">
        <v>0.13535353999999999</v>
      </c>
      <c r="G54">
        <v>175</v>
      </c>
      <c r="H54">
        <v>3.2050000000000001</v>
      </c>
      <c r="I54">
        <v>0.106833333</v>
      </c>
      <c r="J54">
        <v>4</v>
      </c>
      <c r="K54">
        <f t="shared" si="0"/>
        <v>1.3903333333333334</v>
      </c>
    </row>
    <row r="55" spans="1:11" x14ac:dyDescent="0.3">
      <c r="A55" t="s">
        <v>5</v>
      </c>
      <c r="B55" s="1">
        <v>44637</v>
      </c>
      <c r="C55" s="1">
        <v>44698</v>
      </c>
      <c r="D55">
        <v>61</v>
      </c>
      <c r="E55">
        <v>216.97</v>
      </c>
      <c r="F55">
        <v>5.6823430000000001E-2</v>
      </c>
      <c r="G55">
        <v>2424</v>
      </c>
      <c r="H55">
        <v>51.78</v>
      </c>
      <c r="I55">
        <v>0.84885245899999995</v>
      </c>
      <c r="J55">
        <v>0</v>
      </c>
      <c r="K55">
        <f t="shared" si="0"/>
        <v>3.5568852459016393</v>
      </c>
    </row>
    <row r="56" spans="1:11" x14ac:dyDescent="0.3">
      <c r="A56" t="s">
        <v>23</v>
      </c>
      <c r="B56" s="1">
        <v>44649</v>
      </c>
      <c r="C56" s="1">
        <v>44708</v>
      </c>
      <c r="D56">
        <v>59</v>
      </c>
      <c r="E56">
        <v>43.79</v>
      </c>
      <c r="F56">
        <v>0.56999999999999995</v>
      </c>
      <c r="G56">
        <v>28</v>
      </c>
      <c r="H56">
        <v>0.74220339000000002</v>
      </c>
      <c r="K56">
        <f t="shared" si="0"/>
        <v>0.74220338983050849</v>
      </c>
    </row>
    <row r="57" spans="1:11" x14ac:dyDescent="0.3">
      <c r="A57" t="s">
        <v>6</v>
      </c>
      <c r="B57" s="1">
        <v>44663</v>
      </c>
      <c r="C57" s="1">
        <v>44693</v>
      </c>
      <c r="D57">
        <v>30</v>
      </c>
      <c r="E57">
        <v>37.92</v>
      </c>
      <c r="F57">
        <v>0.12597484</v>
      </c>
      <c r="G57">
        <v>159</v>
      </c>
      <c r="H57">
        <v>3.1150000000000002</v>
      </c>
      <c r="I57">
        <v>0.103833333</v>
      </c>
      <c r="J57">
        <v>4</v>
      </c>
      <c r="K57">
        <f t="shared" si="0"/>
        <v>1.264</v>
      </c>
    </row>
    <row r="58" spans="1:11" x14ac:dyDescent="0.3">
      <c r="A58" t="s">
        <v>6</v>
      </c>
      <c r="B58" s="1">
        <v>44693</v>
      </c>
      <c r="C58" s="1">
        <v>44724</v>
      </c>
      <c r="D58">
        <v>31</v>
      </c>
      <c r="E58">
        <v>36.39</v>
      </c>
      <c r="F58">
        <v>0.12596272999999999</v>
      </c>
      <c r="G58">
        <v>161</v>
      </c>
      <c r="H58">
        <v>3.22</v>
      </c>
      <c r="I58">
        <v>0.10387096799999999</v>
      </c>
      <c r="J58">
        <v>4</v>
      </c>
      <c r="K58">
        <f t="shared" si="0"/>
        <v>1.1738709677419354</v>
      </c>
    </row>
    <row r="59" spans="1:11" x14ac:dyDescent="0.3">
      <c r="A59" t="s">
        <v>5</v>
      </c>
      <c r="B59" s="1">
        <v>44698</v>
      </c>
      <c r="C59" s="1">
        <v>44762</v>
      </c>
      <c r="D59">
        <v>64</v>
      </c>
      <c r="E59">
        <v>77.92</v>
      </c>
      <c r="F59">
        <v>5.6811019999999997E-2</v>
      </c>
      <c r="G59">
        <v>254</v>
      </c>
      <c r="H59">
        <v>54.33</v>
      </c>
      <c r="I59">
        <v>0.84890624999999997</v>
      </c>
      <c r="J59">
        <v>0</v>
      </c>
      <c r="K59">
        <f t="shared" si="0"/>
        <v>1.2175</v>
      </c>
    </row>
    <row r="60" spans="1:11" x14ac:dyDescent="0.3">
      <c r="A60" t="s">
        <v>23</v>
      </c>
      <c r="B60" s="1">
        <v>44708</v>
      </c>
      <c r="C60" s="1">
        <v>44771</v>
      </c>
      <c r="D60">
        <v>63</v>
      </c>
      <c r="E60">
        <v>53.26</v>
      </c>
      <c r="F60">
        <v>0.62</v>
      </c>
      <c r="G60">
        <v>34</v>
      </c>
      <c r="H60">
        <v>0.84539682500000002</v>
      </c>
      <c r="K60">
        <f t="shared" si="0"/>
        <v>0.84539682539682537</v>
      </c>
    </row>
    <row r="61" spans="1:11" x14ac:dyDescent="0.3">
      <c r="A61" t="s">
        <v>6</v>
      </c>
      <c r="B61" s="1">
        <v>44754</v>
      </c>
      <c r="C61" s="1">
        <v>44784</v>
      </c>
      <c r="D61">
        <v>30</v>
      </c>
      <c r="E61">
        <v>67.48</v>
      </c>
      <c r="F61">
        <v>0.20089286000000001</v>
      </c>
      <c r="G61">
        <v>169</v>
      </c>
      <c r="H61">
        <v>31.175000000000001</v>
      </c>
      <c r="I61">
        <v>0.103916667</v>
      </c>
      <c r="J61">
        <v>4</v>
      </c>
      <c r="K61">
        <f t="shared" si="0"/>
        <v>2.2493333333333334</v>
      </c>
    </row>
    <row r="62" spans="1:11" x14ac:dyDescent="0.3">
      <c r="A62" t="s">
        <v>23</v>
      </c>
      <c r="B62" s="1">
        <v>44771</v>
      </c>
      <c r="C62" s="1">
        <v>44832</v>
      </c>
      <c r="D62">
        <v>61</v>
      </c>
      <c r="E62">
        <v>31.86</v>
      </c>
      <c r="F62">
        <v>0.51</v>
      </c>
      <c r="G62">
        <v>19</v>
      </c>
      <c r="H62">
        <v>0.52229508199999997</v>
      </c>
      <c r="K62">
        <f t="shared" si="0"/>
        <v>0.52229508196721308</v>
      </c>
    </row>
    <row r="63" spans="1:11" x14ac:dyDescent="0.3">
      <c r="A63" t="s">
        <v>23</v>
      </c>
      <c r="B63" s="1">
        <v>44832</v>
      </c>
      <c r="C63" s="1">
        <v>44893</v>
      </c>
      <c r="D63">
        <v>61</v>
      </c>
      <c r="E63">
        <v>53.26</v>
      </c>
      <c r="F63">
        <v>0.56999999999999995</v>
      </c>
      <c r="G63">
        <v>26</v>
      </c>
      <c r="H63">
        <v>0.87311475400000005</v>
      </c>
      <c r="K63">
        <f t="shared" si="0"/>
        <v>0.87311475409836059</v>
      </c>
    </row>
    <row r="64" spans="1:11" x14ac:dyDescent="0.3">
      <c r="A64" t="s">
        <v>5</v>
      </c>
      <c r="B64" s="1">
        <v>44839</v>
      </c>
      <c r="C64" s="1">
        <v>44886</v>
      </c>
      <c r="D64">
        <v>47</v>
      </c>
      <c r="E64">
        <v>84</v>
      </c>
      <c r="F64">
        <v>5.852185E-2</v>
      </c>
      <c r="G64">
        <v>778</v>
      </c>
      <c r="H64">
        <v>31.74</v>
      </c>
      <c r="I64">
        <v>0.67531914900000001</v>
      </c>
      <c r="J64">
        <v>0</v>
      </c>
      <c r="K64">
        <f t="shared" si="0"/>
        <v>1.7872340425531914</v>
      </c>
    </row>
    <row r="65" spans="1:11" x14ac:dyDescent="0.3">
      <c r="A65" t="s">
        <v>5</v>
      </c>
      <c r="B65" s="1">
        <v>44886</v>
      </c>
      <c r="C65" s="1">
        <v>44928</v>
      </c>
      <c r="D65">
        <v>42</v>
      </c>
      <c r="E65">
        <v>192.02</v>
      </c>
      <c r="F65">
        <v>5.8525000000000001E-2</v>
      </c>
      <c r="G65">
        <v>2512</v>
      </c>
      <c r="H65">
        <v>28.36</v>
      </c>
      <c r="I65">
        <v>0.675288</v>
      </c>
      <c r="J65">
        <v>0</v>
      </c>
      <c r="K65">
        <f t="shared" si="0"/>
        <v>4.5719047619047624</v>
      </c>
    </row>
    <row r="66" spans="1:11" x14ac:dyDescent="0.3">
      <c r="A66" t="s">
        <v>5</v>
      </c>
      <c r="B66" s="1">
        <v>44960</v>
      </c>
      <c r="C66" s="1">
        <v>45026</v>
      </c>
      <c r="D66">
        <v>66</v>
      </c>
      <c r="E66">
        <v>87.34</v>
      </c>
      <c r="F66">
        <v>6.7530000000000007E-2</v>
      </c>
      <c r="G66">
        <v>921</v>
      </c>
      <c r="H66">
        <v>21.13</v>
      </c>
      <c r="I66">
        <v>0.31733</v>
      </c>
      <c r="J66">
        <v>0</v>
      </c>
      <c r="K66">
        <f t="shared" si="0"/>
        <v>1.3233333333333335</v>
      </c>
    </row>
    <row r="67" spans="1:11" x14ac:dyDescent="0.3">
      <c r="A67" t="s">
        <v>6</v>
      </c>
      <c r="B67" s="1">
        <v>44984</v>
      </c>
      <c r="C67" s="1">
        <v>45015</v>
      </c>
      <c r="D67">
        <v>31</v>
      </c>
      <c r="E67">
        <v>33.200000000000003</v>
      </c>
      <c r="F67">
        <v>0.146512</v>
      </c>
      <c r="G67">
        <v>104</v>
      </c>
      <c r="H67">
        <v>15.73</v>
      </c>
      <c r="I67">
        <v>8.7756000000000001E-2</v>
      </c>
      <c r="J67">
        <v>5.5</v>
      </c>
      <c r="K67">
        <f t="shared" ref="K67:K119" si="1">E67/D67</f>
        <v>1.0709677419354839</v>
      </c>
    </row>
    <row r="68" spans="1:11" x14ac:dyDescent="0.3">
      <c r="A68" t="s">
        <v>6</v>
      </c>
      <c r="B68" s="1">
        <v>45015</v>
      </c>
      <c r="C68" s="1">
        <v>45047</v>
      </c>
      <c r="D68">
        <v>32</v>
      </c>
      <c r="E68">
        <v>39.14</v>
      </c>
      <c r="F68">
        <v>0.146512</v>
      </c>
      <c r="G68">
        <v>142</v>
      </c>
      <c r="H68">
        <v>16.23</v>
      </c>
      <c r="I68">
        <v>8.7756000000000001E-2</v>
      </c>
      <c r="J68">
        <v>5.5</v>
      </c>
      <c r="K68">
        <f t="shared" si="1"/>
        <v>1.223125</v>
      </c>
    </row>
    <row r="69" spans="1:11" x14ac:dyDescent="0.3">
      <c r="A69" t="s">
        <v>23</v>
      </c>
      <c r="B69" s="1">
        <v>44988</v>
      </c>
      <c r="C69" s="1">
        <v>45050</v>
      </c>
      <c r="D69">
        <v>62</v>
      </c>
      <c r="E69">
        <v>46.29</v>
      </c>
      <c r="F69">
        <v>0.56999999999999995</v>
      </c>
      <c r="G69">
        <v>32</v>
      </c>
      <c r="H69">
        <v>0.74661290300000005</v>
      </c>
      <c r="K69">
        <f t="shared" si="1"/>
        <v>0.74661290322580642</v>
      </c>
    </row>
    <row r="70" spans="1:11" x14ac:dyDescent="0.3">
      <c r="A70" t="s">
        <v>6</v>
      </c>
      <c r="B70" s="1">
        <v>45047</v>
      </c>
      <c r="C70" s="1">
        <v>45076</v>
      </c>
      <c r="D70">
        <v>29</v>
      </c>
      <c r="E70">
        <v>34.25</v>
      </c>
      <c r="F70">
        <v>0.14674599999999999</v>
      </c>
      <c r="G70">
        <v>120</v>
      </c>
      <c r="H70">
        <v>14.72</v>
      </c>
      <c r="I70">
        <v>8.7756000000000001E-2</v>
      </c>
      <c r="J70">
        <v>5.5</v>
      </c>
      <c r="K70">
        <f t="shared" si="1"/>
        <v>1.1810344827586208</v>
      </c>
    </row>
    <row r="71" spans="1:11" x14ac:dyDescent="0.3">
      <c r="A71" t="s">
        <v>6</v>
      </c>
      <c r="B71" s="1">
        <v>45076</v>
      </c>
      <c r="C71" s="1">
        <v>45109</v>
      </c>
      <c r="D71">
        <v>33</v>
      </c>
      <c r="E71">
        <v>37.08</v>
      </c>
      <c r="F71">
        <v>0.14674599999999999</v>
      </c>
      <c r="G71">
        <v>123</v>
      </c>
      <c r="H71">
        <v>16.75</v>
      </c>
      <c r="I71">
        <v>8.7756000000000001E-2</v>
      </c>
      <c r="J71">
        <v>5.5</v>
      </c>
      <c r="K71">
        <f t="shared" si="1"/>
        <v>1.1236363636363635</v>
      </c>
    </row>
    <row r="72" spans="1:11" x14ac:dyDescent="0.3">
      <c r="A72" t="s">
        <v>6</v>
      </c>
      <c r="B72" s="1">
        <v>45109</v>
      </c>
      <c r="C72" s="1">
        <v>45137</v>
      </c>
      <c r="D72">
        <v>28</v>
      </c>
      <c r="E72">
        <v>59.04</v>
      </c>
      <c r="F72">
        <v>0.14674599999999999</v>
      </c>
      <c r="G72">
        <v>302</v>
      </c>
      <c r="H72">
        <v>14.21</v>
      </c>
      <c r="I72">
        <v>8.7756000000000001E-2</v>
      </c>
      <c r="J72">
        <v>5.5</v>
      </c>
      <c r="K72">
        <f t="shared" si="1"/>
        <v>2.1085714285714285</v>
      </c>
    </row>
    <row r="73" spans="1:11" x14ac:dyDescent="0.3">
      <c r="A73" t="s">
        <v>5</v>
      </c>
      <c r="B73" s="1">
        <v>45026</v>
      </c>
      <c r="C73" s="1">
        <v>45077</v>
      </c>
      <c r="D73">
        <v>51</v>
      </c>
      <c r="E73">
        <v>28.55</v>
      </c>
      <c r="F73">
        <v>4.1875000000000002E-2</v>
      </c>
      <c r="G73">
        <v>235</v>
      </c>
      <c r="H73">
        <v>15.83</v>
      </c>
      <c r="I73">
        <v>0.310392157</v>
      </c>
      <c r="J73">
        <v>0.55980392199999995</v>
      </c>
      <c r="K73">
        <f t="shared" si="1"/>
        <v>0.55980392156862746</v>
      </c>
    </row>
    <row r="74" spans="1:11" x14ac:dyDescent="0.3">
      <c r="A74" t="s">
        <v>23</v>
      </c>
      <c r="B74" s="1">
        <v>45050</v>
      </c>
      <c r="C74" s="1">
        <v>45110</v>
      </c>
      <c r="D74">
        <v>60</v>
      </c>
      <c r="E74">
        <v>91.48</v>
      </c>
      <c r="F74">
        <v>0.85099999999999998</v>
      </c>
      <c r="G74">
        <v>54</v>
      </c>
      <c r="H74" t="s">
        <v>24</v>
      </c>
      <c r="K74">
        <f t="shared" si="1"/>
        <v>1.5246666666666668</v>
      </c>
    </row>
    <row r="75" spans="1:11" x14ac:dyDescent="0.3">
      <c r="A75" t="s">
        <v>5</v>
      </c>
      <c r="B75" s="1">
        <v>45077</v>
      </c>
      <c r="C75" s="1">
        <v>45146</v>
      </c>
      <c r="D75">
        <v>69</v>
      </c>
      <c r="E75">
        <v>42.32</v>
      </c>
      <c r="F75">
        <v>4.0206470000000001E-2</v>
      </c>
      <c r="G75">
        <v>406</v>
      </c>
      <c r="H75">
        <v>21.42</v>
      </c>
      <c r="I75">
        <v>0.31043478299999999</v>
      </c>
      <c r="J75">
        <v>0.61333333300000004</v>
      </c>
      <c r="K75">
        <f t="shared" si="1"/>
        <v>0.61333333333333329</v>
      </c>
    </row>
    <row r="76" spans="1:11" x14ac:dyDescent="0.3">
      <c r="A76" t="s">
        <v>6</v>
      </c>
      <c r="B76" s="1">
        <v>45137</v>
      </c>
      <c r="C76" s="1">
        <v>45168</v>
      </c>
      <c r="D76">
        <v>31</v>
      </c>
      <c r="E76">
        <v>59.43</v>
      </c>
      <c r="F76">
        <v>0.14674599999999999</v>
      </c>
      <c r="G76">
        <v>292</v>
      </c>
      <c r="H76">
        <v>15.73</v>
      </c>
      <c r="I76">
        <v>8.7756000000000001E-2</v>
      </c>
      <c r="J76">
        <v>5.5</v>
      </c>
      <c r="K76">
        <f t="shared" si="1"/>
        <v>1.9170967741935483</v>
      </c>
    </row>
    <row r="77" spans="1:11" x14ac:dyDescent="0.3">
      <c r="A77" t="s">
        <v>6</v>
      </c>
      <c r="B77" s="1">
        <v>45168</v>
      </c>
      <c r="C77" s="1">
        <v>45200</v>
      </c>
      <c r="D77">
        <v>32</v>
      </c>
      <c r="E77">
        <v>63.82</v>
      </c>
      <c r="F77">
        <v>0.14674599999999999</v>
      </c>
      <c r="G77">
        <v>319</v>
      </c>
      <c r="H77">
        <v>16.25</v>
      </c>
      <c r="I77">
        <v>8.7756000000000001E-2</v>
      </c>
      <c r="J77">
        <v>5.5</v>
      </c>
      <c r="K77">
        <f t="shared" si="1"/>
        <v>1.994375</v>
      </c>
    </row>
    <row r="78" spans="1:11" x14ac:dyDescent="0.3">
      <c r="A78" t="s">
        <v>23</v>
      </c>
      <c r="B78" s="1">
        <v>45110</v>
      </c>
      <c r="C78" s="1">
        <v>45170</v>
      </c>
      <c r="D78">
        <v>60</v>
      </c>
      <c r="E78">
        <v>232.38</v>
      </c>
      <c r="F78">
        <v>1.488</v>
      </c>
      <c r="G78">
        <v>108</v>
      </c>
      <c r="H78">
        <v>3.8730000000000002</v>
      </c>
      <c r="K78">
        <f t="shared" si="1"/>
        <v>3.8729999999999998</v>
      </c>
    </row>
    <row r="79" spans="1:11" x14ac:dyDescent="0.3">
      <c r="A79" t="s">
        <v>23</v>
      </c>
      <c r="B79" s="1">
        <v>45170</v>
      </c>
      <c r="C79" s="1">
        <v>45232</v>
      </c>
      <c r="D79">
        <v>62</v>
      </c>
      <c r="E79">
        <v>46.52</v>
      </c>
      <c r="F79">
        <v>0.56999999999999995</v>
      </c>
      <c r="G79">
        <v>27</v>
      </c>
      <c r="H79">
        <v>0.75032200000000004</v>
      </c>
      <c r="K79">
        <f t="shared" si="1"/>
        <v>0.75032258064516133</v>
      </c>
    </row>
    <row r="80" spans="1:11" x14ac:dyDescent="0.3">
      <c r="A80" t="s">
        <v>6</v>
      </c>
      <c r="B80" s="1">
        <v>45200</v>
      </c>
      <c r="C80" s="1">
        <v>45229</v>
      </c>
      <c r="D80">
        <v>29</v>
      </c>
      <c r="E80">
        <v>37.83</v>
      </c>
      <c r="F80">
        <v>0.14674599999999999</v>
      </c>
      <c r="G80">
        <v>143</v>
      </c>
      <c r="H80">
        <v>14</v>
      </c>
      <c r="I80">
        <v>8.7756000000000001E-2</v>
      </c>
      <c r="J80">
        <v>5.5</v>
      </c>
      <c r="K80">
        <f t="shared" si="1"/>
        <v>1.3044827586206895</v>
      </c>
    </row>
    <row r="81" spans="1:11" x14ac:dyDescent="0.3">
      <c r="A81" t="s">
        <v>6</v>
      </c>
      <c r="B81" s="1">
        <v>45229</v>
      </c>
      <c r="C81" s="1">
        <v>45259</v>
      </c>
      <c r="D81">
        <v>30</v>
      </c>
      <c r="E81">
        <v>39.03</v>
      </c>
      <c r="F81">
        <v>0.14674599999999999</v>
      </c>
      <c r="G81">
        <v>135</v>
      </c>
      <c r="H81">
        <v>14.48</v>
      </c>
      <c r="I81">
        <v>8.7756000000000001E-2</v>
      </c>
      <c r="J81">
        <v>5.5</v>
      </c>
      <c r="K81">
        <f t="shared" si="1"/>
        <v>1.3009999999999999</v>
      </c>
    </row>
    <row r="82" spans="1:11" x14ac:dyDescent="0.3">
      <c r="A82" t="s">
        <v>6</v>
      </c>
      <c r="B82" s="1">
        <v>45259</v>
      </c>
      <c r="C82" s="1">
        <v>45291</v>
      </c>
      <c r="D82">
        <v>32</v>
      </c>
      <c r="E82">
        <v>46.5</v>
      </c>
      <c r="F82">
        <v>0.14674599999999999</v>
      </c>
      <c r="G82">
        <v>156</v>
      </c>
      <c r="H82">
        <v>15.45</v>
      </c>
      <c r="I82">
        <v>8.7756000000000001E-2</v>
      </c>
      <c r="J82">
        <v>5.5</v>
      </c>
      <c r="K82">
        <f t="shared" si="1"/>
        <v>1.453125</v>
      </c>
    </row>
    <row r="83" spans="1:11" x14ac:dyDescent="0.3">
      <c r="A83" t="s">
        <v>5</v>
      </c>
      <c r="B83" s="1">
        <v>45146</v>
      </c>
      <c r="C83" s="1">
        <v>45205</v>
      </c>
      <c r="D83">
        <v>59</v>
      </c>
      <c r="E83">
        <v>12.53</v>
      </c>
      <c r="F83">
        <v>4.1875490000000001E-2</v>
      </c>
      <c r="G83">
        <v>225</v>
      </c>
      <c r="H83">
        <v>16.5</v>
      </c>
      <c r="I83">
        <v>0.27966101700000001</v>
      </c>
      <c r="J83">
        <v>0.21237288100000001</v>
      </c>
      <c r="K83">
        <f t="shared" si="1"/>
        <v>0.21237288135593219</v>
      </c>
    </row>
    <row r="84" spans="1:11" x14ac:dyDescent="0.3">
      <c r="A84" t="s">
        <v>5</v>
      </c>
      <c r="B84" s="1">
        <v>45205</v>
      </c>
      <c r="C84" s="1">
        <v>45267</v>
      </c>
      <c r="D84">
        <v>62</v>
      </c>
      <c r="E84">
        <v>175.35</v>
      </c>
      <c r="F84">
        <v>4.3771030000000002E-2</v>
      </c>
      <c r="G84">
        <v>3283.04</v>
      </c>
      <c r="H84">
        <v>14.45</v>
      </c>
      <c r="I84">
        <v>0.233064516</v>
      </c>
      <c r="J84" t="s">
        <v>25</v>
      </c>
      <c r="K84">
        <f t="shared" si="1"/>
        <v>2.8282258064516128</v>
      </c>
    </row>
    <row r="85" spans="1:11" x14ac:dyDescent="0.3">
      <c r="A85" t="s">
        <v>6</v>
      </c>
      <c r="B85" s="1">
        <v>45291</v>
      </c>
      <c r="C85" s="1">
        <v>45321</v>
      </c>
      <c r="D85">
        <v>30</v>
      </c>
      <c r="E85">
        <v>40.32</v>
      </c>
      <c r="F85">
        <v>0.14674599999999999</v>
      </c>
      <c r="G85">
        <v>134</v>
      </c>
      <c r="H85">
        <v>14.44</v>
      </c>
      <c r="I85">
        <v>8.7756000000000001E-2</v>
      </c>
      <c r="J85">
        <v>5.5</v>
      </c>
      <c r="K85">
        <f t="shared" si="1"/>
        <v>1.3440000000000001</v>
      </c>
    </row>
    <row r="86" spans="1:11" x14ac:dyDescent="0.3">
      <c r="A86" t="s">
        <v>5</v>
      </c>
      <c r="B86" s="1">
        <v>45267</v>
      </c>
      <c r="C86" s="1">
        <v>45322</v>
      </c>
      <c r="D86">
        <v>55</v>
      </c>
      <c r="E86">
        <v>284.70999999999998</v>
      </c>
      <c r="F86">
        <v>4.8108890000000001E-2</v>
      </c>
      <c r="G86">
        <v>5049.96</v>
      </c>
      <c r="H86">
        <v>12.6</v>
      </c>
      <c r="I86">
        <v>0.22909090900000001</v>
      </c>
      <c r="J86" t="s">
        <v>26</v>
      </c>
      <c r="K86">
        <f t="shared" si="1"/>
        <v>5.1765454545454546</v>
      </c>
    </row>
    <row r="87" spans="1:11" x14ac:dyDescent="0.3">
      <c r="A87" t="s">
        <v>23</v>
      </c>
      <c r="B87" s="1">
        <v>45232</v>
      </c>
      <c r="C87" s="1">
        <v>45294</v>
      </c>
      <c r="D87">
        <v>62</v>
      </c>
      <c r="E87">
        <v>36.909999999999997</v>
      </c>
      <c r="F87">
        <v>0.49</v>
      </c>
      <c r="G87">
        <v>20</v>
      </c>
      <c r="H87">
        <v>0.59532258100000002</v>
      </c>
      <c r="K87">
        <f t="shared" si="1"/>
        <v>0.59532258064516119</v>
      </c>
    </row>
    <row r="88" spans="1:11" x14ac:dyDescent="0.3">
      <c r="A88" t="s">
        <v>6</v>
      </c>
      <c r="B88" s="1">
        <v>45321</v>
      </c>
      <c r="C88" s="1">
        <v>45351</v>
      </c>
      <c r="D88">
        <v>30</v>
      </c>
      <c r="E88">
        <v>42.65</v>
      </c>
      <c r="F88">
        <v>0.14674599999999999</v>
      </c>
      <c r="G88">
        <v>148</v>
      </c>
      <c r="H88">
        <v>15.02</v>
      </c>
      <c r="I88">
        <v>8.7540000000000007E-2</v>
      </c>
      <c r="J88">
        <v>5.5</v>
      </c>
      <c r="K88">
        <f t="shared" si="1"/>
        <v>1.4216666666666666</v>
      </c>
    </row>
    <row r="89" spans="1:11" x14ac:dyDescent="0.3">
      <c r="A89" t="s">
        <v>6</v>
      </c>
      <c r="B89" s="1">
        <v>45351</v>
      </c>
      <c r="C89" s="1">
        <v>45379</v>
      </c>
      <c r="D89">
        <v>28</v>
      </c>
      <c r="E89">
        <v>49.11</v>
      </c>
      <c r="F89">
        <v>0.14674599999999999</v>
      </c>
      <c r="G89">
        <v>164</v>
      </c>
      <c r="H89">
        <v>14.02</v>
      </c>
      <c r="I89">
        <v>8.7540000000000007E-2</v>
      </c>
      <c r="J89">
        <v>5.5</v>
      </c>
      <c r="K89">
        <f t="shared" si="1"/>
        <v>1.7539285714285715</v>
      </c>
    </row>
    <row r="90" spans="1:11" x14ac:dyDescent="0.3">
      <c r="A90" t="s">
        <v>5</v>
      </c>
      <c r="B90" s="1">
        <v>45322</v>
      </c>
      <c r="C90" s="1">
        <v>45378</v>
      </c>
      <c r="D90">
        <v>56</v>
      </c>
      <c r="E90">
        <v>203.97</v>
      </c>
      <c r="F90">
        <v>4.8108890000000001E-2</v>
      </c>
      <c r="G90">
        <v>3055.99</v>
      </c>
      <c r="H90">
        <v>13.31</v>
      </c>
      <c r="I90">
        <v>0.23730000000000001</v>
      </c>
      <c r="J90">
        <v>36.423000000000002</v>
      </c>
      <c r="K90">
        <f t="shared" si="1"/>
        <v>3.6423214285714285</v>
      </c>
    </row>
    <row r="91" spans="1:11" x14ac:dyDescent="0.3">
      <c r="A91" t="s">
        <v>23</v>
      </c>
      <c r="B91" s="1">
        <v>45294</v>
      </c>
      <c r="C91" s="1">
        <v>45352</v>
      </c>
      <c r="D91">
        <v>58</v>
      </c>
      <c r="E91">
        <v>36.909999999999997</v>
      </c>
      <c r="F91">
        <v>0.49</v>
      </c>
      <c r="G91">
        <v>20</v>
      </c>
      <c r="H91">
        <v>0.63639999999999997</v>
      </c>
      <c r="K91">
        <f t="shared" si="1"/>
        <v>0.63637931034482753</v>
      </c>
    </row>
    <row r="92" spans="1:11" x14ac:dyDescent="0.3">
      <c r="A92" t="s">
        <v>23</v>
      </c>
      <c r="B92" s="1">
        <v>45352</v>
      </c>
      <c r="C92" s="1">
        <v>45412</v>
      </c>
      <c r="D92">
        <v>60</v>
      </c>
      <c r="E92">
        <v>50.6</v>
      </c>
      <c r="F92">
        <v>0.56999999999999995</v>
      </c>
      <c r="G92">
        <v>30</v>
      </c>
      <c r="H92">
        <v>0.84333333300000002</v>
      </c>
      <c r="K92">
        <f t="shared" si="1"/>
        <v>0.84333333333333338</v>
      </c>
    </row>
    <row r="93" spans="1:11" x14ac:dyDescent="0.3">
      <c r="A93" t="s">
        <v>6</v>
      </c>
      <c r="B93" s="1">
        <v>45379</v>
      </c>
      <c r="C93" s="1">
        <v>45399</v>
      </c>
      <c r="D93">
        <v>20</v>
      </c>
      <c r="E93">
        <v>28.58</v>
      </c>
      <c r="F93">
        <v>0.14674599999999999</v>
      </c>
      <c r="G93">
        <v>82</v>
      </c>
      <c r="H93">
        <v>10.01</v>
      </c>
      <c r="I93">
        <v>8.7540000000000007E-2</v>
      </c>
      <c r="J93">
        <v>5.5</v>
      </c>
      <c r="K93">
        <f t="shared" si="1"/>
        <v>1.4289999999999998</v>
      </c>
    </row>
    <row r="94" spans="1:11" x14ac:dyDescent="0.3">
      <c r="A94" t="s">
        <v>5</v>
      </c>
      <c r="B94" s="1">
        <v>45378</v>
      </c>
      <c r="C94" s="1">
        <v>45429</v>
      </c>
      <c r="D94">
        <v>51</v>
      </c>
      <c r="E94">
        <v>36.020000000000003</v>
      </c>
      <c r="F94">
        <v>4.1511498000000001E-2</v>
      </c>
      <c r="G94">
        <v>383.99</v>
      </c>
      <c r="H94">
        <v>11.96</v>
      </c>
      <c r="I94">
        <v>0.23450980399999999</v>
      </c>
      <c r="J94">
        <v>0.70627450999999997</v>
      </c>
      <c r="K94">
        <f t="shared" si="1"/>
        <v>0.70627450980392159</v>
      </c>
    </row>
    <row r="95" spans="1:11" x14ac:dyDescent="0.3">
      <c r="A95" t="s">
        <v>6</v>
      </c>
      <c r="B95" s="1">
        <v>45400</v>
      </c>
      <c r="C95" s="1">
        <v>45409</v>
      </c>
      <c r="D95">
        <v>9</v>
      </c>
      <c r="E95">
        <v>12.18</v>
      </c>
      <c r="F95">
        <v>9.5306122448979597E-2</v>
      </c>
      <c r="G95">
        <v>49</v>
      </c>
      <c r="H95">
        <v>4.43</v>
      </c>
      <c r="I95">
        <v>8.9494949494949405E-2</v>
      </c>
      <c r="J95">
        <v>5.5</v>
      </c>
      <c r="K95">
        <f t="shared" si="1"/>
        <v>1.3533333333333333</v>
      </c>
    </row>
    <row r="96" spans="1:11" x14ac:dyDescent="0.3">
      <c r="A96" t="s">
        <v>6</v>
      </c>
      <c r="B96" s="1">
        <v>45409</v>
      </c>
      <c r="C96" s="1">
        <v>45443</v>
      </c>
      <c r="D96">
        <v>34</v>
      </c>
      <c r="E96">
        <v>45.71</v>
      </c>
      <c r="F96">
        <v>9.8071065989847703E-2</v>
      </c>
      <c r="G96">
        <v>197</v>
      </c>
      <c r="H96">
        <v>15.06</v>
      </c>
      <c r="I96">
        <v>8.0534759358288702E-2</v>
      </c>
      <c r="J96">
        <v>5.5</v>
      </c>
      <c r="K96">
        <f t="shared" si="1"/>
        <v>1.3444117647058824</v>
      </c>
    </row>
    <row r="97" spans="1:11" x14ac:dyDescent="0.3">
      <c r="A97" t="s">
        <v>6</v>
      </c>
      <c r="B97" s="1">
        <v>45443</v>
      </c>
      <c r="C97" s="1">
        <v>45472</v>
      </c>
      <c r="D97">
        <v>29</v>
      </c>
      <c r="E97">
        <v>54.43</v>
      </c>
      <c r="F97">
        <v>9.8741258741258706E-2</v>
      </c>
      <c r="G97">
        <v>286</v>
      </c>
      <c r="H97">
        <v>12.84</v>
      </c>
      <c r="I97">
        <v>8.0501567398119103E-2</v>
      </c>
      <c r="J97">
        <v>5.5</v>
      </c>
      <c r="K97">
        <f t="shared" si="1"/>
        <v>1.8768965517241378</v>
      </c>
    </row>
    <row r="98" spans="1:11" x14ac:dyDescent="0.3">
      <c r="A98" t="s">
        <v>23</v>
      </c>
      <c r="B98" s="1">
        <v>45412</v>
      </c>
      <c r="C98" s="1">
        <v>45474</v>
      </c>
      <c r="D98">
        <v>62</v>
      </c>
      <c r="E98">
        <v>182.94</v>
      </c>
      <c r="F98">
        <v>2.03266666666666</v>
      </c>
      <c r="G98">
        <v>90</v>
      </c>
      <c r="H98">
        <v>2.95064516129032</v>
      </c>
      <c r="K98">
        <f t="shared" si="1"/>
        <v>2.9506451612903226</v>
      </c>
    </row>
    <row r="99" spans="1:11" x14ac:dyDescent="0.3">
      <c r="A99" t="s">
        <v>6</v>
      </c>
      <c r="B99" s="1">
        <v>45472</v>
      </c>
      <c r="C99" s="1">
        <v>45503</v>
      </c>
      <c r="D99">
        <v>31</v>
      </c>
      <c r="E99">
        <v>67.95</v>
      </c>
      <c r="F99">
        <v>0.117418478260869</v>
      </c>
      <c r="G99">
        <v>368</v>
      </c>
      <c r="H99">
        <v>13.729999999999899</v>
      </c>
      <c r="I99">
        <v>8.0527859237536595E-2</v>
      </c>
      <c r="J99">
        <v>5.5</v>
      </c>
      <c r="K99">
        <f t="shared" si="1"/>
        <v>2.1919354838709677</v>
      </c>
    </row>
    <row r="100" spans="1:11" x14ac:dyDescent="0.3">
      <c r="A100" t="s">
        <v>23</v>
      </c>
      <c r="B100" s="1">
        <v>45474</v>
      </c>
      <c r="C100" s="1">
        <v>45534</v>
      </c>
      <c r="D100">
        <v>60</v>
      </c>
      <c r="E100">
        <v>135.9</v>
      </c>
      <c r="F100">
        <v>1.9414285714285699</v>
      </c>
      <c r="G100">
        <v>70</v>
      </c>
      <c r="H100">
        <v>2.2650000000000001</v>
      </c>
      <c r="K100">
        <f t="shared" si="1"/>
        <v>2.2650000000000001</v>
      </c>
    </row>
    <row r="101" spans="1:11" x14ac:dyDescent="0.3">
      <c r="A101" t="s">
        <v>5</v>
      </c>
      <c r="B101" s="1">
        <v>45450</v>
      </c>
      <c r="C101" s="1">
        <v>45512</v>
      </c>
      <c r="D101">
        <v>62</v>
      </c>
      <c r="E101">
        <v>26.26</v>
      </c>
      <c r="F101">
        <v>5.73</v>
      </c>
      <c r="G101">
        <v>1</v>
      </c>
      <c r="H101">
        <v>0.23344300000000001</v>
      </c>
      <c r="I101">
        <v>3.76520967741935E-3</v>
      </c>
      <c r="J101">
        <v>0</v>
      </c>
      <c r="K101">
        <f t="shared" si="1"/>
        <v>0.42354838709677423</v>
      </c>
    </row>
    <row r="102" spans="1:11" x14ac:dyDescent="0.3">
      <c r="A102" t="s">
        <v>6</v>
      </c>
      <c r="B102" s="1">
        <v>45533</v>
      </c>
      <c r="C102" s="1">
        <v>45564</v>
      </c>
      <c r="D102">
        <v>31</v>
      </c>
      <c r="E102">
        <v>58.01</v>
      </c>
      <c r="F102">
        <v>0.11732203389830501</v>
      </c>
      <c r="G102">
        <v>295</v>
      </c>
      <c r="H102">
        <v>13.729999999999899</v>
      </c>
      <c r="I102">
        <v>8.0527859237536595E-2</v>
      </c>
      <c r="J102">
        <v>5.5</v>
      </c>
      <c r="K102">
        <f t="shared" si="1"/>
        <v>1.8712903225806452</v>
      </c>
    </row>
    <row r="103" spans="1:11" x14ac:dyDescent="0.3">
      <c r="A103" t="s">
        <v>5</v>
      </c>
      <c r="B103" s="1">
        <v>45512</v>
      </c>
      <c r="C103" s="1">
        <v>45569</v>
      </c>
      <c r="D103">
        <v>57</v>
      </c>
      <c r="E103">
        <v>17.18</v>
      </c>
      <c r="F103">
        <v>0</v>
      </c>
      <c r="G103">
        <v>0</v>
      </c>
      <c r="H103">
        <v>0.41952499999999998</v>
      </c>
      <c r="I103">
        <v>7.3600877192982403E-3</v>
      </c>
      <c r="J103">
        <v>0</v>
      </c>
      <c r="K103">
        <f t="shared" si="1"/>
        <v>0.30140350877192984</v>
      </c>
    </row>
    <row r="104" spans="1:11" x14ac:dyDescent="0.3">
      <c r="A104" t="s">
        <v>6</v>
      </c>
      <c r="B104" s="1">
        <v>45533</v>
      </c>
      <c r="C104" s="1">
        <v>45564</v>
      </c>
      <c r="D104">
        <v>31</v>
      </c>
      <c r="E104">
        <v>58.01</v>
      </c>
      <c r="F104">
        <v>0.11732203389830501</v>
      </c>
      <c r="G104">
        <v>295</v>
      </c>
      <c r="H104">
        <v>13.729999999999899</v>
      </c>
      <c r="I104">
        <v>8.0527859237536595E-2</v>
      </c>
      <c r="J104">
        <v>5.5</v>
      </c>
      <c r="K104">
        <f t="shared" si="1"/>
        <v>1.8712903225806452</v>
      </c>
    </row>
    <row r="105" spans="1:11" x14ac:dyDescent="0.3">
      <c r="A105" t="s">
        <v>6</v>
      </c>
      <c r="B105" s="1">
        <v>45564</v>
      </c>
      <c r="C105" s="1">
        <v>45577</v>
      </c>
      <c r="D105">
        <v>13</v>
      </c>
      <c r="E105">
        <v>20.32</v>
      </c>
      <c r="F105">
        <v>0.119325551232166</v>
      </c>
      <c r="G105">
        <v>92.52</v>
      </c>
      <c r="H105">
        <v>5.76</v>
      </c>
      <c r="I105">
        <v>8.0559440559440504E-2</v>
      </c>
      <c r="J105">
        <v>5.5</v>
      </c>
      <c r="K105">
        <f t="shared" si="1"/>
        <v>1.563076923076923</v>
      </c>
    </row>
    <row r="106" spans="1:11" x14ac:dyDescent="0.3">
      <c r="A106" t="s">
        <v>23</v>
      </c>
      <c r="B106" s="1">
        <v>45534</v>
      </c>
      <c r="C106" s="1">
        <v>45595</v>
      </c>
      <c r="D106">
        <v>61</v>
      </c>
      <c r="E106">
        <v>37.99</v>
      </c>
      <c r="F106">
        <v>1.26633333333333</v>
      </c>
      <c r="G106">
        <v>30</v>
      </c>
      <c r="H106">
        <v>0.62278688524590098</v>
      </c>
      <c r="K106">
        <f t="shared" si="1"/>
        <v>0.62278688524590164</v>
      </c>
    </row>
    <row r="107" spans="1:11" x14ac:dyDescent="0.3">
      <c r="A107" t="s">
        <v>6</v>
      </c>
      <c r="B107" s="1">
        <v>45503</v>
      </c>
      <c r="C107" s="1">
        <v>45533</v>
      </c>
      <c r="D107">
        <v>30</v>
      </c>
      <c r="E107">
        <v>64.599999999999994</v>
      </c>
      <c r="F107">
        <v>0.13076923076923</v>
      </c>
      <c r="G107">
        <v>312</v>
      </c>
      <c r="H107">
        <v>13.29</v>
      </c>
      <c r="I107">
        <v>8.0545454545454503E-2</v>
      </c>
      <c r="J107">
        <v>5.5</v>
      </c>
      <c r="K107">
        <f t="shared" si="1"/>
        <v>2.1533333333333333</v>
      </c>
    </row>
    <row r="108" spans="1:11" x14ac:dyDescent="0.3">
      <c r="A108" t="s">
        <v>6</v>
      </c>
      <c r="B108" s="1">
        <v>45533</v>
      </c>
      <c r="C108" s="1">
        <v>45564</v>
      </c>
      <c r="D108">
        <v>31</v>
      </c>
      <c r="E108">
        <v>58.01</v>
      </c>
      <c r="F108">
        <v>0.11732203389830501</v>
      </c>
      <c r="G108">
        <v>295</v>
      </c>
      <c r="H108">
        <v>13.729999999999899</v>
      </c>
      <c r="I108">
        <v>8.0527859237536595E-2</v>
      </c>
      <c r="J108">
        <v>5.5</v>
      </c>
      <c r="K108">
        <f t="shared" si="1"/>
        <v>1.8712903225806452</v>
      </c>
    </row>
    <row r="109" spans="1:11" x14ac:dyDescent="0.3">
      <c r="A109" t="s">
        <v>6</v>
      </c>
      <c r="B109" s="1">
        <v>45577</v>
      </c>
      <c r="C109" s="1">
        <v>45594</v>
      </c>
      <c r="D109">
        <v>17</v>
      </c>
      <c r="E109">
        <v>10.48</v>
      </c>
      <c r="F109">
        <v>0.148035887487875</v>
      </c>
      <c r="G109">
        <v>82.48</v>
      </c>
      <c r="H109">
        <v>7.53</v>
      </c>
      <c r="I109">
        <v>8.0534759358288702E-2</v>
      </c>
      <c r="J109">
        <v>5.5</v>
      </c>
      <c r="K109">
        <f t="shared" si="1"/>
        <v>0.6164705882352941</v>
      </c>
    </row>
    <row r="110" spans="1:11" x14ac:dyDescent="0.3">
      <c r="A110" t="s">
        <v>6</v>
      </c>
      <c r="B110" s="1">
        <v>45594</v>
      </c>
      <c r="C110" s="1">
        <v>45624</v>
      </c>
      <c r="D110">
        <v>30</v>
      </c>
      <c r="E110">
        <v>21.1</v>
      </c>
      <c r="F110">
        <v>0.17774834437086001</v>
      </c>
      <c r="G110">
        <v>151</v>
      </c>
      <c r="H110">
        <v>13.29</v>
      </c>
      <c r="I110">
        <v>8.0545454545454503E-2</v>
      </c>
      <c r="J110">
        <v>5.5</v>
      </c>
      <c r="K110">
        <f t="shared" si="1"/>
        <v>0.70333333333333337</v>
      </c>
    </row>
    <row r="111" spans="1:11" x14ac:dyDescent="0.3">
      <c r="A111" t="s">
        <v>5</v>
      </c>
      <c r="B111" s="1">
        <v>45569</v>
      </c>
      <c r="C111" s="1">
        <v>45625</v>
      </c>
      <c r="D111">
        <v>56</v>
      </c>
      <c r="E111">
        <v>124.41</v>
      </c>
      <c r="F111">
        <v>5.0120620333141797E-2</v>
      </c>
      <c r="G111">
        <v>1741</v>
      </c>
      <c r="H111">
        <v>10.420591999999999</v>
      </c>
      <c r="I111">
        <v>0.186082</v>
      </c>
      <c r="J111">
        <v>0</v>
      </c>
      <c r="K111">
        <f t="shared" si="1"/>
        <v>2.2216071428571427</v>
      </c>
    </row>
    <row r="112" spans="1:11" x14ac:dyDescent="0.3">
      <c r="A112" t="s">
        <v>5</v>
      </c>
      <c r="B112" s="1">
        <v>45430</v>
      </c>
      <c r="C112" s="1">
        <v>45450</v>
      </c>
      <c r="D112">
        <v>20</v>
      </c>
      <c r="E112">
        <v>31.04</v>
      </c>
      <c r="F112">
        <v>4.09574468085106E-2</v>
      </c>
      <c r="G112">
        <v>470</v>
      </c>
      <c r="H112">
        <v>4.6688599999999996</v>
      </c>
      <c r="I112">
        <v>0.23344300000000001</v>
      </c>
      <c r="J112">
        <v>0</v>
      </c>
      <c r="K112">
        <f t="shared" si="1"/>
        <v>1.552</v>
      </c>
    </row>
    <row r="113" spans="1:11" x14ac:dyDescent="0.3">
      <c r="A113" t="s">
        <v>5</v>
      </c>
      <c r="B113" s="1">
        <v>45569</v>
      </c>
      <c r="C113" s="1">
        <v>45625</v>
      </c>
      <c r="D113">
        <v>56</v>
      </c>
      <c r="E113">
        <v>124.41</v>
      </c>
      <c r="F113">
        <v>5.0091848450057402E-2</v>
      </c>
      <c r="G113">
        <v>1742</v>
      </c>
      <c r="H113">
        <v>10.420591999999999</v>
      </c>
      <c r="I113">
        <v>0.186082</v>
      </c>
      <c r="J113">
        <v>0</v>
      </c>
      <c r="K113">
        <f t="shared" si="1"/>
        <v>2.2216071428571427</v>
      </c>
    </row>
    <row r="114" spans="1:11" x14ac:dyDescent="0.3">
      <c r="A114" t="s">
        <v>6</v>
      </c>
      <c r="B114" s="1">
        <v>45624</v>
      </c>
      <c r="C114" s="1">
        <v>45655</v>
      </c>
      <c r="D114">
        <v>31</v>
      </c>
      <c r="E114">
        <v>22.6</v>
      </c>
      <c r="F114">
        <v>0.18136690647482001</v>
      </c>
      <c r="G114">
        <v>139</v>
      </c>
      <c r="H114">
        <v>13.729999999999899</v>
      </c>
      <c r="I114">
        <v>8.0527859237536595E-2</v>
      </c>
      <c r="J114">
        <v>5.5</v>
      </c>
      <c r="K114">
        <f t="shared" si="1"/>
        <v>0.72903225806451621</v>
      </c>
    </row>
    <row r="115" spans="1:11" x14ac:dyDescent="0.3">
      <c r="A115" t="s">
        <v>23</v>
      </c>
      <c r="B115" s="1">
        <v>45595</v>
      </c>
      <c r="C115" s="1">
        <v>45660</v>
      </c>
      <c r="D115">
        <v>65</v>
      </c>
      <c r="E115">
        <v>32.299999999999997</v>
      </c>
      <c r="F115">
        <v>1.9</v>
      </c>
      <c r="G115">
        <v>17</v>
      </c>
      <c r="H115">
        <v>0.49692307692307602</v>
      </c>
      <c r="K115">
        <f t="shared" si="1"/>
        <v>0.49692307692307686</v>
      </c>
    </row>
    <row r="116" spans="1:11" x14ac:dyDescent="0.3">
      <c r="A116" t="s">
        <v>5</v>
      </c>
      <c r="B116" s="1">
        <v>45625</v>
      </c>
      <c r="C116" s="1">
        <v>45687</v>
      </c>
      <c r="D116">
        <v>62</v>
      </c>
      <c r="E116">
        <v>315.64999999999998</v>
      </c>
      <c r="F116">
        <v>2.7317673378076002E-2</v>
      </c>
      <c r="G116">
        <v>4470</v>
      </c>
      <c r="H116">
        <v>11.537084</v>
      </c>
      <c r="I116">
        <v>0.186082</v>
      </c>
      <c r="J116">
        <v>0</v>
      </c>
      <c r="K116">
        <f t="shared" si="1"/>
        <v>5.0911290322580642</v>
      </c>
    </row>
    <row r="117" spans="1:11" x14ac:dyDescent="0.3">
      <c r="A117" t="s">
        <v>6</v>
      </c>
      <c r="B117" s="1">
        <v>45655</v>
      </c>
      <c r="C117" s="1">
        <v>45687</v>
      </c>
      <c r="D117">
        <v>32</v>
      </c>
      <c r="E117">
        <v>27.3</v>
      </c>
      <c r="F117">
        <v>0.173802375668972</v>
      </c>
      <c r="G117">
        <v>153.22</v>
      </c>
      <c r="H117">
        <v>12.969999999999899</v>
      </c>
      <c r="I117">
        <v>7.3693181818181797E-2</v>
      </c>
      <c r="J117">
        <v>5.5</v>
      </c>
      <c r="K117">
        <f t="shared" si="1"/>
        <v>0.85312500000000002</v>
      </c>
    </row>
    <row r="118" spans="1:11" x14ac:dyDescent="0.3">
      <c r="A118" t="s">
        <v>6</v>
      </c>
      <c r="B118" s="1">
        <v>45687</v>
      </c>
      <c r="C118" s="1">
        <v>45715</v>
      </c>
      <c r="D118">
        <v>28</v>
      </c>
      <c r="E118">
        <v>26.11</v>
      </c>
      <c r="F118">
        <v>0.17911564625850299</v>
      </c>
      <c r="G118">
        <v>147</v>
      </c>
      <c r="H118">
        <v>12.969999999999899</v>
      </c>
      <c r="I118">
        <v>8.4220779220779196E-2</v>
      </c>
      <c r="J118">
        <v>5.5</v>
      </c>
      <c r="K118">
        <f t="shared" si="1"/>
        <v>0.9325</v>
      </c>
    </row>
    <row r="119" spans="1:11" x14ac:dyDescent="0.3">
      <c r="A119" t="s">
        <v>5</v>
      </c>
      <c r="B119" s="1">
        <v>45430</v>
      </c>
      <c r="C119" s="1">
        <v>45450</v>
      </c>
      <c r="D119">
        <v>20</v>
      </c>
      <c r="E119">
        <v>31.04</v>
      </c>
      <c r="F119">
        <v>4.0870488322717599E-2</v>
      </c>
      <c r="G119">
        <v>471</v>
      </c>
      <c r="H119">
        <v>4.6688599999999996</v>
      </c>
      <c r="I119">
        <v>0.23344300000000001</v>
      </c>
      <c r="J119">
        <v>0</v>
      </c>
      <c r="K119">
        <f t="shared" si="1"/>
        <v>1.552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744600e-3e04-492e-baa1-25ec245c6f10}" enabled="0" method="" siteId="{9744600e-3e04-492e-baa1-25ec245c6f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dinamica</vt:lpstr>
      <vt:lpstr>Gasto total</vt:lpstr>
      <vt:lpstr>tabla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PALACIOS GARCIA</dc:creator>
  <cp:lastModifiedBy>ANDRES PALACIOS GARCIA</cp:lastModifiedBy>
  <dcterms:created xsi:type="dcterms:W3CDTF">2025-03-14T11:04:45Z</dcterms:created>
  <dcterms:modified xsi:type="dcterms:W3CDTF">2025-03-20T08:11:41Z</dcterms:modified>
</cp:coreProperties>
</file>