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07_giochi" sheetId="1" r:id="rId4"/>
  </sheets>
  <definedNames/>
  <calcPr/>
</workbook>
</file>

<file path=xl/sharedStrings.xml><?xml version="1.0" encoding="utf-8"?>
<sst xmlns="http://schemas.openxmlformats.org/spreadsheetml/2006/main" count="94" uniqueCount="32">
  <si>
    <t>Nome</t>
  </si>
  <si>
    <t>Punteggio</t>
  </si>
  <si>
    <t>Gioco</t>
  </si>
  <si>
    <t>Giudizio Partita</t>
  </si>
  <si>
    <t>STATISTICHE GIOCATORI</t>
  </si>
  <si>
    <t>Alex</t>
  </si>
  <si>
    <t>Minecraft</t>
  </si>
  <si>
    <t>Livello</t>
  </si>
  <si>
    <t>Numero Giocatori</t>
  </si>
  <si>
    <t>Numero Giocatori Maschi</t>
  </si>
  <si>
    <t>Numero Giocatori Femmine</t>
  </si>
  <si>
    <t>Bea</t>
  </si>
  <si>
    <t>Fortnite</t>
  </si>
  <si>
    <t>Principiante</t>
  </si>
  <si>
    <t>Carlo</t>
  </si>
  <si>
    <t>Intermedio</t>
  </si>
  <si>
    <t>Dina</t>
  </si>
  <si>
    <t>Mario Kart</t>
  </si>
  <si>
    <t>Avanzato</t>
  </si>
  <si>
    <t>CLASSIFICA GIOCATORI</t>
  </si>
  <si>
    <t>Giocatori</t>
  </si>
  <si>
    <t>Genere</t>
  </si>
  <si>
    <t>Somma punteggi</t>
  </si>
  <si>
    <t>Totale Partite Giocate</t>
  </si>
  <si>
    <t>Punteggio medio</t>
  </si>
  <si>
    <t>Livello Esperienza</t>
  </si>
  <si>
    <t>Giudizio Avanzato</t>
  </si>
  <si>
    <t>M</t>
  </si>
  <si>
    <t>F</t>
  </si>
  <si>
    <t>Valeria</t>
  </si>
  <si>
    <t>Ugo</t>
  </si>
  <si>
    <t>Olivia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</si>
</sst>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3" numFmtId="0" xfId="0" applyBorder="1" applyFont="1"/>
    <xf borderId="3" fillId="2" fontId="3" numFmtId="0" xfId="0" applyBorder="1" applyFont="1"/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shrinkToFit="0" wrapText="1"/>
    </xf>
    <xf borderId="4" fillId="3" fontId="4" numFmtId="0" xfId="0" applyAlignment="1" applyBorder="1" applyFill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ill="1" applyFont="1">
      <alignment readingOrder="0"/>
    </xf>
    <xf borderId="0" fillId="4" fontId="4" numFmtId="0" xfId="0" applyFont="1"/>
    <xf borderId="5" fillId="4" fontId="4" numFmtId="0" xfId="0" applyBorder="1" applyFont="1"/>
    <xf borderId="4" fillId="3" fontId="4" numFmtId="0" xfId="0" applyAlignment="1" applyBorder="1" applyFont="1">
      <alignment readingOrder="0"/>
    </xf>
    <xf borderId="0" fillId="3" fontId="4" numFmtId="0" xfId="0" applyFont="1"/>
    <xf borderId="5" fillId="3" fontId="4" numFmtId="0" xfId="0" applyBorder="1" applyFont="1"/>
    <xf borderId="6" fillId="4" fontId="4" numFmtId="0" xfId="0" applyAlignment="1" applyBorder="1" applyFont="1">
      <alignment readingOrder="0"/>
    </xf>
    <xf borderId="7" fillId="4" fontId="4" numFmtId="0" xfId="0" applyBorder="1" applyFont="1"/>
    <xf borderId="8" fillId="4" fontId="4" numFmtId="0" xfId="0" applyBorder="1" applyFont="1"/>
    <xf borderId="1" fillId="2" fontId="1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readingOrder="0"/>
    </xf>
    <xf borderId="0" fillId="4" fontId="4" numFmtId="2" xfId="0" applyFont="1" applyNumberFormat="1"/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4" numFmtId="2" xfId="0" applyFont="1" applyNumberFormat="1"/>
    <xf borderId="7" fillId="4" fontId="4" numFmtId="0" xfId="0" applyAlignment="1" applyBorder="1" applyFont="1">
      <alignment horizontal="center" readingOrder="0"/>
    </xf>
    <xf borderId="7" fillId="4" fontId="4" numFmtId="0" xfId="0" applyAlignment="1" applyBorder="1" applyFont="1">
      <alignment readingOrder="0"/>
    </xf>
    <xf borderId="7" fillId="4" fontId="4" numFmtId="2" xfId="0" applyBorder="1" applyFont="1" applyNumberFormat="1"/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01-07_gioch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1" displayName="Table_1" name="Table_1" id="1">
  <tableColumns count="4">
    <tableColumn name="Nome" id="1"/>
    <tableColumn name="Punteggio" id="2"/>
    <tableColumn name="Gioco" id="3"/>
    <tableColumn name="Giudizio Partita" id="4"/>
  </tableColumns>
  <tableStyleInfo name="01-07_gioch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5.5"/>
    <col customWidth="1" min="3" max="3" width="15.25"/>
    <col customWidth="1" min="5" max="5" width="3.13"/>
    <col customWidth="1" min="7" max="7" width="16.5"/>
    <col customWidth="1" min="8" max="8" width="14.0"/>
    <col customWidth="1" min="12" max="12" width="18.75"/>
  </cols>
  <sheetData>
    <row r="1" ht="38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5" t="s">
        <v>4</v>
      </c>
      <c r="G1" s="6"/>
      <c r="H1" s="6"/>
      <c r="I1" s="7"/>
    </row>
    <row r="2">
      <c r="A2" s="8" t="s">
        <v>5</v>
      </c>
      <c r="B2" s="9">
        <v>2500.0</v>
      </c>
      <c r="C2" s="9" t="s">
        <v>6</v>
      </c>
      <c r="D2" s="10" t="str">
        <f t="shared" ref="D2:D31" si="1">IF(B2&gt;4000, "Super partita", IF(B2&gt;3000,"Ottima partita", IF(B2&lt;=2000, "Poteva andare meglio", "Buona partita")))</f>
        <v>Buona partita</v>
      </c>
      <c r="F2" s="11" t="s">
        <v>7</v>
      </c>
      <c r="G2" s="12" t="s">
        <v>8</v>
      </c>
      <c r="H2" s="12" t="s">
        <v>9</v>
      </c>
      <c r="I2" s="13" t="s">
        <v>10</v>
      </c>
    </row>
    <row r="3">
      <c r="A3" s="8" t="s">
        <v>11</v>
      </c>
      <c r="B3" s="9">
        <v>4200.0</v>
      </c>
      <c r="C3" s="9" t="s">
        <v>12</v>
      </c>
      <c r="D3" s="10" t="str">
        <f t="shared" si="1"/>
        <v>Super partita</v>
      </c>
      <c r="F3" s="14" t="s">
        <v>13</v>
      </c>
      <c r="G3" s="15">
        <f>COUNTIF($K$8:$K$14,"Principiante")</f>
        <v>1</v>
      </c>
      <c r="H3" s="15">
        <f>COUNTIFS($K$8:$K$14, "Principiante", $G$8:$G$14, "M")</f>
        <v>0</v>
      </c>
      <c r="I3" s="16">
        <f>COUNTIFS($K$8:$K$14, "Principiante", $G$8:$G$14, "F")</f>
        <v>1</v>
      </c>
    </row>
    <row r="4">
      <c r="A4" s="8" t="s">
        <v>14</v>
      </c>
      <c r="B4" s="9">
        <v>3100.0</v>
      </c>
      <c r="C4" s="9" t="s">
        <v>6</v>
      </c>
      <c r="D4" s="10" t="str">
        <f t="shared" si="1"/>
        <v>Ottima partita</v>
      </c>
      <c r="F4" s="17" t="s">
        <v>15</v>
      </c>
      <c r="G4" s="18">
        <f>COUNTIF($K$8:$K$14,"Intermedio")</f>
        <v>4</v>
      </c>
      <c r="H4" s="18">
        <f>COUNTIFS($K$8:$K$14, "Intermedio", $G$8:$G$14, "M")</f>
        <v>3</v>
      </c>
      <c r="I4" s="19">
        <f>COUNTIFS($K$8:$K$14, "Intermedio", $G$8:$G$14, "F")</f>
        <v>1</v>
      </c>
    </row>
    <row r="5">
      <c r="A5" s="8" t="s">
        <v>16</v>
      </c>
      <c r="B5" s="9">
        <v>2900.0</v>
      </c>
      <c r="C5" s="9" t="s">
        <v>17</v>
      </c>
      <c r="D5" s="10" t="str">
        <f t="shared" si="1"/>
        <v>Buona partita</v>
      </c>
      <c r="F5" s="20" t="s">
        <v>18</v>
      </c>
      <c r="G5" s="21">
        <f>COUNTIF($K$8:$K$14,"Avanzato")</f>
        <v>2</v>
      </c>
      <c r="H5" s="21">
        <f>COUNTIFS($K$8:$K$14, "Avanzato", $G$8:$G$14, "M")</f>
        <v>0</v>
      </c>
      <c r="I5" s="22">
        <f>COUNTIFS($K$8:$K$14, "Avanzato", $G$8:$G$14, "F")</f>
        <v>2</v>
      </c>
    </row>
    <row r="6">
      <c r="A6" s="8" t="s">
        <v>11</v>
      </c>
      <c r="B6" s="9">
        <v>5000.0</v>
      </c>
      <c r="C6" s="9" t="s">
        <v>12</v>
      </c>
      <c r="D6" s="10" t="str">
        <f t="shared" si="1"/>
        <v>Super partita</v>
      </c>
      <c r="F6" s="23" t="s">
        <v>19</v>
      </c>
      <c r="G6" s="6"/>
      <c r="H6" s="6"/>
      <c r="I6" s="6"/>
      <c r="J6" s="6"/>
      <c r="K6" s="6"/>
      <c r="L6" s="7"/>
    </row>
    <row r="7">
      <c r="A7" s="8" t="s">
        <v>11</v>
      </c>
      <c r="B7" s="9">
        <v>3800.0</v>
      </c>
      <c r="C7" s="9" t="s">
        <v>17</v>
      </c>
      <c r="D7" s="10" t="str">
        <f t="shared" si="1"/>
        <v>Ottima partita</v>
      </c>
      <c r="F7" s="24" t="s">
        <v>20</v>
      </c>
      <c r="G7" s="25" t="s">
        <v>21</v>
      </c>
      <c r="H7" s="25" t="s">
        <v>22</v>
      </c>
      <c r="I7" s="25" t="s">
        <v>23</v>
      </c>
      <c r="J7" s="25" t="s">
        <v>24</v>
      </c>
      <c r="K7" s="25" t="s">
        <v>25</v>
      </c>
      <c r="L7" s="26" t="s">
        <v>26</v>
      </c>
    </row>
    <row r="8">
      <c r="A8" s="8" t="s">
        <v>14</v>
      </c>
      <c r="B8" s="9">
        <v>2700.0</v>
      </c>
      <c r="C8" s="9" t="s">
        <v>6</v>
      </c>
      <c r="D8" s="10" t="str">
        <f t="shared" si="1"/>
        <v>Buona partita</v>
      </c>
      <c r="F8" s="14" t="s">
        <v>5</v>
      </c>
      <c r="G8" s="27" t="s">
        <v>27</v>
      </c>
      <c r="H8" s="15">
        <f t="shared" ref="H8:H14" si="2">SUMIF($A$2:$A$31,F8,$B$2:$B$31)</f>
        <v>15700</v>
      </c>
      <c r="I8" s="28">
        <f t="shared" ref="I8:I14" si="3">COUNTIF($A$2:$A$31,F8)</f>
        <v>5</v>
      </c>
      <c r="J8" s="29">
        <f t="shared" ref="J8:J14" si="4">H8/I8</f>
        <v>3140</v>
      </c>
      <c r="K8" s="15" t="str">
        <f>IF(J8&gt;4000,"Avanzanto",IF(J8&lt;=3000, "Principiante", "Intermedio"))</f>
        <v>Intermedio</v>
      </c>
      <c r="L8" s="16" t="str">
        <f t="shared" ref="L8:L14" si="5">IF(AND(J8&gt;4000, K8="Avanzato"), "Campione Esperto", 
 IF(AND(J8&gt;=3000, OR(K8="Intermedio", K8="Avanzato")), "Esperto in Crescita", 
 IF(J8&gt;=2000, "Giocatore Promettente", 
 "Principiante")))</f>
        <v>Esperto in Crescita</v>
      </c>
    </row>
    <row r="9">
      <c r="A9" s="8" t="s">
        <v>14</v>
      </c>
      <c r="B9" s="9">
        <v>4600.0</v>
      </c>
      <c r="C9" s="9" t="s">
        <v>12</v>
      </c>
      <c r="D9" s="10" t="str">
        <f t="shared" si="1"/>
        <v>Super partita</v>
      </c>
      <c r="F9" s="17" t="s">
        <v>11</v>
      </c>
      <c r="G9" s="30" t="s">
        <v>28</v>
      </c>
      <c r="H9" s="18">
        <f t="shared" si="2"/>
        <v>24600</v>
      </c>
      <c r="I9" s="31">
        <f t="shared" si="3"/>
        <v>6</v>
      </c>
      <c r="J9" s="32">
        <f t="shared" si="4"/>
        <v>4100</v>
      </c>
      <c r="K9" s="18" t="str">
        <f>IF(J9&gt;4000,"Avanzato",IF(J9&lt;=3000, "Principiante", "Intermedio"))</f>
        <v>Avanzato</v>
      </c>
      <c r="L9" s="19" t="str">
        <f t="shared" si="5"/>
        <v>Campione Esperto</v>
      </c>
    </row>
    <row r="10">
      <c r="A10" s="8" t="s">
        <v>29</v>
      </c>
      <c r="B10" s="9">
        <v>3400.0</v>
      </c>
      <c r="C10" s="9" t="s">
        <v>17</v>
      </c>
      <c r="D10" s="10" t="str">
        <f t="shared" si="1"/>
        <v>Ottima partita</v>
      </c>
      <c r="F10" s="14" t="s">
        <v>14</v>
      </c>
      <c r="G10" s="27" t="s">
        <v>27</v>
      </c>
      <c r="H10" s="15">
        <f t="shared" si="2"/>
        <v>21100</v>
      </c>
      <c r="I10" s="28">
        <f t="shared" si="3"/>
        <v>6</v>
      </c>
      <c r="J10" s="29">
        <f t="shared" si="4"/>
        <v>3516.666667</v>
      </c>
      <c r="K10" s="15" t="str">
        <f t="shared" ref="K10:K12" si="6">IF(J10&gt;4000,"Avanzanto",IF(J10&lt;=3000, "Principiante", "Intermedio"))</f>
        <v>Intermedio</v>
      </c>
      <c r="L10" s="16" t="str">
        <f t="shared" si="5"/>
        <v>Esperto in Crescita</v>
      </c>
    </row>
    <row r="11">
      <c r="A11" s="8" t="s">
        <v>30</v>
      </c>
      <c r="B11" s="9">
        <v>2900.0</v>
      </c>
      <c r="C11" s="9" t="s">
        <v>6</v>
      </c>
      <c r="D11" s="10" t="str">
        <f t="shared" si="1"/>
        <v>Buona partita</v>
      </c>
      <c r="F11" s="17" t="s">
        <v>16</v>
      </c>
      <c r="G11" s="30" t="s">
        <v>28</v>
      </c>
      <c r="H11" s="18">
        <f t="shared" si="2"/>
        <v>4900</v>
      </c>
      <c r="I11" s="31">
        <f t="shared" si="3"/>
        <v>2</v>
      </c>
      <c r="J11" s="32">
        <f t="shared" si="4"/>
        <v>2450</v>
      </c>
      <c r="K11" s="18" t="str">
        <f t="shared" si="6"/>
        <v>Principiante</v>
      </c>
      <c r="L11" s="19" t="str">
        <f t="shared" si="5"/>
        <v>Giocatore Promettente</v>
      </c>
    </row>
    <row r="12">
      <c r="A12" s="8" t="s">
        <v>11</v>
      </c>
      <c r="B12" s="9">
        <v>4800.0</v>
      </c>
      <c r="C12" s="9" t="s">
        <v>12</v>
      </c>
      <c r="D12" s="10" t="str">
        <f t="shared" si="1"/>
        <v>Super partita</v>
      </c>
      <c r="F12" s="14" t="s">
        <v>31</v>
      </c>
      <c r="G12" s="27" t="s">
        <v>28</v>
      </c>
      <c r="H12" s="15">
        <f t="shared" si="2"/>
        <v>11300</v>
      </c>
      <c r="I12" s="28">
        <f t="shared" si="3"/>
        <v>3</v>
      </c>
      <c r="J12" s="29">
        <f t="shared" si="4"/>
        <v>3766.666667</v>
      </c>
      <c r="K12" s="15" t="str">
        <f t="shared" si="6"/>
        <v>Intermedio</v>
      </c>
      <c r="L12" s="16" t="str">
        <f t="shared" si="5"/>
        <v>Esperto in Crescita</v>
      </c>
    </row>
    <row r="13">
      <c r="A13" s="8" t="s">
        <v>31</v>
      </c>
      <c r="B13" s="9">
        <v>3100.0</v>
      </c>
      <c r="C13" s="9" t="s">
        <v>17</v>
      </c>
      <c r="D13" s="10" t="str">
        <f t="shared" si="1"/>
        <v>Ottima partita</v>
      </c>
      <c r="F13" s="17" t="s">
        <v>29</v>
      </c>
      <c r="G13" s="30" t="s">
        <v>28</v>
      </c>
      <c r="H13" s="18">
        <f t="shared" si="2"/>
        <v>12400</v>
      </c>
      <c r="I13" s="31">
        <f t="shared" si="3"/>
        <v>3</v>
      </c>
      <c r="J13" s="32">
        <f t="shared" si="4"/>
        <v>4133.333333</v>
      </c>
      <c r="K13" s="18" t="str">
        <f>IF(J13&gt;4000,"Avanzato",IF(J13&lt;=3000, "Principiante", "Intermedio"))</f>
        <v>Avanzato</v>
      </c>
      <c r="L13" s="19" t="str">
        <f t="shared" si="5"/>
        <v>Campione Esperto</v>
      </c>
    </row>
    <row r="14">
      <c r="A14" s="8" t="s">
        <v>11</v>
      </c>
      <c r="B14" s="9">
        <v>2300.0</v>
      </c>
      <c r="C14" s="9" t="s">
        <v>6</v>
      </c>
      <c r="D14" s="10" t="str">
        <f t="shared" si="1"/>
        <v>Buona partita</v>
      </c>
      <c r="F14" s="20" t="s">
        <v>30</v>
      </c>
      <c r="G14" s="33" t="s">
        <v>27</v>
      </c>
      <c r="H14" s="21">
        <f t="shared" si="2"/>
        <v>16900</v>
      </c>
      <c r="I14" s="34">
        <f t="shared" si="3"/>
        <v>5</v>
      </c>
      <c r="J14" s="35">
        <f t="shared" si="4"/>
        <v>3380</v>
      </c>
      <c r="K14" s="21" t="str">
        <f>IF(J14&gt;4000,"Avanzanto",IF(J14&lt;=3000, "Principiante", "Intermedio"))</f>
        <v>Intermedio</v>
      </c>
      <c r="L14" s="22" t="str">
        <f t="shared" si="5"/>
        <v>Esperto in Crescita</v>
      </c>
    </row>
    <row r="15">
      <c r="A15" s="8" t="s">
        <v>30</v>
      </c>
      <c r="B15" s="9">
        <v>5100.0</v>
      </c>
      <c r="C15" s="9" t="s">
        <v>12</v>
      </c>
      <c r="D15" s="10" t="str">
        <f t="shared" si="1"/>
        <v>Super partita</v>
      </c>
    </row>
    <row r="16">
      <c r="A16" s="8" t="s">
        <v>5</v>
      </c>
      <c r="B16" s="9">
        <v>3600.0</v>
      </c>
      <c r="C16" s="9" t="s">
        <v>17</v>
      </c>
      <c r="D16" s="10" t="str">
        <f t="shared" si="1"/>
        <v>Ottima partita</v>
      </c>
    </row>
    <row r="17">
      <c r="A17" s="8" t="s">
        <v>16</v>
      </c>
      <c r="B17" s="9">
        <v>2000.0</v>
      </c>
      <c r="C17" s="9" t="s">
        <v>6</v>
      </c>
      <c r="D17" s="10" t="str">
        <f t="shared" si="1"/>
        <v>Poteva andare meglio</v>
      </c>
    </row>
    <row r="18">
      <c r="A18" s="8" t="s">
        <v>11</v>
      </c>
      <c r="B18" s="9">
        <v>4500.0</v>
      </c>
      <c r="C18" s="9" t="s">
        <v>12</v>
      </c>
      <c r="D18" s="10" t="str">
        <f t="shared" si="1"/>
        <v>Super partita</v>
      </c>
    </row>
    <row r="19">
      <c r="A19" s="8" t="s">
        <v>31</v>
      </c>
      <c r="B19" s="9">
        <v>3200.0</v>
      </c>
      <c r="C19" s="9" t="s">
        <v>17</v>
      </c>
      <c r="D19" s="10" t="str">
        <f t="shared" si="1"/>
        <v>Ottima partita</v>
      </c>
    </row>
    <row r="20">
      <c r="A20" s="8" t="s">
        <v>30</v>
      </c>
      <c r="B20" s="9">
        <v>2500.0</v>
      </c>
      <c r="C20" s="9" t="s">
        <v>6</v>
      </c>
      <c r="D20" s="10" t="str">
        <f t="shared" si="1"/>
        <v>Buona partita</v>
      </c>
    </row>
    <row r="21">
      <c r="A21" s="8" t="s">
        <v>29</v>
      </c>
      <c r="B21" s="9">
        <v>4700.0</v>
      </c>
      <c r="C21" s="9" t="s">
        <v>12</v>
      </c>
      <c r="D21" s="10" t="str">
        <f t="shared" si="1"/>
        <v>Super partita</v>
      </c>
    </row>
    <row r="22">
      <c r="A22" s="8" t="s">
        <v>30</v>
      </c>
      <c r="B22" s="9">
        <v>2800.0</v>
      </c>
      <c r="C22" s="9" t="s">
        <v>17</v>
      </c>
      <c r="D22" s="10" t="str">
        <f t="shared" si="1"/>
        <v>Buona partita</v>
      </c>
    </row>
    <row r="23">
      <c r="A23" s="8" t="s">
        <v>30</v>
      </c>
      <c r="B23" s="9">
        <v>3600.0</v>
      </c>
      <c r="C23" s="9" t="s">
        <v>6</v>
      </c>
      <c r="D23" s="10" t="str">
        <f t="shared" si="1"/>
        <v>Ottima partita</v>
      </c>
    </row>
    <row r="24">
      <c r="A24" s="8" t="s">
        <v>14</v>
      </c>
      <c r="B24" s="9">
        <v>4400.0</v>
      </c>
      <c r="C24" s="9" t="s">
        <v>12</v>
      </c>
      <c r="D24" s="10" t="str">
        <f t="shared" si="1"/>
        <v>Super partita</v>
      </c>
    </row>
    <row r="25">
      <c r="A25" s="8" t="s">
        <v>14</v>
      </c>
      <c r="B25" s="9">
        <v>2400.0</v>
      </c>
      <c r="C25" s="9" t="s">
        <v>17</v>
      </c>
      <c r="D25" s="10" t="str">
        <f t="shared" si="1"/>
        <v>Buona partita</v>
      </c>
    </row>
    <row r="26">
      <c r="A26" s="8" t="s">
        <v>5</v>
      </c>
      <c r="B26" s="9">
        <v>3800.0</v>
      </c>
      <c r="C26" s="9" t="s">
        <v>6</v>
      </c>
      <c r="D26" s="10" t="str">
        <f t="shared" si="1"/>
        <v>Ottima partita</v>
      </c>
    </row>
    <row r="27">
      <c r="A27" s="8" t="s">
        <v>29</v>
      </c>
      <c r="B27" s="9">
        <v>4300.0</v>
      </c>
      <c r="C27" s="9" t="s">
        <v>12</v>
      </c>
      <c r="D27" s="10" t="str">
        <f t="shared" si="1"/>
        <v>Super partita</v>
      </c>
    </row>
    <row r="28">
      <c r="A28" s="8" t="s">
        <v>5</v>
      </c>
      <c r="B28" s="9">
        <v>2100.0</v>
      </c>
      <c r="C28" s="9" t="s">
        <v>17</v>
      </c>
      <c r="D28" s="10" t="str">
        <f t="shared" si="1"/>
        <v>Buona partita</v>
      </c>
    </row>
    <row r="29">
      <c r="A29" s="8" t="s">
        <v>14</v>
      </c>
      <c r="B29" s="9">
        <v>3900.0</v>
      </c>
      <c r="C29" s="9" t="s">
        <v>6</v>
      </c>
      <c r="D29" s="10" t="str">
        <f t="shared" si="1"/>
        <v>Ottima partita</v>
      </c>
    </row>
    <row r="30">
      <c r="A30" s="8" t="s">
        <v>31</v>
      </c>
      <c r="B30" s="9">
        <v>5000.0</v>
      </c>
      <c r="C30" s="9" t="s">
        <v>12</v>
      </c>
      <c r="D30" s="10" t="str">
        <f t="shared" si="1"/>
        <v>Super partita</v>
      </c>
    </row>
    <row r="31">
      <c r="A31" s="36" t="s">
        <v>5</v>
      </c>
      <c r="B31" s="37">
        <v>3700.0</v>
      </c>
      <c r="C31" s="37" t="s">
        <v>17</v>
      </c>
      <c r="D31" s="38" t="str">
        <f t="shared" si="1"/>
        <v>Ottima partita</v>
      </c>
    </row>
  </sheetData>
  <mergeCells count="2">
    <mergeCell ref="F1:I1"/>
    <mergeCell ref="F6:L6"/>
  </mergeCells>
  <drawing r:id="rId1"/>
  <tableParts count="1">
    <tablePart r:id="rId3"/>
  </tableParts>
</worksheet>
</file>