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209033\Desktop\U_of_MN\week_1\Challenge_1\"/>
    </mc:Choice>
  </mc:AlternateContent>
  <xr:revisionPtr revIDLastSave="0" documentId="13_ncr:1_{5562317B-6CFF-497E-83D1-C0AF1FD82344}" xr6:coauthVersionLast="46" xr6:coauthVersionMax="46" xr10:uidLastSave="{00000000-0000-0000-0000-000000000000}"/>
  <bookViews>
    <workbookView xWindow="-120" yWindow="-120" windowWidth="29040" windowHeight="15840" tabRatio="853" xr2:uid="{00000000-000D-0000-FFFF-FFFF00000000}"/>
  </bookViews>
  <sheets>
    <sheet name="Chart1" sheetId="13" r:id="rId1"/>
    <sheet name="Kickstarter(data)" sheetId="1" r:id="rId2"/>
    <sheet name="Outcomes Based Launch Date" sheetId="7" r:id="rId3"/>
    <sheet name="Fialed US Kickstarters" sheetId="11" r:id="rId4"/>
    <sheet name="Successful US Kickstarters" sheetId="10" r:id="rId5"/>
    <sheet name="Descriptive Statistics" sheetId="12" r:id="rId6"/>
    <sheet name="Edinburgh Research" sheetId="8" r:id="rId7"/>
    <sheet name="Category Statistics" sheetId="2" r:id="rId8"/>
    <sheet name="Sheet2" sheetId="4" r:id="rId9"/>
    <sheet name="Subcategory Statistics" sheetId="5" r:id="rId10"/>
  </sheets>
  <definedNames>
    <definedName name="_xlnm._FilterDatabase" localSheetId="1" hidden="1">'Kickstarter(data)'!$A$1:$T$4115</definedName>
    <definedName name="_xlchart.v1.0" hidden="1">'Kickstarter(data)'!$D$1</definedName>
    <definedName name="_xlchart.v1.1" hidden="1">'Kickstarter(data)'!$D$2:$D$4115</definedName>
    <definedName name="_xlchart.v1.2" hidden="1">'Kickstarter(data)'!$E$1</definedName>
    <definedName name="_xlchart.v1.3" hidden="1">'Kickstarter(data)'!$E$2:$E$4115</definedName>
    <definedName name="_xlchart.v1.4" hidden="1">'Kickstarter(data)'!$D$1</definedName>
    <definedName name="_xlchart.v1.5" hidden="1">'Kickstarter(data)'!$D$2:$D$4115</definedName>
    <definedName name="_xlchart.v1.6" hidden="1">'Kickstarter(data)'!$E$1</definedName>
    <definedName name="_xlchart.v1.7" hidden="1">'Kickstarter(data)'!$E$2:$E$4115</definedName>
  </definedNames>
  <calcPr calcId="191029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2" l="1"/>
  <c r="B14" i="12"/>
  <c r="C13" i="12"/>
  <c r="C12" i="12"/>
  <c r="C11" i="12"/>
  <c r="C10" i="12"/>
  <c r="C7" i="12"/>
  <c r="C6" i="12"/>
  <c r="C5" i="12"/>
  <c r="C4" i="12"/>
  <c r="C3" i="12"/>
  <c r="B13" i="12"/>
  <c r="B12" i="12"/>
  <c r="B11" i="12"/>
  <c r="B7" i="12"/>
  <c r="B6" i="12"/>
  <c r="B5" i="12"/>
  <c r="B4" i="12"/>
  <c r="C9" i="12"/>
  <c r="C2" i="12"/>
  <c r="B10" i="12"/>
  <c r="B9" i="12"/>
  <c r="B3" i="12"/>
  <c r="B2" i="12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<sst xmlns="http://schemas.openxmlformats.org/spreadsheetml/2006/main" count="38389" uniqueCount="8397">
  <si>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</si>
  <si>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</si>
  <si>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</si>
  <si>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</si>
  <si>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</si>
  <si>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</si>
  <si>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</si>
  <si>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</si>
  <si>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</si>
  <si>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</si>
  <si>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</si>
  <si>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</si>
  <si>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</si>
  <si>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</si>
  <si>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</si>
  <si>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</si>
  <si>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</si>
  <si>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</si>
  <si>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</si>
  <si>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</si>
  <si>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</si>
  <si>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</si>
  <si>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</si>
  <si>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</si>
  <si>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</si>
  <si>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</si>
  <si>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</si>
  <si>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</si>
  <si>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</si>
  <si>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</si>
  <si>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</si>
  <si>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</si>
  <si>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</si>
  <si>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</si>
  <si>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</si>
  <si>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</si>
  <si>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</si>
  <si>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</si>
  <si>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</si>
  <si>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</si>
  <si>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</si>
  <si>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</si>
  <si>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</si>
  <si>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</si>
  <si>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</si>
  <si>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</si>
  <si>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</si>
  <si>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</si>
  <si>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</si>
  <si>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</si>
  <si>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</si>
  <si>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</si>
  <si>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</si>
  <si>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</si>
  <si>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</si>
  <si>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</si>
  <si>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</si>
  <si>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</si>
  <si>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</si>
  <si>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</si>
  <si>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</si>
  <si>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</si>
  <si>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</si>
  <si>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</si>
  <si>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</si>
  <si>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</si>
  <si>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</si>
  <si>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</si>
  <si>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</si>
  <si>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</si>
  <si>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</si>
  <si>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</si>
  <si>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</si>
  <si>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</si>
  <si>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</si>
  <si>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</si>
  <si>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</si>
  <si>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</si>
  <si>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</si>
  <si>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</si>
  <si>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</si>
  <si>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</si>
  <si>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</si>
  <si>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</si>
  <si>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</si>
  <si>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</si>
  <si>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</si>
  <si>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</si>
  <si>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</si>
  <si>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</si>
  <si>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</si>
  <si>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</si>
  <si>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</si>
  <si>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</si>
  <si>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</si>
  <si>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</si>
  <si>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</si>
  <si>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</si>
  <si>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</si>
  <si>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</si>
  <si>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</si>
  <si>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</si>
  <si>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</si>
  <si>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</si>
  <si>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</si>
  <si>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</si>
  <si>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</si>
  <si>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</si>
  <si>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</si>
  <si>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</si>
  <si>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</si>
  <si>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</si>
  <si>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</si>
  <si>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</si>
  <si>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</si>
  <si>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</si>
  <si>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</si>
  <si>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</si>
  <si>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</si>
  <si>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</si>
  <si>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</si>
  <si>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</si>
  <si>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</si>
  <si>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</si>
  <si>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</si>
  <si>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</si>
  <si>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</si>
  <si>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</si>
  <si>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</si>
  <si>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</si>
  <si>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</si>
  <si>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</si>
  <si>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</si>
  <si>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</si>
  <si>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</si>
  <si>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</si>
  <si>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</si>
  <si>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</si>
  <si>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</si>
  <si>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</si>
  <si>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</si>
  <si>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</si>
  <si>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</si>
  <si>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</si>
  <si>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</si>
  <si>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</si>
  <si>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</si>
  <si>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</si>
  <si>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</si>
  <si>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</si>
  <si>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</si>
  <si>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</si>
  <si>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</si>
  <si>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</si>
  <si>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</si>
  <si>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</si>
  <si>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</si>
  <si>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</si>
  <si>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</si>
  <si>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</si>
  <si>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</si>
  <si>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</si>
  <si>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</si>
  <si>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</si>
  <si>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</si>
  <si>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</si>
  <si>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</si>
  <si>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</si>
  <si>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</si>
  <si>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</si>
  <si>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</si>
  <si>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</si>
  <si>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</si>
  <si>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</si>
  <si>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</si>
  <si>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</si>
  <si>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</si>
  <si>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</si>
  <si>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</si>
  <si>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</si>
  <si>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</si>
  <si>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</si>
  <si>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</si>
  <si>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</si>
  <si>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</si>
  <si>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</si>
  <si>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</si>
  <si>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</si>
  <si>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</si>
  <si>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</si>
  <si>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</si>
  <si>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</si>
  <si>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</si>
  <si>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</si>
  <si>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</si>
  <si>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</si>
  <si>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</si>
  <si>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</si>
  <si>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</si>
  <si>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</si>
  <si>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</si>
  <si>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</si>
  <si>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</si>
  <si>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</si>
  <si>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</si>
  <si>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</si>
  <si>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</si>
  <si>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</si>
  <si>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</si>
  <si>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</si>
  <si>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</si>
  <si>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</si>
  <si>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</si>
  <si>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</si>
  <si>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</si>
  <si>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</si>
  <si>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</si>
  <si>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</si>
  <si>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</si>
  <si>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</si>
  <si>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</si>
  <si>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</si>
  <si>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</si>
  <si>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</si>
  <si>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</si>
  <si>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</si>
  <si>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</si>
  <si>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</si>
  <si>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</si>
  <si>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</si>
  <si>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</si>
  <si>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</si>
  <si>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</si>
  <si>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</si>
  <si>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</si>
  <si>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</si>
  <si>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</si>
  <si>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</si>
  <si>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</si>
  <si>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</si>
  <si>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</si>
  <si>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</si>
  <si>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</si>
  <si>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</si>
  <si>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</si>
  <si>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</si>
  <si>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</si>
  <si>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</si>
  <si>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</si>
  <si>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</si>
  <si>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</si>
  <si>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</si>
  <si>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</si>
  <si>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</si>
  <si>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</si>
  <si>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</si>
  <si>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</si>
  <si>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</si>
  <si>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</si>
  <si>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</si>
  <si>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</si>
  <si>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</si>
  <si>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</si>
  <si>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</si>
  <si>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</si>
  <si>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</si>
  <si>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</si>
  <si>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</si>
  <si>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</si>
  <si>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</si>
  <si>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</si>
  <si>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</si>
  <si>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</si>
  <si>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</si>
  <si>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</si>
  <si>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</si>
  <si>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</si>
  <si>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</si>
  <si>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</si>
  <si>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</si>
  <si>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</si>
  <si>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</si>
  <si>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</si>
  <si>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</si>
  <si>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</si>
  <si>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</si>
  <si>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</si>
  <si>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</si>
  <si>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</si>
  <si>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</si>
  <si>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</si>
  <si>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</si>
  <si>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</si>
  <si>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</si>
  <si>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</si>
  <si>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</si>
  <si>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</si>
  <si>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</si>
  <si>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</si>
  <si>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</si>
  <si>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</si>
  <si>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</si>
  <si>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</si>
  <si>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</si>
  <si>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</si>
  <si>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</si>
  <si>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</si>
  <si>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</si>
  <si>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</si>
  <si>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</si>
  <si>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</si>
  <si>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</si>
  <si>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</si>
  <si>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</si>
  <si>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</si>
  <si>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</si>
  <si>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</si>
  <si>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</si>
  <si>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</si>
  <si>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</si>
  <si>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</si>
  <si>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</si>
  <si>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</si>
  <si>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</si>
  <si>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</si>
  <si>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</si>
  <si>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</si>
  <si>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</si>
  <si>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</si>
  <si>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</si>
  <si>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</si>
  <si>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</si>
  <si>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</si>
  <si>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</si>
  <si>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</si>
  <si>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</si>
  <si>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</si>
  <si>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</si>
  <si>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</si>
  <si>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</si>
  <si>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</si>
  <si>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</si>
  <si>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</si>
  <si>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</si>
  <si>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</si>
  <si>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</si>
  <si>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</si>
  <si>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</si>
  <si>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</si>
  <si>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</si>
  <si>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</si>
  <si>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</si>
  <si>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</si>
  <si>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</si>
  <si>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</si>
  <si>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</si>
  <si>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</si>
  <si>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</si>
  <si>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</si>
  <si>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</si>
  <si>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</si>
  <si>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</si>
  <si>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</si>
  <si>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</si>
  <si>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</si>
  <si>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</si>
  <si>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</si>
  <si>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</si>
  <si>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</si>
  <si>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</si>
  <si>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</si>
  <si>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</si>
  <si>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</si>
  <si>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</si>
  <si>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</si>
  <si>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</si>
  <si>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</si>
  <si>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</si>
  <si>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</si>
  <si>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</si>
  <si>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</si>
  <si>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</si>
  <si>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</si>
  <si>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</si>
  <si>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</si>
  <si>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</si>
  <si>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</si>
  <si>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</si>
  <si>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</si>
  <si>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</si>
  <si>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</si>
  <si>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</si>
  <si>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</si>
  <si>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</si>
  <si>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</si>
  <si>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</si>
  <si>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</si>
  <si>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</si>
  <si>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</si>
  <si>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</si>
  <si>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</si>
  <si>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</si>
  <si>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</si>
  <si>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</si>
  <si>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</si>
  <si>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</si>
  <si>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</si>
  <si>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</si>
  <si>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</si>
  <si>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</si>
  <si>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</si>
  <si>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</si>
  <si>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</si>
  <si>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</si>
  <si>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</si>
  <si>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</si>
  <si>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</si>
  <si>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</si>
  <si>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</si>
  <si>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</si>
  <si>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</si>
  <si>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</si>
  <si>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</si>
  <si>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</si>
  <si>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</si>
  <si>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</si>
  <si>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</si>
  <si>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</si>
  <si>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</si>
  <si>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</si>
  <si>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</si>
  <si>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</si>
  <si>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</si>
  <si>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</si>
  <si>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</si>
  <si>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</si>
  <si>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</si>
  <si>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</si>
  <si>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</si>
  <si>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</si>
  <si>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</si>
  <si>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</si>
  <si>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</si>
  <si>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</si>
  <si>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</si>
  <si>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</si>
  <si>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</si>
  <si>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</si>
  <si>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</si>
  <si>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</si>
  <si>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</si>
  <si>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</si>
  <si>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</si>
  <si>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</si>
  <si>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</si>
  <si>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</si>
  <si>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</si>
  <si>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</si>
  <si>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</si>
  <si>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</si>
  <si>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</si>
  <si>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</si>
  <si>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</si>
  <si>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</si>
  <si>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</si>
  <si>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</si>
  <si>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</si>
  <si>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</si>
  <si>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</si>
  <si>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</si>
  <si>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</si>
  <si>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</si>
  <si>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</si>
  <si>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</si>
  <si>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</si>
  <si>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</si>
  <si>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</si>
  <si>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</si>
  <si>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</si>
  <si>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</si>
  <si>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</si>
  <si>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</si>
  <si>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</si>
  <si>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</si>
  <si>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</si>
  <si>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</si>
  <si>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</si>
  <si>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</si>
  <si>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</si>
  <si>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</si>
  <si>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</si>
  <si>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</si>
  <si>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</si>
  <si>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</si>
  <si>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</si>
  <si>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</si>
  <si>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</si>
  <si>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</si>
  <si>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</si>
  <si>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</si>
  <si>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</si>
  <si>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</si>
  <si>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</si>
  <si>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</si>
  <si>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</si>
  <si>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</si>
  <si>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</si>
  <si>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</si>
  <si>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</si>
  <si>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</si>
  <si>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</si>
  <si>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</si>
  <si>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</si>
  <si>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</si>
  <si>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</si>
  <si>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</si>
  <si>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</si>
  <si>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</si>
  <si>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</si>
  <si>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</si>
  <si>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</si>
  <si>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</si>
  <si>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</si>
  <si>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</si>
  <si>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</si>
  <si>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</si>
  <si>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</si>
  <si>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</si>
  <si>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</si>
  <si>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</si>
  <si>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</si>
  <si>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</si>
  <si>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</si>
  <si>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</si>
  <si>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</si>
  <si>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</si>
  <si>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</si>
  <si>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</si>
  <si>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</si>
  <si>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</si>
  <si>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</si>
  <si>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</si>
  <si>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</si>
  <si>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</si>
  <si>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</si>
  <si>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</si>
  <si>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</si>
  <si>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</si>
  <si>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</si>
  <si>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</si>
  <si>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</si>
  <si>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</si>
  <si>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</si>
  <si>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</si>
  <si>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</si>
  <si>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</si>
  <si>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</si>
  <si>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</si>
  <si>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</si>
  <si>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</si>
  <si>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</si>
  <si>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</si>
  <si>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</si>
  <si>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</si>
  <si>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</si>
  <si>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</si>
  <si>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</si>
  <si>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</si>
  <si>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</si>
  <si>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</si>
  <si>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</si>
  <si>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</si>
  <si>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</si>
  <si>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</si>
  <si>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</si>
  <si>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</si>
  <si>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</si>
  <si>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</si>
  <si>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</si>
  <si>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</si>
  <si>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</si>
  <si>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</si>
  <si>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</si>
  <si>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</si>
  <si>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</si>
  <si>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</si>
  <si>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</si>
  <si>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</si>
  <si>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</si>
  <si>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</si>
  <si>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</si>
  <si>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</si>
  <si>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</si>
  <si>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</si>
  <si>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</si>
  <si>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</si>
  <si>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</si>
  <si>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</si>
  <si>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</si>
  <si>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</si>
  <si>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</si>
  <si>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</si>
  <si>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</si>
  <si>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</si>
  <si>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</si>
  <si>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</si>
  <si>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</si>
  <si>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</si>
  <si>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</si>
  <si>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</si>
  <si>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</si>
  <si>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</si>
  <si>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</si>
  <si>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</si>
  <si>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</si>
  <si>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</si>
  <si>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</si>
  <si>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</si>
  <si>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</si>
  <si>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</si>
  <si>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</si>
  <si>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</si>
  <si>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</si>
  <si>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</si>
  <si>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</si>
  <si>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</si>
  <si>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</si>
  <si>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</si>
  <si>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</si>
  <si>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</si>
  <si>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</si>
  <si>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</si>
  <si>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</si>
  <si>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</si>
  <si>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</si>
  <si>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</si>
  <si>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</si>
  <si>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</si>
  <si>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</si>
  <si>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</si>
  <si>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</si>
  <si>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</si>
  <si>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</si>
  <si>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</si>
  <si>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</si>
  <si>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</si>
  <si>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</si>
  <si>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</si>
  <si>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</si>
  <si>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</si>
  <si>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</si>
  <si>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</si>
  <si>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</si>
  <si>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</si>
  <si>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</si>
  <si>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</si>
  <si>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</si>
  <si>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</si>
  <si>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</si>
  <si>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</si>
  <si>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</si>
  <si>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</si>
  <si>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</si>
  <si>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</si>
  <si>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</si>
  <si>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</si>
  <si>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</si>
  <si>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</si>
  <si>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</si>
  <si>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</si>
  <si>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</si>
  <si>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</si>
  <si>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</si>
  <si>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</si>
  <si>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</si>
  <si>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</si>
  <si>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</si>
  <si>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</si>
  <si>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</si>
  <si>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</si>
  <si>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</si>
  <si>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</si>
  <si>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</si>
  <si>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</si>
  <si>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</si>
  <si>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</si>
  <si>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</si>
  <si>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</si>
  <si>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</si>
  <si>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</si>
  <si>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</si>
  <si>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</si>
  <si>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</si>
  <si>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</si>
  <si>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</si>
  <si>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</si>
  <si>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</si>
  <si>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</si>
  <si>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</si>
  <si>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</si>
  <si>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</si>
  <si>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</si>
  <si>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</si>
  <si>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</si>
  <si>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</si>
  <si>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</si>
  <si>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</si>
  <si>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</si>
  <si>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</si>
  <si>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</si>
  <si>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</si>
  <si>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</si>
  <si>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</si>
  <si>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</si>
  <si>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</si>
  <si>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</si>
  <si>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</si>
  <si>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</si>
  <si>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</si>
  <si>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</si>
  <si>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</si>
  <si>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</si>
  <si>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</si>
  <si>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</si>
  <si>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</si>
  <si>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</si>
  <si>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</si>
  <si>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</si>
  <si>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</si>
  <si>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</si>
  <si>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</si>
  <si>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</si>
  <si>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</si>
  <si>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</si>
  <si>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</si>
  <si>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</si>
  <si>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</si>
  <si>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</si>
  <si>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</si>
  <si>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</si>
  <si>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</si>
  <si>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</si>
  <si>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</si>
  <si>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</si>
  <si>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</si>
  <si>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</si>
  <si>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</si>
  <si>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</si>
  <si>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</si>
  <si>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</si>
  <si>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</si>
  <si>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</si>
  <si>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</si>
  <si>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</si>
  <si>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</si>
  <si>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</si>
  <si>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</si>
  <si>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</si>
  <si>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</si>
  <si>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</si>
  <si>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</si>
  <si>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</si>
  <si>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</si>
  <si>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</si>
  <si>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</si>
  <si>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</si>
  <si>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</si>
  <si>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</si>
  <si>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</si>
  <si>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</si>
  <si>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</si>
  <si>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</si>
  <si>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</si>
  <si>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</si>
  <si>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</si>
  <si>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</si>
  <si>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</si>
  <si>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</si>
  <si>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</si>
  <si>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</si>
  <si>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</si>
  <si>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</si>
  <si>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</si>
  <si>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</si>
  <si>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</si>
  <si>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</si>
  <si>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</si>
  <si>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</si>
  <si>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</si>
  <si>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</si>
  <si>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</si>
  <si>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</si>
  <si>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</si>
  <si>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</si>
  <si>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</si>
  <si>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</si>
  <si>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</si>
  <si>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</si>
  <si>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</si>
  <si>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</si>
  <si>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</si>
  <si>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</si>
  <si>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</si>
  <si>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</si>
  <si>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</si>
  <si>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</si>
  <si>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</si>
  <si>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</si>
  <si>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</si>
  <si>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</si>
  <si>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</si>
  <si>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</si>
  <si>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</si>
  <si>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</si>
  <si>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</si>
  <si>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</si>
  <si>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</si>
  <si>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</si>
  <si>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</si>
  <si>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</si>
  <si>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</si>
  <si>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</si>
  <si>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</si>
  <si>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</si>
  <si>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</si>
  <si>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</si>
  <si>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</si>
  <si>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</si>
  <si>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</si>
  <si>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</si>
  <si>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</si>
  <si>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</si>
  <si>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</si>
  <si>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</si>
  <si>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</si>
  <si>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</si>
  <si>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</si>
  <si>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</si>
  <si>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</si>
  <si>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</si>
  <si>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</si>
  <si>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</si>
  <si>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</si>
  <si>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</si>
  <si>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</si>
  <si>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</si>
  <si>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</si>
  <si>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</si>
  <si>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</si>
  <si>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</si>
  <si>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</si>
  <si>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</si>
  <si>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</si>
  <si>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</si>
  <si>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</si>
  <si>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</si>
  <si>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</si>
  <si>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</si>
  <si>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</si>
  <si>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</si>
  <si>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</si>
  <si>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</si>
  <si>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</si>
  <si>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</si>
  <si>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</si>
  <si>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</si>
  <si>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</si>
  <si>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</si>
  <si>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</si>
  <si>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</si>
  <si>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</si>
  <si>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</si>
  <si>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</si>
  <si>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</si>
  <si>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</si>
  <si>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</si>
  <si>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</si>
  <si>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</si>
  <si>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</si>
  <si>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</si>
  <si>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</si>
  <si>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</si>
  <si>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</si>
  <si>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</si>
  <si>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</si>
  <si>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</si>
  <si>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</si>
  <si>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</si>
  <si>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</si>
  <si>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</si>
  <si>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</si>
  <si>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</si>
  <si>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</si>
  <si>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</si>
  <si>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</si>
  <si>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</si>
  <si>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</si>
  <si>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</si>
  <si>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</si>
  <si>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</si>
  <si>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</si>
  <si>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</si>
  <si>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</si>
  <si>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</si>
  <si>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</si>
  <si>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</si>
  <si>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</si>
  <si>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</si>
  <si>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</si>
  <si>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</si>
  <si>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</si>
  <si>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</si>
  <si>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</si>
  <si>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</si>
  <si>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</si>
  <si>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</si>
  <si>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</si>
  <si>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</si>
  <si>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</si>
  <si>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</si>
  <si>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</si>
  <si>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</si>
  <si>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</si>
  <si>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</si>
  <si>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</si>
  <si>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</si>
  <si>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</si>
  <si>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</si>
  <si>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</si>
  <si>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</si>
  <si>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</si>
  <si>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</si>
  <si>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</si>
  <si>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</si>
  <si>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</si>
  <si>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</si>
  <si>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</si>
  <si>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</si>
  <si>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</si>
  <si>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</si>
  <si>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</si>
  <si>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</si>
  <si>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</si>
  <si>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</si>
  <si>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</si>
  <si>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</si>
  <si>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</si>
  <si>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</si>
  <si>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</si>
  <si>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</si>
  <si>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</si>
  <si>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</si>
  <si>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</si>
  <si>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</si>
  <si>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</si>
  <si>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</si>
  <si>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</si>
  <si>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</si>
  <si>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</si>
  <si>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</si>
  <si>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</si>
  <si>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</si>
  <si>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</si>
  <si>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</si>
  <si>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</si>
  <si>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</si>
  <si>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</si>
  <si>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</si>
  <si>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</si>
  <si>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</si>
  <si>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</si>
  <si>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</si>
  <si>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</si>
  <si>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</si>
  <si>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</si>
  <si>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</si>
  <si>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</si>
  <si>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</si>
  <si>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</si>
  <si>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</si>
  <si>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</si>
  <si>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</si>
  <si>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</si>
  <si>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</si>
  <si>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</si>
  <si>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</si>
  <si>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</si>
  <si>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</si>
  <si>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</si>
  <si>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</si>
  <si>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</si>
  <si>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</si>
  <si>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</si>
  <si>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</si>
  <si>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</si>
  <si>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</si>
  <si>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</si>
  <si>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</si>
  <si>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</si>
  <si>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</si>
  <si>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</si>
  <si>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</si>
  <si>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</si>
  <si>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</si>
  <si>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</si>
  <si>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</si>
  <si>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</si>
  <si>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</si>
  <si>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</si>
  <si>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</si>
  <si>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</si>
  <si>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</si>
  <si>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</si>
  <si>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</si>
  <si>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</si>
  <si>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</si>
  <si>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</si>
  <si>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</si>
  <si>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</si>
  <si>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</si>
  <si>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</si>
  <si>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</si>
  <si>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</si>
  <si>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</si>
  <si>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</si>
  <si>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</si>
  <si>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</si>
  <si>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</si>
  <si>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</si>
  <si>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</si>
  <si>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</si>
  <si>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</si>
  <si>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</si>
  <si>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</si>
  <si>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</si>
  <si>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</si>
  <si>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</si>
  <si>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</si>
  <si>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</si>
  <si>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</si>
  <si>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</si>
  <si>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</si>
  <si>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</si>
  <si>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</si>
  <si>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</si>
  <si>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</si>
  <si>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</si>
  <si>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</si>
  <si>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</si>
  <si>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</si>
  <si>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</si>
  <si>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</si>
  <si>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</si>
  <si>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</si>
  <si>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</si>
  <si>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</si>
  <si>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</si>
  <si>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</si>
  <si>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</si>
  <si>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</si>
  <si>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</si>
  <si>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</si>
  <si>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</si>
  <si>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</si>
  <si>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</si>
  <si>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</si>
  <si>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</si>
  <si>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</si>
  <si>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</si>
  <si>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</si>
  <si>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</si>
  <si>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</si>
  <si>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</si>
  <si>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</si>
  <si>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</si>
  <si>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</si>
  <si>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</si>
  <si>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</si>
  <si>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</si>
  <si>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</si>
  <si>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</si>
  <si>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</si>
  <si>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</si>
  <si>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</si>
  <si>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</si>
  <si>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</si>
  <si>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</si>
  <si>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</si>
  <si>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</si>
  <si>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</si>
  <si>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</si>
  <si>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</si>
  <si>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</si>
  <si>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</si>
  <si>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</si>
  <si>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</si>
  <si>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</si>
  <si>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</si>
  <si>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</si>
  <si>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</si>
  <si>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</si>
  <si>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</si>
  <si>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</si>
  <si>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</si>
  <si>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</si>
  <si>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</si>
  <si>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</si>
  <si>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</si>
  <si>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</si>
  <si>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</si>
  <si>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</si>
  <si>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</si>
  <si>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</si>
  <si>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</si>
  <si>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</si>
  <si>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</si>
  <si>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</si>
  <si>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</si>
  <si>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</si>
  <si>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</si>
  <si>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</si>
  <si>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</si>
  <si>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</si>
  <si>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</si>
  <si>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</si>
  <si>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</si>
  <si>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</si>
  <si>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</si>
  <si>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</si>
  <si>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</si>
  <si>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</si>
  <si>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</si>
  <si>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</si>
  <si>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</si>
  <si>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</si>
  <si>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</si>
  <si>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</si>
  <si>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</si>
  <si>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</si>
  <si>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</si>
  <si>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</si>
  <si>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</si>
  <si>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</si>
  <si>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</si>
  <si>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</si>
  <si>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</si>
  <si>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</si>
  <si>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</si>
  <si>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</si>
  <si>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</si>
  <si>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</si>
  <si>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</si>
  <si>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</si>
  <si>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</si>
  <si>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</si>
  <si>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</si>
  <si>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</si>
  <si>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</si>
  <si>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</si>
  <si>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</si>
  <si>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</si>
  <si>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</si>
  <si>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</si>
  <si>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</si>
  <si>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</si>
  <si>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</si>
  <si>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</si>
  <si>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</si>
  <si>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</si>
  <si>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</si>
  <si>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</si>
  <si>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</si>
  <si>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</si>
  <si>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</si>
  <si>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</si>
  <si>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</si>
  <si>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</si>
  <si>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</si>
  <si>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</si>
  <si>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</si>
  <si>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</si>
  <si>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</si>
  <si>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</si>
  <si>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</si>
  <si>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</si>
  <si>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</si>
  <si>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</si>
  <si>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</si>
  <si>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</si>
  <si>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</si>
  <si>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</si>
  <si>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</si>
  <si>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</si>
  <si>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</si>
  <si>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</si>
  <si>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</si>
  <si>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</si>
  <si>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</si>
  <si>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</si>
  <si>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</si>
  <si>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</si>
  <si>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</si>
  <si>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</si>
  <si>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</si>
  <si>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</si>
  <si>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</si>
  <si>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</si>
  <si>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</si>
  <si>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</si>
  <si>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</si>
  <si>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</si>
  <si>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</si>
  <si>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</si>
  <si>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</si>
  <si>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</si>
  <si>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</si>
  <si>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</si>
  <si>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</si>
  <si>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</si>
  <si>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</si>
  <si>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</si>
  <si>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</si>
  <si>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</si>
  <si>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</si>
  <si>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</si>
  <si>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</si>
  <si>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</si>
  <si>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</si>
  <si>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</si>
  <si>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</si>
  <si>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</si>
  <si>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</si>
  <si>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</si>
  <si>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</si>
  <si>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</si>
  <si>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</si>
  <si>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</si>
  <si>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</si>
  <si>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</si>
  <si>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</si>
  <si>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</si>
  <si>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</si>
  <si>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</si>
  <si>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</si>
  <si>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</si>
  <si>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</si>
  <si>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</si>
  <si>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</si>
  <si>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</si>
  <si>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</si>
  <si>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</si>
  <si>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</si>
  <si>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</si>
  <si>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</si>
  <si>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</si>
  <si>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</si>
  <si>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</si>
  <si>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</si>
  <si>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</si>
  <si>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</si>
  <si>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</si>
  <si>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</si>
  <si>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</si>
  <si>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</si>
  <si>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</si>
  <si>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</si>
  <si>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</si>
  <si>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</si>
  <si>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</si>
  <si>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</si>
  <si>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</si>
  <si>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</si>
  <si>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</si>
  <si>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</si>
  <si>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</si>
  <si>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</si>
  <si>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</si>
  <si>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</si>
  <si>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</si>
  <si>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</si>
  <si>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</si>
  <si>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</si>
  <si>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</si>
  <si>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</si>
  <si>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</si>
  <si>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</si>
  <si>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</si>
  <si>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</si>
  <si>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</si>
  <si>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</si>
  <si>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</si>
  <si>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</si>
  <si>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</si>
  <si>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</si>
  <si>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</si>
  <si>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</si>
  <si>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</si>
  <si>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</si>
  <si>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</si>
  <si>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</si>
  <si>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</si>
  <si>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</si>
  <si>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</si>
  <si>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</si>
  <si>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</si>
  <si>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</si>
  <si>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</si>
  <si>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</si>
  <si>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</si>
  <si>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</si>
  <si>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</si>
  <si>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</si>
  <si>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</si>
  <si>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</si>
  <si>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</si>
  <si>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</si>
  <si>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</si>
  <si>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</si>
  <si>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</si>
  <si>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</si>
  <si>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</si>
  <si>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</si>
  <si>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</si>
  <si>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</si>
  <si>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</si>
  <si>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</si>
  <si>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</si>
  <si>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</si>
  <si>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</si>
  <si>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</si>
  <si>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</si>
  <si>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</si>
  <si>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</si>
  <si>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</si>
  <si>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</si>
  <si>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</si>
  <si>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</si>
  <si>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</si>
  <si>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</si>
  <si>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</si>
  <si>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</si>
  <si>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</si>
  <si>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</si>
  <si>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</si>
  <si>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</si>
  <si>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</si>
  <si>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</si>
  <si>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</si>
  <si>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</si>
  <si>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</si>
  <si>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</si>
  <si>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</si>
  <si>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</si>
  <si>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</si>
  <si>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</si>
  <si>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</si>
  <si>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</si>
  <si>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</si>
  <si>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</si>
  <si>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</si>
  <si>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</si>
  <si>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</si>
  <si>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</si>
  <si>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</si>
  <si>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</si>
  <si>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</si>
  <si>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</si>
  <si>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</si>
  <si>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</si>
  <si>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</si>
  <si>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</si>
  <si>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</si>
  <si>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</si>
  <si>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</si>
  <si>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</si>
  <si>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</si>
  <si>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</si>
  <si>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</si>
  <si>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</si>
  <si>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</si>
  <si>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</si>
  <si>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</si>
  <si>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</si>
  <si>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</si>
  <si>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</si>
  <si>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</si>
  <si>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</si>
  <si>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</si>
  <si>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</si>
  <si>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</si>
  <si>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</si>
  <si>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</si>
  <si>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</si>
  <si>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</si>
  <si>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</si>
  <si>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</si>
  <si>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</si>
  <si>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</si>
  <si>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</si>
  <si>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</si>
  <si>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</si>
  <si>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</si>
  <si>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</si>
  <si>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</si>
  <si>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</si>
  <si>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</si>
  <si>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</si>
  <si>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</si>
  <si>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</si>
  <si>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</si>
  <si>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</si>
  <si>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</si>
  <si>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</si>
  <si>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</si>
  <si>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</si>
  <si>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</si>
  <si>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</si>
  <si>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</si>
  <si>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</si>
  <si>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</si>
  <si>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</si>
  <si>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</si>
  <si>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</si>
  <si>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</si>
  <si>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</si>
  <si>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</si>
  <si>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</si>
  <si>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</si>
  <si>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</si>
  <si>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</si>
  <si>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</si>
  <si>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</si>
  <si>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</si>
  <si>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</si>
  <si>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</si>
  <si>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</si>
  <si>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</si>
  <si>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</si>
  <si>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</si>
  <si>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</si>
  <si>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</si>
  <si>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</si>
  <si>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</si>
  <si>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</si>
  <si>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</si>
  <si>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</si>
  <si>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</si>
  <si>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</si>
  <si>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</si>
  <si>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</si>
  <si>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</si>
  <si>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</si>
  <si>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</si>
  <si>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</si>
  <si>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</si>
  <si>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</si>
  <si>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</si>
  <si>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</si>
  <si>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</si>
  <si>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</si>
  <si>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</si>
  <si>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</si>
  <si>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</si>
  <si>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</si>
  <si>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</si>
  <si>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</si>
  <si>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</si>
  <si>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</si>
  <si>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</si>
  <si>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</si>
  <si>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</si>
  <si>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</si>
  <si>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</si>
  <si>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</si>
  <si>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</si>
  <si>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</si>
  <si>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</si>
  <si>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</si>
  <si>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</si>
  <si>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</si>
  <si>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</si>
  <si>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</si>
  <si>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</si>
  <si>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</si>
  <si>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</si>
  <si>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</si>
  <si>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</si>
  <si>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</si>
  <si>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</si>
  <si>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</si>
  <si>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</si>
  <si>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</si>
  <si>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</si>
  <si>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</si>
  <si>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</si>
  <si>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</si>
  <si>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</si>
  <si>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</si>
  <si>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</si>
  <si>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</si>
  <si>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</si>
  <si>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</si>
  <si>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</si>
  <si>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</si>
  <si>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</si>
  <si>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</si>
  <si>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</si>
  <si>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</si>
  <si>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</si>
  <si>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</si>
  <si>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</si>
  <si>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</si>
  <si>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</si>
  <si>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</si>
  <si>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</si>
  <si>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</si>
  <si>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</si>
  <si>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</si>
  <si>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</si>
  <si>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</si>
  <si>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</si>
  <si>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</si>
  <si>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</si>
  <si>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</si>
  <si>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</si>
  <si>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</si>
  <si>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</si>
  <si>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</si>
  <si>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</si>
  <si>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</si>
  <si>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</si>
  <si>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</si>
  <si>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</si>
  <si>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</si>
  <si>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</si>
  <si>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</si>
  <si>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</si>
  <si>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</si>
  <si>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</si>
  <si>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</si>
  <si>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</si>
  <si>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</si>
  <si>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</si>
  <si>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</si>
  <si>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</si>
  <si>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</si>
  <si>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</si>
  <si>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</si>
  <si>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</si>
  <si>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</si>
  <si>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</si>
  <si>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</si>
  <si>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</si>
  <si>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</si>
  <si>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</si>
  <si>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</si>
  <si>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</si>
  <si>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</si>
  <si>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</si>
  <si>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</si>
  <si>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</si>
  <si>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</si>
  <si>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</si>
  <si>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</si>
  <si>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</si>
  <si>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</si>
  <si>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</si>
  <si>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</si>
  <si>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</si>
  <si>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</si>
  <si>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</si>
  <si>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</si>
  <si>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</si>
  <si>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</si>
  <si>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</si>
  <si>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</si>
  <si>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</si>
  <si>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</si>
  <si>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</si>
  <si>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</si>
  <si>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</si>
  <si>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</si>
  <si>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</si>
  <si>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</si>
  <si>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</si>
  <si>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</si>
  <si>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</si>
  <si>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</si>
  <si>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</si>
  <si>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</si>
  <si>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</si>
  <si>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</si>
  <si>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</si>
  <si>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</si>
  <si>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</si>
  <si>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</si>
  <si>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</si>
  <si>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</si>
  <si>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</si>
  <si>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</si>
  <si>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</si>
  <si>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</si>
  <si>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</si>
  <si>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</si>
  <si>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</si>
  <si>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</si>
  <si>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</si>
  <si>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</si>
  <si>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</si>
  <si>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</si>
  <si>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</si>
  <si>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</si>
  <si>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</si>
  <si>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</si>
  <si>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</si>
  <si>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</si>
  <si>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</si>
  <si>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</si>
  <si>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</si>
  <si>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</si>
  <si>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</si>
  <si>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</si>
  <si>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</si>
  <si>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</si>
  <si>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</si>
  <si>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</si>
  <si>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</si>
  <si>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</si>
  <si>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</si>
  <si>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</si>
  <si>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</si>
  <si>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</si>
  <si>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</si>
  <si>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</si>
  <si>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</si>
  <si>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</si>
  <si>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</si>
  <si>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</si>
  <si>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</si>
  <si>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</si>
  <si>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</si>
  <si>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</si>
  <si>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</si>
  <si>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</si>
  <si>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</si>
  <si>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</si>
  <si>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</si>
  <si>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</si>
  <si>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</si>
  <si>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</si>
  <si>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</si>
  <si>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</si>
  <si>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</si>
  <si>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</si>
  <si>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</si>
  <si>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</si>
  <si>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</si>
  <si>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</si>
  <si>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</si>
  <si>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</si>
  <si>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</si>
  <si>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</si>
  <si>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</si>
  <si>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</si>
  <si>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</si>
  <si>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</si>
  <si>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</si>
  <si>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</si>
  <si>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</si>
  <si>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</si>
  <si>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</si>
  <si>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</si>
  <si>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</si>
  <si>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</si>
  <si>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</si>
  <si>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</si>
  <si>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</si>
  <si>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</si>
  <si>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</si>
  <si>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</si>
  <si>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</si>
  <si>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</si>
  <si>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</si>
  <si>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</si>
  <si>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</si>
  <si>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</si>
  <si>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</si>
  <si>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</si>
  <si>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</si>
  <si>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</si>
  <si>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</si>
  <si>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</si>
  <si>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</si>
  <si>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</si>
  <si>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</si>
  <si>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</si>
  <si>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</si>
  <si>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</si>
  <si>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</si>
  <si>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</si>
  <si>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</si>
  <si>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</si>
  <si>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</si>
  <si>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</si>
  <si>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</si>
  <si>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</si>
  <si>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</si>
  <si>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</si>
  <si>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</si>
  <si>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</si>
  <si>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</si>
  <si>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</si>
  <si>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</si>
  <si>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</si>
  <si>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</si>
  <si>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</si>
  <si>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</si>
  <si>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</si>
  <si>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</si>
  <si>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</si>
  <si>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</si>
  <si>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</si>
  <si>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</si>
  <si>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</si>
  <si>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</si>
  <si>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</si>
  <si>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</si>
  <si>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</si>
  <si>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</si>
  <si>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</si>
  <si>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</si>
  <si>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</si>
  <si>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</si>
  <si>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</si>
  <si>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</si>
  <si>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</si>
  <si>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</si>
  <si>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</si>
  <si>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</si>
  <si>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</si>
  <si>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</si>
  <si>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</si>
  <si>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</si>
  <si>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</si>
  <si>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</si>
  <si>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</si>
  <si>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</si>
  <si>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</si>
  <si>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</si>
  <si>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</si>
  <si>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</si>
  <si>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</si>
  <si>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</si>
  <si>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</si>
  <si>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</si>
  <si>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</si>
  <si>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</si>
  <si>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</si>
  <si>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</si>
  <si>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</si>
  <si>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</si>
  <si>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</si>
  <si>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</si>
  <si>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</si>
  <si>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</si>
  <si>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</si>
  <si>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</si>
  <si>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</si>
  <si>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</si>
  <si>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</si>
  <si>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</si>
  <si>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</si>
  <si>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</si>
  <si>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</si>
  <si>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</si>
  <si>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</si>
  <si>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</si>
  <si>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</si>
  <si>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</si>
  <si>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</si>
  <si>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</si>
  <si>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</si>
  <si>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</si>
  <si>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</si>
  <si>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</si>
  <si>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</si>
  <si>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</si>
  <si>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</si>
  <si>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</si>
  <si>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</si>
  <si>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</si>
  <si>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</si>
  <si>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</si>
  <si>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</si>
  <si>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</si>
  <si>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</si>
  <si>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</si>
  <si>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</si>
  <si>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</si>
  <si>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</si>
  <si>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</si>
  <si>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</si>
  <si>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</si>
  <si>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</si>
  <si>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</si>
  <si>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</si>
  <si>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</si>
  <si>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</si>
  <si>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</si>
  <si>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</si>
  <si>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</si>
  <si>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</si>
  <si>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</si>
  <si>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</si>
  <si>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</si>
  <si>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</si>
  <si>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</si>
  <si>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</si>
  <si>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</si>
  <si>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</si>
  <si>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</si>
  <si>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</si>
  <si>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</si>
  <si>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</si>
  <si>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</si>
  <si>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</si>
  <si>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</si>
  <si>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</si>
  <si>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</si>
  <si>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</si>
  <si>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</si>
  <si>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</si>
  <si>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</si>
  <si>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</si>
  <si>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</si>
  <si>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</si>
  <si>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</si>
  <si>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</si>
  <si>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</si>
  <si>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</si>
  <si>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</si>
  <si>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</si>
  <si>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</si>
  <si>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</si>
  <si>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</si>
  <si>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</si>
  <si>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</si>
  <si>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</si>
  <si>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</si>
  <si>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</si>
  <si>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</si>
  <si>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</si>
  <si>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</si>
  <si>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</si>
  <si>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</si>
  <si>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</si>
  <si>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</si>
  <si>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</si>
  <si>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</si>
  <si>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</si>
  <si>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</si>
  <si>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</si>
  <si>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</si>
  <si>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</si>
  <si>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</si>
  <si>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</si>
  <si>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</si>
  <si>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</si>
  <si>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</si>
  <si>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</si>
  <si>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</si>
  <si>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</si>
  <si>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</si>
  <si>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</si>
  <si>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</si>
  <si>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</si>
  <si>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</si>
  <si>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</si>
  <si>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</si>
  <si>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</si>
  <si>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</si>
  <si>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</si>
  <si>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</si>
  <si>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</si>
  <si>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</si>
  <si>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</si>
  <si>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</si>
  <si>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</si>
  <si>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</si>
  <si>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</si>
  <si>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</si>
  <si>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</si>
  <si>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</si>
  <si>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</si>
  <si>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</si>
  <si>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</si>
  <si>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</si>
  <si>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</si>
  <si>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</si>
  <si>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</si>
  <si>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</si>
  <si>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</si>
  <si>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</si>
  <si>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</si>
  <si>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</si>
  <si>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</si>
  <si>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</si>
  <si>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</si>
  <si>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</si>
  <si>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</si>
  <si>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</si>
  <si>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</si>
  <si>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</si>
  <si>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</si>
  <si>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</si>
  <si>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</si>
  <si>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</si>
  <si>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</si>
  <si>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</si>
  <si>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</si>
  <si>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</si>
  <si>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</si>
  <si>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</si>
  <si>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</si>
  <si>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</si>
  <si>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</si>
  <si>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</si>
  <si>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</si>
  <si>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</si>
  <si>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</si>
  <si>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</si>
  <si>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</si>
  <si>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</si>
  <si>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</si>
  <si>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</si>
  <si>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</si>
  <si>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</si>
  <si>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</si>
  <si>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</si>
  <si>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</si>
  <si>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</si>
  <si>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</si>
  <si>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</si>
  <si>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</si>
  <si>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</si>
  <si>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</si>
  <si>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</si>
  <si>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</si>
  <si>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</si>
  <si>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</si>
  <si>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</si>
  <si>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</si>
  <si>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</si>
  <si>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</si>
  <si>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</si>
  <si>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</si>
  <si>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</si>
  <si>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</si>
  <si>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</si>
  <si>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</si>
  <si>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</si>
  <si>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</si>
  <si>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</si>
  <si>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</si>
  <si>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</si>
  <si>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</si>
  <si>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</si>
  <si>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</si>
  <si>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</si>
  <si>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</si>
  <si>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</si>
  <si>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</si>
  <si>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</si>
  <si>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</si>
  <si>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</si>
  <si>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</si>
  <si>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</si>
  <si>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</si>
  <si>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</si>
  <si>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</si>
  <si>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</si>
  <si>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</si>
  <si>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</si>
  <si>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</si>
  <si>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</si>
  <si>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</si>
  <si>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</si>
  <si>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</si>
  <si>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</si>
  <si>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</si>
  <si>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</si>
  <si>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</si>
  <si>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</si>
  <si>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</si>
  <si>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</si>
  <si>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</si>
  <si>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</si>
  <si>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</si>
  <si>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</si>
  <si>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</si>
  <si>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</si>
  <si>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</si>
  <si>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</si>
  <si>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</si>
  <si>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</si>
  <si>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</si>
  <si>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</si>
  <si>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</si>
  <si>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</si>
  <si>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</si>
  <si>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</si>
  <si>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</si>
  <si>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</si>
  <si>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</si>
  <si>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</si>
  <si>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</si>
  <si>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</si>
  <si>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</si>
  <si>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</si>
  <si>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</si>
  <si>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</si>
  <si>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</si>
  <si>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</si>
  <si>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</si>
  <si>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</si>
  <si>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</si>
  <si>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</si>
  <si>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</si>
  <si>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</si>
  <si>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</si>
  <si>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</si>
  <si>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</si>
  <si>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</si>
  <si>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</si>
  <si>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</si>
  <si>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</si>
  <si>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</si>
  <si>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</si>
  <si>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</si>
  <si>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</si>
  <si>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</si>
  <si>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</si>
  <si>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</si>
  <si>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</si>
  <si>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</si>
  <si>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</si>
  <si>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</si>
  <si>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</si>
  <si>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</si>
  <si>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</si>
  <si>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</si>
  <si>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</si>
  <si>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</si>
  <si>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</si>
  <si>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</si>
  <si>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</si>
  <si>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</si>
  <si>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</si>
  <si>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</si>
  <si>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</si>
  <si>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</si>
  <si>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</si>
  <si>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</si>
  <si>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</si>
  <si>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</si>
  <si>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</si>
  <si>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</si>
  <si>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</si>
  <si>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</si>
  <si>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</si>
  <si>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</si>
  <si>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</si>
  <si>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</si>
  <si>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</si>
  <si>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</si>
  <si>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</si>
  <si>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</si>
  <si>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</si>
  <si>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</si>
  <si>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</si>
  <si>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</si>
  <si>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</si>
  <si>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</si>
  <si>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</si>
  <si>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</si>
  <si>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</si>
  <si>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</si>
  <si>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</si>
  <si>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</si>
  <si>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</si>
  <si>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</si>
  <si>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</si>
  <si>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</si>
  <si>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</si>
  <si>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</si>
  <si>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</si>
  <si>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</si>
  <si>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</si>
  <si>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</si>
  <si>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</si>
  <si>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</si>
  <si>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</si>
  <si>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</si>
  <si>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</si>
  <si>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</si>
  <si>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</si>
  <si>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</si>
  <si>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</si>
  <si>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</si>
  <si>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</si>
  <si>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</si>
  <si>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</si>
  <si>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</si>
  <si>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</si>
  <si>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</si>
  <si>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</si>
  <si>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</si>
  <si>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</si>
  <si>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</si>
  <si>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</si>
  <si>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</si>
  <si>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</si>
  <si>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</si>
  <si>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</si>
  <si>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</si>
  <si>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</si>
  <si>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</si>
  <si>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</si>
  <si>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</si>
  <si>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</si>
  <si>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</si>
  <si>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</si>
  <si>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</si>
  <si>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</si>
  <si>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</si>
  <si>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</si>
  <si>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</si>
  <si>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</si>
  <si>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</si>
  <si>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</si>
  <si>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</si>
  <si>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</si>
  <si>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</si>
  <si>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</si>
  <si>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</si>
  <si>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</si>
  <si>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</si>
  <si>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</si>
  <si>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</si>
  <si>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</si>
  <si>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</si>
  <si>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</si>
  <si>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</si>
  <si>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</si>
  <si>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</si>
  <si>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</si>
  <si>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</si>
  <si>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</si>
  <si>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</si>
  <si>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</si>
  <si>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</si>
  <si>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</si>
  <si>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</si>
  <si>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</si>
  <si>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</si>
  <si>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</si>
  <si>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</si>
  <si>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</si>
  <si>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</si>
  <si>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</si>
  <si>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</si>
  <si>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</si>
  <si>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</si>
  <si>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</si>
  <si>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</si>
  <si>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</si>
  <si>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</si>
  <si>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</si>
  <si>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</si>
  <si>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</si>
  <si>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</si>
  <si>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</si>
  <si>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</si>
  <si>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</si>
  <si>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</si>
  <si>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</si>
  <si>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</si>
  <si>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</si>
  <si>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</si>
  <si>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</si>
  <si>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</si>
  <si>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</si>
  <si>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</si>
  <si>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</si>
  <si>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</si>
  <si>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</si>
  <si>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</si>
  <si>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</si>
  <si>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</si>
  <si>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</si>
  <si>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</si>
  <si>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</si>
  <si>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</si>
  <si>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</si>
  <si>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</si>
  <si>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</si>
  <si>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</si>
  <si>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</si>
  <si>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</si>
  <si>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</si>
  <si>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</si>
  <si>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</si>
  <si>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</si>
  <si>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</si>
  <si>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</si>
  <si>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</si>
  <si>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</si>
  <si>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</si>
  <si>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</si>
  <si>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</si>
  <si>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</si>
  <si>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</si>
  <si>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</si>
  <si>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</si>
  <si>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</si>
  <si>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</si>
  <si>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</si>
  <si>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</si>
  <si>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</si>
  <si>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</si>
  <si>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</si>
  <si>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</si>
  <si>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</si>
  <si>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</si>
  <si>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</si>
  <si>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</si>
  <si>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</si>
  <si>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</si>
  <si>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</si>
  <si>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</si>
  <si>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</si>
  <si>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</si>
  <si>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</si>
  <si>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</si>
  <si>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</si>
  <si>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</si>
  <si>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</si>
  <si>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</si>
  <si>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</si>
  <si>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</si>
  <si>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</si>
  <si>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</si>
  <si>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</si>
  <si>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</si>
  <si>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</si>
  <si>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</si>
  <si>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</si>
  <si>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</si>
  <si>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</si>
  <si>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</si>
  <si>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</si>
  <si>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</si>
  <si>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</si>
  <si>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</si>
  <si>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</si>
  <si>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</si>
  <si>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</si>
  <si>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</si>
  <si>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</si>
  <si>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</si>
  <si>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</si>
  <si>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</si>
  <si>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</si>
  <si>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</si>
  <si>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</si>
  <si>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</si>
  <si>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</si>
  <si>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</si>
  <si>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</si>
  <si>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</si>
  <si>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</si>
  <si>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</si>
  <si>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</si>
  <si>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</si>
  <si>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</si>
  <si>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</si>
  <si>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</si>
  <si>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</si>
  <si>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</si>
  <si>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</si>
  <si>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</si>
  <si>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</si>
  <si>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</si>
  <si>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</si>
  <si>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</si>
  <si>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</si>
  <si>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</si>
  <si>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</si>
  <si>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</si>
  <si>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</si>
  <si>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</si>
  <si>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</si>
  <si>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</si>
  <si>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</si>
  <si>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</si>
  <si>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</si>
  <si>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</si>
  <si>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</si>
  <si>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</si>
  <si>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</si>
  <si>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</si>
  <si>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</si>
  <si>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</si>
  <si>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</si>
  <si>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</si>
  <si>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</si>
  <si>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</si>
  <si>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</si>
  <si>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</si>
  <si>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</si>
  <si>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</si>
  <si>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</si>
  <si>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</si>
  <si>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</si>
  <si>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</si>
  <si>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</si>
  <si>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</si>
  <si>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</si>
  <si>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</si>
  <si>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</si>
  <si>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</si>
  <si>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</si>
  <si>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</si>
  <si>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</si>
  <si>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</si>
  <si>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</si>
  <si>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</si>
  <si>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</si>
  <si>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</si>
  <si>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</si>
  <si>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</si>
  <si>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</si>
  <si>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</si>
  <si>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</si>
  <si>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</si>
  <si>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</si>
  <si>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</si>
  <si>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</si>
  <si>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</si>
  <si>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</si>
  <si>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</si>
  <si>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</si>
  <si>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</si>
  <si>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</si>
  <si>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</si>
  <si>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</si>
  <si>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</si>
  <si>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</si>
  <si>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</si>
  <si>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</si>
  <si>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</si>
  <si>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</si>
  <si>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</si>
  <si>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</si>
  <si>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</si>
  <si>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</si>
  <si>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</si>
  <si>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</si>
  <si>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</si>
  <si>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</si>
  <si>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</si>
  <si>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</si>
  <si>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</si>
  <si>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</si>
  <si>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</si>
  <si>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</si>
  <si>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</si>
  <si>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</si>
  <si>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</si>
  <si>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</si>
  <si>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</si>
  <si>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</si>
  <si>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</si>
  <si>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</si>
  <si>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</si>
  <si>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</si>
  <si>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</si>
  <si>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</si>
  <si>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</si>
  <si>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</si>
  <si>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</si>
  <si>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</si>
  <si>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</si>
  <si>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</si>
  <si>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</si>
  <si>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</si>
  <si>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</si>
  <si>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</si>
  <si>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</si>
  <si>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</si>
  <si>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</si>
  <si>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</si>
  <si>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</si>
  <si>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</si>
  <si>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</si>
  <si>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</si>
  <si>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</si>
  <si>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</si>
  <si>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</si>
  <si>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</si>
  <si>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</si>
  <si>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</si>
  <si>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</si>
  <si>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</si>
  <si>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</si>
  <si>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</si>
  <si>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</si>
  <si>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</si>
  <si>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</si>
  <si>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</si>
  <si>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</si>
  <si>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</si>
  <si>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</si>
  <si>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</si>
  <si>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</si>
  <si>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</si>
  <si>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</si>
  <si>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</si>
  <si>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</si>
  <si>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</si>
  <si>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</si>
  <si>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</si>
  <si>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</si>
  <si>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</si>
  <si>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</si>
  <si>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</si>
  <si>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</si>
  <si>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</si>
  <si>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</si>
  <si>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</si>
  <si>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</si>
  <si>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</si>
  <si>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</si>
  <si>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</si>
  <si>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</si>
  <si>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</si>
  <si>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</si>
  <si>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</si>
  <si>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</si>
  <si>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</si>
  <si>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</si>
  <si>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</si>
  <si>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</si>
  <si>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</si>
  <si>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</si>
  <si>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</si>
  <si>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</si>
  <si>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</si>
  <si>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</si>
  <si>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</si>
  <si>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</si>
  <si>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</si>
  <si>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</si>
  <si>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</si>
  <si>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</si>
  <si>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</si>
  <si>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</si>
  <si>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</si>
  <si>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</si>
  <si>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</si>
  <si>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</si>
  <si>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</si>
  <si>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</si>
  <si>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</si>
  <si>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</si>
  <si>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</si>
  <si>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</si>
  <si>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</si>
  <si>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</si>
  <si>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</si>
  <si>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</si>
  <si>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</si>
  <si>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</si>
  <si>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</si>
  <si>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</si>
  <si>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</si>
  <si>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</si>
  <si>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</si>
  <si>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</si>
  <si>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</si>
  <si>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</si>
  <si>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</si>
  <si>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</si>
  <si>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</si>
  <si>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</si>
  <si>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</si>
  <si>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</si>
  <si>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</si>
  <si>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</si>
  <si>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</si>
  <si>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</si>
  <si>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</si>
  <si>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</si>
  <si>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</si>
  <si>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</si>
  <si>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</si>
  <si>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</si>
  <si>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</si>
  <si>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</si>
  <si>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</si>
  <si>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</si>
  <si>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</si>
  <si>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</si>
  <si>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</si>
  <si>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</si>
  <si>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</si>
  <si>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</si>
  <si>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</si>
  <si>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</si>
  <si>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</si>
  <si>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</si>
  <si>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</si>
  <si>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</si>
  <si>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</si>
  <si>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</si>
  <si>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</si>
  <si>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</si>
  <si>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</si>
  <si>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</si>
  <si>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</si>
  <si>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</si>
  <si>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</si>
  <si>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</si>
  <si>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</si>
  <si>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</si>
  <si>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</si>
  <si>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</si>
  <si>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</si>
  <si>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</si>
  <si>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</si>
  <si>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</si>
  <si>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</si>
  <si>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</si>
  <si>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</si>
  <si>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</si>
  <si>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</si>
  <si>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</si>
  <si>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</si>
  <si>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</si>
  <si>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</si>
  <si>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</si>
  <si>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</si>
  <si>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</si>
  <si>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</si>
  <si>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</si>
  <si>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</si>
  <si>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</si>
  <si>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</si>
  <si>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</si>
  <si>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</si>
  <si>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</si>
  <si>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</si>
  <si>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</si>
  <si>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</si>
  <si>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</si>
  <si>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</si>
  <si>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</si>
  <si>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</si>
  <si>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</si>
  <si>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</si>
  <si>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</si>
  <si>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</si>
  <si>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</si>
  <si>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</si>
  <si>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</si>
  <si>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</si>
  <si>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</si>
  <si>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</si>
  <si>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</si>
  <si>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</si>
  <si>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</si>
  <si>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</si>
  <si>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</si>
  <si>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</si>
  <si>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</si>
  <si>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</si>
  <si>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</si>
  <si>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</si>
  <si>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</si>
  <si>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</si>
  <si>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</si>
  <si>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</si>
  <si>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</si>
  <si>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</si>
  <si>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</si>
  <si>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</si>
  <si>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</si>
  <si>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</si>
  <si>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</si>
  <si>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</si>
  <si>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</si>
  <si>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</si>
  <si>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</si>
  <si>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</si>
  <si>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</si>
  <si>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</si>
  <si>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</si>
  <si>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</si>
  <si>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</si>
  <si>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</si>
  <si>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</si>
  <si>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</si>
  <si>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</si>
  <si>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</si>
  <si>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</si>
  <si>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</si>
  <si>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</si>
  <si>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</si>
  <si>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</si>
  <si>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</si>
  <si>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</si>
  <si>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</si>
  <si>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</si>
  <si>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</si>
  <si>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</si>
  <si>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</si>
  <si>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</si>
  <si>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</si>
  <si>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</si>
  <si>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</si>
  <si>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</si>
  <si>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</si>
  <si>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</si>
  <si>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</si>
  <si>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</si>
  <si>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</si>
  <si>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</si>
  <si>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</si>
  <si>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</si>
  <si>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</si>
  <si>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</si>
  <si>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</si>
  <si>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</si>
  <si>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</si>
  <si>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</si>
  <si>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</si>
  <si>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</si>
  <si>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</si>
  <si>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</si>
  <si>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</si>
  <si>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</si>
  <si>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</si>
  <si>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</si>
  <si>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</si>
  <si>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</si>
  <si>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</si>
  <si>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</si>
  <si>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</si>
  <si>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</si>
  <si>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</si>
  <si>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</si>
  <si>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</si>
  <si>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</si>
  <si>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</si>
  <si>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</si>
  <si>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</si>
  <si>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</si>
  <si>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</si>
  <si>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</si>
  <si>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</si>
  <si>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</si>
  <si>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</si>
  <si>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</si>
  <si>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</si>
  <si>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</si>
  <si>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</si>
  <si>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</si>
  <si>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</si>
  <si>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</si>
  <si>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</si>
  <si>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</si>
  <si>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</si>
  <si>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</si>
  <si>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</si>
  <si>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</si>
  <si>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</si>
  <si>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</si>
  <si>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</si>
  <si>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</si>
  <si>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</si>
  <si>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</si>
  <si>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</si>
  <si>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</si>
  <si>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</si>
  <si>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</si>
  <si>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</si>
  <si>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</si>
  <si>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</si>
  <si>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</si>
  <si>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</si>
  <si>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</si>
  <si>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</si>
  <si>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</si>
  <si>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</si>
  <si>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</si>
  <si>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</si>
  <si>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</si>
  <si>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</si>
  <si>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</si>
  <si>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</si>
  <si>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</si>
  <si>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</si>
  <si>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</si>
  <si>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</si>
  <si>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</si>
  <si>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</si>
  <si>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</si>
  <si>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</si>
  <si>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</si>
  <si>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</si>
  <si>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</si>
  <si>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</si>
  <si>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</si>
  <si>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</si>
  <si>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</si>
  <si>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</si>
  <si>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</si>
  <si>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</si>
  <si>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</si>
  <si>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</si>
  <si>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</si>
  <si>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</si>
  <si>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</si>
  <si>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</si>
  <si>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</si>
  <si>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</si>
  <si>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</si>
  <si>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</si>
  <si>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</si>
  <si>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</si>
  <si>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</si>
  <si>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</si>
  <si>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</si>
  <si>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</si>
  <si>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</si>
  <si>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</si>
  <si>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</si>
  <si>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</si>
  <si>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</si>
  <si>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</si>
  <si>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</si>
  <si>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</si>
  <si>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</si>
  <si>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</si>
  <si>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</si>
  <si>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</si>
  <si>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</si>
  <si>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</si>
  <si>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</si>
  <si>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</si>
  <si>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</si>
  <si>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</si>
  <si>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</si>
  <si>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</si>
  <si>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</si>
  <si>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</si>
  <si>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</si>
  <si>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</si>
  <si>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</si>
  <si>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</si>
  <si>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</si>
  <si>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</si>
  <si>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</si>
  <si>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</si>
  <si>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</si>
  <si>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</si>
  <si>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</si>
  <si>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</si>
  <si>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</si>
  <si>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</si>
  <si>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</si>
  <si>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</si>
  <si>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</si>
  <si>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</si>
  <si>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</si>
  <si>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</si>
  <si>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</si>
  <si>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</si>
  <si>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</si>
  <si>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</si>
  <si>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</si>
  <si>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</si>
  <si>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</si>
  <si>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</si>
  <si>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</si>
  <si>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</si>
  <si>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</si>
  <si>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</si>
  <si>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</si>
  <si>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</si>
  <si>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</si>
  <si>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</si>
  <si>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</si>
  <si>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</si>
  <si>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</si>
  <si>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</si>
  <si>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</si>
  <si>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</si>
  <si>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</si>
  <si>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</si>
  <si>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</si>
  <si>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</si>
  <si>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</si>
  <si>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</si>
  <si>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</si>
  <si>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</si>
  <si>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</si>
  <si>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</si>
  <si>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</si>
  <si>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</si>
  <si>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</si>
  <si>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</si>
  <si>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</si>
  <si>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</si>
  <si>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</si>
  <si>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</si>
  <si>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</si>
  <si>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</si>
  <si>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</si>
  <si>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</si>
  <si>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</si>
  <si>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</si>
  <si>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</si>
  <si>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</si>
  <si>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</si>
  <si>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</si>
  <si>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</si>
  <si>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</si>
  <si>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</si>
  <si>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</si>
  <si>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</si>
  <si>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</si>
  <si>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</si>
  <si>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</si>
  <si>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</si>
  <si>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</si>
  <si>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</si>
  <si>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</si>
  <si>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</si>
  <si>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</si>
  <si>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</si>
  <si>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</si>
  <si>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</si>
  <si>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</si>
  <si>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</si>
  <si>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</si>
  <si>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</si>
  <si>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</si>
  <si>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</si>
  <si>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</si>
  <si>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</si>
  <si>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</si>
  <si>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</si>
  <si>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</si>
  <si>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</si>
  <si>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</si>
  <si>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</si>
  <si>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</si>
  <si>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</si>
  <si>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</si>
  <si>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</si>
  <si>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</si>
  <si>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</si>
  <si>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</si>
  <si>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</si>
  <si>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</si>
  <si>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</si>
  <si>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</si>
  <si>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</si>
  <si>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</si>
  <si>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</si>
  <si>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</si>
  <si>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</si>
  <si>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</si>
  <si>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</si>
  <si>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</si>
  <si>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</si>
  <si>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</si>
  <si>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</si>
  <si>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</si>
  <si>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</si>
  <si>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</si>
  <si>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</si>
  <si>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</si>
  <si>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</si>
  <si>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</si>
  <si>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</si>
  <si>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</si>
  <si>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</si>
  <si>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</si>
  <si>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</si>
  <si>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</si>
  <si>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</si>
  <si>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</si>
  <si>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</si>
  <si>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</si>
  <si>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</si>
  <si>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</si>
  <si>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</si>
  <si>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</si>
  <si>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</si>
  <si>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</si>
  <si>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</si>
  <si>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</si>
  <si>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</si>
  <si>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</si>
  <si>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</si>
  <si>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</si>
  <si>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</si>
  <si>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</si>
  <si>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</si>
  <si>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</si>
  <si>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</si>
  <si>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</si>
  <si>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</si>
  <si>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</si>
  <si>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</si>
  <si>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</si>
  <si>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</si>
  <si>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</si>
  <si>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</si>
  <si>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</si>
  <si>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</si>
  <si>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</si>
  <si>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</si>
  <si>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</si>
  <si>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</si>
  <si>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</si>
  <si>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</si>
  <si>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</si>
  <si>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</si>
  <si>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</si>
  <si>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</si>
  <si>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</si>
  <si>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</si>
  <si>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</si>
  <si>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</si>
  <si>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</si>
  <si>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</si>
  <si>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</si>
  <si>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</si>
  <si>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</si>
  <si>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</si>
  <si>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</si>
  <si>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</si>
  <si>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</si>
  <si>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</si>
  <si>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</si>
  <si>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</si>
  <si>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</si>
  <si>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</si>
  <si>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</si>
  <si>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</si>
  <si>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</si>
  <si>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</si>
  <si>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</si>
  <si>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</si>
  <si>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</si>
  <si>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</si>
  <si>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</si>
  <si>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</si>
  <si>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</si>
  <si>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</si>
  <si>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</si>
  <si>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</si>
  <si>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</si>
  <si>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</si>
  <si>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</si>
  <si>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</si>
  <si>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</si>
  <si>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</si>
  <si>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</si>
  <si>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</si>
  <si>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</si>
  <si>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</si>
  <si>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</si>
  <si>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</si>
  <si>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</si>
  <si>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</si>
  <si>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</si>
  <si>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</si>
  <si>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</si>
  <si>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</si>
  <si>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</si>
  <si>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</si>
  <si>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</si>
  <si>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</si>
  <si>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</si>
  <si>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</si>
  <si>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</si>
  <si>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</si>
  <si>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</si>
  <si>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</si>
  <si>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</si>
  <si>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</si>
  <si>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</si>
  <si>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</si>
  <si>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</si>
  <si>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</si>
  <si>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</si>
  <si>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</si>
  <si>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</si>
  <si>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</si>
  <si>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</si>
  <si>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</si>
  <si>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</si>
  <si>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</si>
  <si>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</si>
  <si>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</si>
  <si>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</si>
  <si>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</si>
  <si>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</si>
  <si>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</si>
  <si>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</si>
  <si>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</si>
  <si>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</si>
  <si>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</si>
  <si>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</si>
  <si>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</si>
  <si>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</si>
  <si>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</si>
  <si>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</si>
  <si>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</si>
  <si>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</si>
  <si>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</si>
  <si>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</si>
  <si>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</si>
  <si>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</si>
  <si>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</si>
  <si>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</si>
  <si>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</si>
  <si>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</si>
  <si>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</si>
  <si>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</si>
  <si>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</si>
  <si>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</si>
  <si>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</si>
  <si>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</si>
  <si>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</si>
  <si>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</si>
  <si>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</si>
  <si>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</si>
  <si>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</si>
  <si>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</si>
  <si>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</si>
  <si>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</si>
  <si>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</si>
  <si>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</si>
  <si>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</si>
  <si>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</si>
  <si>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</si>
  <si>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</si>
  <si>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</si>
  <si>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</si>
  <si>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</si>
  <si>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</si>
  <si>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</si>
  <si>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</si>
  <si>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</si>
  <si>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</si>
  <si>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</si>
  <si>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</si>
  <si>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</si>
  <si>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</si>
  <si>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</si>
  <si>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</si>
  <si>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</si>
  <si>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</si>
  <si>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</si>
  <si>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</si>
  <si>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</si>
  <si>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</si>
  <si>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</si>
  <si>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</si>
  <si>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</si>
  <si>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</si>
  <si>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</si>
  <si>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</si>
  <si>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</si>
  <si>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</si>
  <si>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</si>
  <si>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</si>
  <si>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</si>
  <si>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</si>
  <si>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</si>
  <si>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</si>
  <si>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</si>
  <si>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</si>
  <si>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</si>
  <si>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</si>
  <si>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</si>
  <si>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</si>
  <si>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</si>
  <si>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</si>
  <si>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</si>
  <si>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</si>
  <si>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</si>
  <si>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</si>
  <si>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</si>
  <si>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</si>
  <si>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</si>
  <si>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</si>
  <si>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</si>
  <si>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</si>
  <si>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</si>
  <si>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</si>
  <si>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</si>
  <si>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</si>
  <si>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</si>
  <si>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</si>
  <si>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</si>
  <si>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</si>
  <si>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</si>
  <si>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</si>
  <si>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</si>
  <si>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</si>
  <si>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</si>
  <si>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</si>
  <si>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</si>
  <si>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</si>
  <si>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</si>
  <si>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</si>
  <si>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</si>
  <si>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</si>
  <si>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</si>
  <si>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</si>
  <si>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</si>
  <si>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</si>
  <si>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</si>
  <si>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</si>
  <si>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</si>
  <si>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</si>
  <si>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</si>
  <si>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</si>
  <si>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</si>
  <si>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</si>
  <si>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</si>
  <si>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</si>
  <si>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</si>
  <si>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</si>
  <si>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</si>
  <si>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</si>
  <si>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</si>
  <si>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</si>
  <si>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</si>
  <si>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</si>
  <si>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</si>
  <si>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</si>
  <si>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</si>
  <si>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</si>
  <si>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</si>
  <si>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</si>
  <si>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</si>
  <si>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</si>
  <si>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</si>
  <si>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</si>
  <si>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</si>
  <si>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</si>
  <si>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</si>
  <si>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</si>
  <si>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</si>
  <si>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</si>
  <si>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</si>
  <si>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</si>
  <si>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</si>
  <si>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</si>
  <si>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</si>
  <si>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</si>
  <si>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</si>
  <si>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</si>
  <si>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</si>
  <si>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</si>
  <si>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</si>
  <si>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</si>
  <si>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</si>
  <si>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</si>
  <si>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</si>
  <si>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</si>
  <si>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</si>
  <si>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</si>
  <si>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</si>
  <si>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</si>
  <si>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</si>
  <si>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</si>
  <si>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</si>
  <si>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</si>
  <si>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</si>
  <si>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</si>
  <si>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</si>
  <si>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</si>
  <si>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</si>
  <si>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</si>
  <si>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</si>
  <si>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</si>
  <si>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</si>
  <si>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</si>
  <si>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</si>
  <si>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</si>
  <si>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</si>
  <si>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</si>
  <si>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</si>
  <si>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</si>
  <si>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</si>
  <si>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</si>
  <si>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</si>
  <si>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</si>
  <si>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</si>
  <si>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</si>
  <si>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</si>
  <si>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</si>
  <si>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</si>
  <si>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</si>
  <si>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</si>
  <si>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</si>
  <si>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</si>
  <si>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</si>
  <si>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</si>
  <si>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</si>
  <si>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</si>
  <si>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</si>
  <si>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</si>
  <si>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</si>
  <si>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</si>
  <si>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</si>
  <si>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</si>
  <si>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</si>
  <si>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</si>
  <si>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</si>
  <si>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</si>
  <si>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</si>
  <si>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</si>
  <si>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</si>
  <si>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</si>
  <si>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</si>
  <si>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</si>
  <si>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</si>
  <si>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</si>
  <si>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</si>
  <si>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</si>
  <si>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</si>
  <si>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</si>
  <si>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</si>
  <si>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</si>
  <si>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</si>
  <si>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</si>
  <si>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</si>
  <si>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</si>
  <si>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</si>
  <si>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</si>
  <si>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</si>
  <si>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</si>
  <si>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</si>
  <si>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</si>
  <si>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</si>
  <si>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</si>
  <si>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</si>
  <si>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</si>
  <si>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</si>
  <si>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</si>
  <si>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</si>
  <si>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</si>
  <si>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</si>
  <si>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</si>
  <si>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</si>
  <si>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</si>
  <si>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</si>
  <si>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</si>
  <si>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</si>
  <si>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</si>
  <si>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</si>
  <si>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</si>
  <si>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</si>
  <si>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</si>
  <si>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</si>
  <si>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</si>
  <si>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</si>
  <si>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</si>
  <si>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</si>
  <si>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</si>
  <si>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</si>
  <si>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</si>
  <si>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</si>
  <si>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</si>
  <si>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</si>
  <si>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</si>
  <si>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</si>
  <si>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</si>
  <si>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</si>
  <si>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</si>
  <si>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</si>
  <si>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</si>
  <si>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</si>
  <si>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</si>
  <si>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</si>
  <si>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</si>
  <si>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</si>
  <si>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</si>
  <si>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</si>
  <si>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</si>
  <si>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</si>
  <si>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</si>
  <si>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</si>
  <si>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</si>
  <si>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</si>
  <si>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</si>
  <si>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</si>
  <si>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</si>
  <si>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</si>
  <si>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</si>
  <si>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</si>
  <si>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</si>
  <si>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</si>
  <si>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</si>
  <si>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</si>
  <si>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</si>
  <si>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</si>
  <si>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</si>
  <si>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</si>
  <si>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</si>
  <si>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</si>
  <si>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</si>
  <si>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</si>
  <si>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</si>
  <si>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</si>
  <si>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</si>
  <si>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</si>
  <si>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</si>
  <si>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</si>
  <si>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</si>
  <si>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</si>
  <si>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</si>
  <si>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</si>
  <si>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</si>
  <si>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</si>
  <si>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</si>
  <si>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</si>
  <si>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</si>
  <si>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</si>
  <si>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</si>
  <si>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</si>
  <si>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</si>
  <si>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</si>
  <si>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</si>
  <si>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</si>
  <si>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</si>
  <si>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</si>
  <si>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</si>
  <si>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</si>
  <si>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</si>
  <si>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</si>
  <si>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</si>
  <si>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</si>
  <si>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</si>
  <si>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</si>
  <si>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</si>
  <si>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</si>
  <si>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</si>
  <si>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</si>
  <si>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</si>
  <si>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</si>
  <si>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</si>
  <si>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</si>
  <si>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</si>
  <si>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</si>
  <si>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</si>
  <si>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</si>
  <si>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</si>
  <si>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</si>
  <si>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</si>
  <si>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</si>
  <si>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</si>
  <si>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</si>
  <si>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</si>
  <si>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</si>
  <si>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</si>
  <si>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</si>
  <si>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</si>
  <si>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</si>
  <si>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</si>
  <si>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</si>
  <si>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</si>
  <si>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</si>
  <si>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</si>
  <si>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</si>
  <si>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</si>
  <si>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</si>
  <si>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</si>
  <si>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</si>
  <si>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</si>
  <si>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</si>
  <si>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</si>
  <si>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</si>
  <si>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</si>
  <si>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</si>
  <si>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</si>
  <si>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</si>
  <si>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</si>
  <si>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</si>
  <si>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</si>
  <si>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</si>
  <si>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</si>
  <si>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</si>
  <si>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</si>
  <si>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</si>
  <si>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</si>
  <si>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</si>
  <si>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</si>
  <si>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</si>
  <si>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</si>
  <si>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</si>
  <si>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</si>
  <si>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</si>
  <si>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</si>
  <si>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</si>
  <si>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</si>
  <si>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</si>
  <si>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</si>
  <si>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</si>
  <si>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</si>
  <si>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</si>
  <si>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</si>
  <si>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</si>
  <si>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</si>
  <si>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</si>
  <si>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</si>
  <si>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</si>
  <si>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</si>
  <si>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</si>
  <si>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</si>
  <si>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</si>
  <si>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</si>
  <si>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</si>
  <si>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</si>
  <si>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</si>
  <si>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</si>
  <si>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</si>
  <si>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</si>
  <si>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</si>
  <si>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</si>
  <si>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</si>
  <si>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</si>
  <si>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</si>
  <si>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</si>
  <si>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</si>
  <si>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</si>
  <si>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</si>
  <si>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</si>
  <si>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</si>
  <si>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</si>
  <si>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</si>
  <si>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</si>
  <si>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</si>
  <si>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</si>
  <si>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</si>
  <si>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</si>
  <si>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</si>
  <si>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</si>
  <si>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</si>
  <si>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</si>
  <si>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</si>
  <si>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</si>
  <si>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</si>
  <si>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</si>
  <si>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</si>
  <si>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</si>
  <si>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</si>
  <si>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</si>
  <si>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</si>
  <si>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</si>
  <si>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</si>
  <si>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</si>
  <si>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</si>
  <si>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</si>
  <si>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</si>
  <si>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</si>
  <si>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</si>
  <si>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</si>
  <si>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</si>
  <si>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</si>
  <si>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</si>
  <si>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</si>
  <si>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</si>
  <si>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</si>
  <si>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</si>
  <si>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</si>
  <si>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</si>
  <si>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</si>
  <si>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</si>
  <si>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</si>
  <si>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</si>
  <si>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</si>
  <si>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</si>
  <si>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</si>
  <si>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</si>
  <si>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</si>
  <si>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</si>
  <si>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</si>
  <si>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</si>
  <si>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</si>
  <si>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</si>
  <si>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</si>
  <si>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</si>
  <si>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</si>
  <si>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</si>
  <si>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</si>
  <si>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</si>
  <si>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</si>
  <si>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</si>
  <si>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</si>
  <si>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</si>
  <si>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</si>
  <si>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</si>
  <si>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</si>
  <si>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</si>
  <si>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</si>
  <si>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</si>
  <si>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</si>
  <si>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</si>
  <si>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</si>
  <si>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</si>
  <si>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</si>
  <si>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</si>
  <si>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</si>
  <si>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</si>
  <si>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</si>
  <si>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</si>
  <si>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</si>
  <si>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</si>
  <si>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</si>
  <si>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</si>
  <si>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</si>
  <si>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</si>
  <si>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</si>
  <si>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</si>
  <si>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</si>
  <si>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</si>
  <si>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</si>
  <si>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</si>
  <si>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</si>
  <si>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</si>
  <si>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</si>
  <si>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</si>
  <si>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</si>
  <si>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</si>
  <si>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</si>
  <si>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</si>
  <si>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</si>
  <si>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</si>
  <si>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</si>
  <si>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</si>
  <si>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</si>
  <si>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</si>
  <si>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</si>
  <si>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</si>
  <si>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</si>
  <si>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</si>
  <si>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</si>
  <si>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</si>
  <si>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</si>
  <si>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</si>
  <si>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</si>
  <si>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</si>
  <si>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</si>
  <si>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</si>
  <si>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</si>
  <si>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</si>
  <si>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</si>
  <si>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</si>
  <si>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</si>
  <si>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</si>
  <si>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</si>
  <si>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</si>
  <si>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</si>
  <si>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</si>
  <si>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</si>
  <si>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</si>
  <si>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</si>
  <si>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</si>
  <si>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</si>
  <si>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</si>
  <si>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</si>
  <si>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</si>
  <si>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</si>
  <si>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</si>
  <si>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</si>
  <si>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</si>
  <si>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</si>
  <si>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</si>
  <si>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</si>
  <si>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</si>
  <si>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</si>
  <si>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</si>
  <si>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</si>
  <si>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</si>
  <si>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</si>
  <si>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</si>
  <si>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</si>
  <si>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</si>
  <si>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</si>
  <si>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</si>
  <si>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</si>
  <si>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</si>
  <si>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</si>
  <si>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</si>
  <si>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</si>
  <si>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</si>
  <si>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</si>
  <si>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</si>
  <si>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</si>
  <si>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</si>
  <si>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</si>
  <si>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</si>
  <si>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</si>
  <si>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</si>
  <si>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</si>
  <si>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</si>
  <si>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</si>
  <si>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</si>
  <si>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</si>
  <si>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</si>
  <si>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</si>
  <si>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</si>
  <si>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</si>
  <si>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</si>
  <si>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</si>
  <si>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</si>
  <si>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</si>
  <si>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</si>
  <si>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</si>
  <si>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</si>
  <si>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</si>
  <si>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</si>
  <si>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</si>
  <si>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</si>
  <si>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</si>
  <si>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</si>
  <si>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</si>
  <si>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</si>
  <si>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</si>
  <si>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</si>
  <si>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</si>
  <si>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</si>
  <si>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</si>
  <si>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</si>
  <si>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</si>
  <si>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</si>
  <si>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</si>
  <si>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</si>
  <si>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</si>
  <si>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</si>
  <si>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</si>
  <si>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</si>
  <si>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</si>
  <si>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</si>
  <si>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</si>
  <si>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</si>
  <si>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</si>
  <si>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</si>
  <si>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</si>
  <si>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</si>
  <si>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</si>
  <si>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</si>
  <si>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</si>
  <si>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</si>
  <si>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</si>
  <si>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</si>
  <si>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</si>
  <si>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</si>
  <si>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</si>
  <si>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</si>
  <si>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</si>
  <si>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</si>
  <si>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</si>
  <si>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</si>
  <si>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</si>
  <si>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</si>
  <si>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</si>
  <si>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</si>
  <si>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</si>
  <si>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</si>
  <si>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</si>
  <si>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</si>
  <si>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</si>
  <si>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</si>
  <si>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</si>
  <si>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</si>
  <si>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</si>
  <si>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</si>
  <si>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</si>
  <si>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</si>
  <si>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</si>
  <si>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</si>
  <si>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</si>
  <si>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</si>
  <si>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</si>
  <si>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</si>
  <si>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</si>
  <si>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</si>
  <si>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</si>
  <si>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</si>
  <si>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</si>
  <si>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</si>
  <si>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</si>
  <si>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</si>
  <si>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</si>
  <si>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</si>
  <si>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</si>
  <si>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</si>
  <si>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</si>
  <si>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</si>
  <si>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</si>
  <si>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</si>
  <si>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</si>
  <si>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</si>
  <si>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</si>
  <si>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</si>
  <si>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</si>
  <si>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</si>
  <si>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</si>
  <si>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</si>
  <si>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</si>
  <si>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</si>
  <si>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</si>
  <si>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</si>
  <si>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</si>
  <si>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</si>
  <si>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</si>
  <si>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</si>
  <si>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</si>
  <si>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</si>
  <si>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</si>
  <si>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</si>
  <si>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</si>
  <si>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</si>
  <si>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</si>
  <si>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</si>
  <si>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</si>
  <si>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</si>
  <si>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</si>
  <si>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</si>
  <si>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</si>
  <si>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</si>
  <si>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</si>
  <si>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</si>
  <si>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</si>
  <si>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</si>
  <si>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</si>
  <si>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</si>
  <si>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</si>
  <si>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</si>
  <si>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</si>
  <si>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</si>
  <si>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</si>
  <si>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</si>
  <si>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</si>
  <si>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</si>
  <si>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</si>
  <si>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</si>
  <si>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</si>
  <si>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</si>
  <si>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</si>
  <si>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</si>
  <si>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</si>
  <si>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</si>
  <si>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</si>
  <si>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</si>
  <si>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</si>
  <si>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</si>
  <si>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</si>
  <si>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</si>
  <si>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</si>
  <si>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</si>
  <si>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</si>
  <si>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</si>
  <si>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</si>
  <si>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</si>
  <si>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</si>
  <si>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</si>
  <si>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</si>
  <si>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</si>
  <si>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</si>
  <si>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</si>
  <si>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</si>
  <si>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</si>
  <si>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</si>
  <si>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</si>
  <si>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</si>
  <si>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</si>
  <si>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</si>
  <si>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</si>
  <si>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</si>
  <si>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</si>
  <si>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</si>
  <si>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</si>
  <si>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</si>
  <si>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</si>
  <si>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</si>
  <si>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</si>
  <si>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</si>
  <si>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</si>
  <si>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</si>
  <si>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</si>
  <si>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</si>
  <si>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</si>
  <si>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</si>
  <si>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</si>
  <si>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</si>
  <si>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</si>
  <si>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</si>
  <si>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</si>
  <si>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</si>
  <si>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</si>
  <si>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</si>
  <si>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</si>
  <si>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</si>
  <si>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</si>
  <si>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</si>
  <si>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</si>
  <si>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</si>
  <si>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</si>
  <si>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</si>
  <si>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</si>
  <si>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</si>
  <si>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</si>
  <si>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</si>
  <si>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</si>
  <si>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</si>
  <si>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</si>
  <si>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</si>
  <si>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</si>
  <si>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</si>
  <si>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</si>
  <si>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</si>
  <si>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</si>
  <si>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</si>
  <si>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</si>
  <si>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</si>
  <si>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</si>
  <si>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</si>
  <si>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</si>
  <si>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</si>
  <si>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</si>
  <si>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</si>
  <si>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</si>
  <si>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</si>
  <si>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</si>
  <si>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</si>
  <si>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</si>
  <si>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</si>
  <si>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</si>
  <si>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</si>
  <si>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</si>
  <si>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</si>
  <si>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</si>
  <si>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</si>
  <si>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</si>
  <si>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</si>
  <si>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</si>
  <si>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</si>
  <si>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</si>
  <si>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</si>
  <si>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</si>
  <si>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</si>
  <si>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</si>
  <si>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</si>
  <si>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</si>
  <si>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</si>
  <si>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</si>
  <si>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</si>
  <si>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</si>
  <si>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</si>
  <si>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</si>
  <si>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</si>
  <si>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</si>
  <si>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</si>
  <si>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</si>
  <si>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</si>
  <si>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</si>
  <si>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</si>
  <si>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</si>
  <si>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</si>
  <si>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</si>
  <si>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</si>
  <si>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</si>
  <si>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</si>
  <si>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</si>
  <si>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</si>
  <si>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</si>
  <si>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</si>
  <si>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</si>
  <si>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</si>
  <si>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</si>
  <si>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</si>
  <si>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</si>
  <si>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</si>
  <si>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</si>
  <si>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</si>
  <si>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</si>
  <si>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</si>
  <si>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</si>
  <si>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</si>
  <si>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</si>
  <si>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</si>
  <si>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</si>
  <si>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</si>
  <si>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</si>
  <si>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</si>
  <si>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</si>
  <si>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</si>
  <si>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</si>
  <si>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</si>
  <si>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</si>
  <si>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</si>
  <si>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</si>
  <si>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</si>
  <si>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</si>
  <si>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</si>
  <si>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</si>
  <si>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</si>
  <si>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</si>
  <si>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</si>
  <si>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</si>
  <si>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</si>
  <si>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</si>
  <si>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</si>
  <si>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</si>
  <si>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</si>
  <si>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</si>
  <si>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</si>
  <si>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</si>
  <si>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</si>
  <si>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</si>
  <si>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</si>
  <si>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</si>
  <si>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</si>
  <si>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</si>
  <si>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</si>
  <si>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</si>
  <si>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</si>
  <si>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</si>
  <si>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</si>
  <si>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</si>
  <si>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</si>
  <si>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</si>
  <si>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</si>
  <si>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</si>
  <si>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</si>
  <si>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</si>
  <si>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</si>
  <si>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</si>
  <si>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</si>
  <si>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</si>
  <si>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</si>
  <si>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</si>
  <si>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</si>
  <si>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</si>
  <si>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</si>
  <si>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</si>
  <si>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</si>
  <si>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</si>
  <si>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</si>
  <si>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</si>
  <si>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</si>
  <si>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</si>
  <si>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</si>
  <si>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</si>
  <si>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</si>
  <si>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</si>
  <si>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</si>
  <si>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</si>
  <si>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</si>
  <si>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</si>
  <si>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</si>
  <si>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</si>
  <si>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</si>
  <si>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</si>
  <si>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</si>
  <si>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</si>
  <si>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</si>
  <si>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</si>
  <si>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</si>
  <si>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</si>
  <si>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</si>
  <si>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</si>
  <si>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</si>
  <si>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</si>
  <si>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</si>
  <si>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</si>
  <si>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</si>
  <si>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</si>
  <si>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</si>
  <si>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</si>
  <si>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</si>
  <si>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</si>
  <si>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</si>
  <si>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</si>
  <si>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</si>
  <si>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</si>
  <si>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</si>
  <si>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</si>
  <si>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</si>
  <si>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</si>
  <si>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</si>
  <si>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</si>
  <si>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</si>
  <si>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</si>
  <si>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</si>
  <si>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</si>
  <si>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</si>
  <si>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</si>
  <si>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</si>
  <si>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</si>
  <si>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</si>
  <si>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</si>
  <si>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</si>
  <si>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</si>
  <si>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</si>
  <si>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</si>
  <si>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</si>
  <si>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</si>
  <si>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</si>
  <si>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</si>
  <si>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</si>
  <si>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</si>
  <si>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</si>
  <si>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</si>
  <si>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</si>
  <si>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</si>
  <si>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</si>
  <si>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</si>
  <si>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</si>
  <si>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</si>
  <si>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</si>
  <si>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</si>
  <si>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</si>
  <si>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</si>
  <si>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</si>
  <si>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</si>
  <si>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</si>
  <si>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</si>
  <si>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</si>
  <si>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</si>
  <si>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</si>
  <si>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</si>
  <si>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</si>
  <si>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</si>
  <si>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</si>
  <si>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</si>
  <si>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</si>
  <si>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</si>
  <si>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</si>
  <si>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</si>
  <si>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</si>
  <si>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</si>
  <si>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</si>
  <si>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</si>
  <si>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</si>
  <si>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</si>
  <si>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</si>
  <si>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</si>
  <si>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</si>
  <si>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</si>
  <si>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</si>
  <si>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</si>
  <si>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</si>
  <si>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</si>
  <si>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</si>
  <si>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</si>
  <si>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</si>
  <si>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</si>
  <si>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</si>
  <si>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</si>
  <si>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</si>
  <si>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</si>
  <si>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</si>
  <si>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</si>
  <si>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</si>
  <si>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</si>
  <si>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</si>
  <si>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</si>
  <si>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</si>
  <si>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</si>
  <si>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</si>
  <si>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</si>
  <si>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</si>
  <si>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</si>
  <si>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</si>
  <si>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</si>
  <si>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</si>
  <si>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</si>
  <si>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</si>
  <si>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</si>
  <si>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</si>
  <si>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</si>
  <si>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</si>
  <si>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</si>
  <si>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</si>
  <si>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</si>
  <si>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</si>
  <si>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</si>
  <si>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</si>
  <si>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</si>
  <si>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</si>
  <si>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</si>
  <si>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</si>
  <si>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</si>
  <si>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</si>
  <si>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</si>
  <si>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</si>
  <si>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</si>
  <si>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</si>
  <si>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</si>
  <si>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</si>
  <si>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</si>
  <si>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</si>
  <si>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</si>
  <si>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</si>
  <si>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</si>
  <si>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</si>
  <si>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</si>
  <si>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</si>
  <si>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</si>
  <si>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</si>
  <si>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</si>
  <si>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</si>
  <si>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</si>
  <si>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</si>
  <si>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</si>
  <si>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</si>
  <si>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</si>
  <si>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</si>
  <si>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</si>
  <si>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</si>
  <si>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</si>
  <si>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</si>
  <si>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</si>
  <si>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</si>
  <si>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</si>
  <si>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</si>
  <si>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</si>
  <si>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</si>
  <si>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</si>
  <si>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</si>
  <si>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</si>
  <si>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</si>
  <si>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</si>
  <si>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</si>
  <si>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</si>
  <si>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</si>
  <si>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</si>
  <si>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</si>
  <si>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</si>
  <si>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</si>
  <si>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</si>
  <si>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</si>
  <si>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</si>
  <si>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</si>
  <si>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</si>
  <si>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</si>
  <si>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</si>
  <si>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</si>
  <si>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</si>
  <si>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</si>
  <si>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</si>
  <si>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</si>
  <si>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</si>
  <si>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</si>
  <si>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</si>
  <si>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</si>
  <si>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</si>
  <si>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</si>
  <si>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</si>
  <si>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</si>
  <si>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</si>
  <si>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</si>
  <si>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</si>
  <si>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</si>
  <si>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</si>
  <si>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</si>
  <si>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</si>
  <si>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</si>
  <si>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</si>
  <si>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</si>
  <si>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</si>
  <si>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</si>
  <si>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</si>
  <si>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</si>
  <si>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</si>
  <si>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</si>
  <si>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</si>
  <si>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</si>
  <si>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</si>
  <si>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</si>
  <si>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</si>
  <si>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</si>
  <si>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</si>
  <si>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</si>
  <si>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</si>
  <si>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</si>
  <si>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</si>
  <si>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</si>
  <si>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</si>
  <si>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</si>
  <si>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</si>
  <si>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</si>
  <si>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</si>
  <si>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</si>
  <si>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</si>
  <si>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</si>
  <si>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</si>
  <si>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</si>
  <si>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</si>
  <si>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</si>
  <si>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</si>
  <si>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</si>
  <si>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</si>
  <si>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</si>
  <si>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</si>
  <si>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</si>
  <si>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</si>
  <si>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</si>
  <si>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</si>
  <si>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</si>
  <si>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</si>
  <si>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</si>
  <si>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</si>
  <si>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</si>
  <si>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</si>
  <si>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</si>
  <si>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</si>
  <si>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</si>
  <si>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</si>
  <si>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</si>
  <si>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</si>
  <si>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</si>
  <si>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</si>
  <si>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</si>
  <si>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</si>
  <si>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</si>
  <si>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</si>
  <si>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</si>
  <si>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</si>
  <si>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</si>
  <si>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</si>
  <si>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</si>
  <si>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</si>
  <si>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</si>
  <si>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</si>
  <si>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</si>
  <si>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</si>
  <si>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</si>
  <si>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</si>
  <si>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</si>
  <si>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</si>
  <si>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</si>
  <si>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</si>
  <si>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</si>
  <si>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</si>
  <si>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</si>
  <si>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</si>
  <si>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</si>
  <si>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</si>
  <si>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</si>
  <si>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</si>
  <si>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</si>
  <si>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</si>
  <si>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</si>
  <si>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</si>
  <si>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</si>
  <si>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</si>
  <si>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</si>
  <si>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</si>
  <si>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</si>
  <si>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</si>
  <si>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</si>
  <si>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</si>
  <si>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</si>
  <si>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</si>
  <si>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</si>
  <si>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</si>
  <si>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</si>
  <si>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</si>
  <si>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</si>
  <si>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</si>
  <si>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</si>
  <si>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</si>
  <si>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</si>
  <si>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</si>
  <si>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</si>
  <si>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</si>
  <si>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</si>
  <si>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</si>
  <si>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</si>
  <si>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</si>
  <si>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</si>
  <si>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</si>
  <si>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</si>
  <si>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</si>
  <si>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</si>
  <si>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</si>
  <si>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</si>
  <si>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</si>
  <si>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</si>
  <si>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</si>
  <si>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</si>
  <si>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</si>
  <si>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</si>
  <si>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</si>
  <si>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</si>
  <si>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</si>
  <si>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</si>
  <si>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</si>
  <si>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</si>
  <si>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</si>
  <si>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</si>
  <si>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</si>
  <si>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</si>
  <si>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</si>
  <si>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</si>
  <si>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</si>
  <si>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</si>
  <si>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</si>
  <si>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</si>
  <si>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</si>
  <si>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</si>
  <si>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</si>
  <si>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</si>
  <si>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</si>
  <si>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</si>
  <si>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</si>
  <si>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</si>
  <si>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</si>
  <si>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</si>
  <si>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</si>
  <si>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</si>
  <si>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</si>
  <si>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</si>
  <si>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</si>
  <si>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</si>
  <si>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</si>
  <si>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</si>
  <si>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</si>
  <si>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</si>
  <si>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</si>
  <si>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</si>
  <si>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</si>
  <si>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</si>
  <si>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</si>
  <si>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</si>
  <si>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</si>
  <si>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</si>
  <si>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</si>
  <si>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</si>
  <si>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</si>
  <si>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</si>
  <si>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</si>
  <si>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</si>
  <si>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</si>
  <si>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</si>
  <si>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</si>
  <si>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</si>
  <si>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</si>
  <si>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</si>
  <si>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</si>
  <si>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</si>
  <si>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</si>
  <si>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</si>
  <si>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</si>
  <si>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</si>
  <si>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</si>
  <si>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</si>
  <si>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</si>
  <si>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</si>
  <si>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</si>
  <si>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</si>
  <si>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</si>
  <si>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</si>
  <si>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</si>
  <si>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</si>
  <si>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</si>
  <si>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</si>
  <si>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</si>
  <si>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</si>
  <si>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</si>
  <si>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</si>
  <si>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</si>
  <si>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</si>
  <si>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</si>
  <si>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</si>
  <si>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</si>
  <si>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</si>
  <si>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</si>
  <si>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</si>
  <si>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</si>
  <si>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</si>
  <si>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</si>
  <si>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</si>
  <si>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</si>
  <si>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</si>
  <si>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</si>
  <si>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</si>
  <si>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</si>
  <si>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</si>
  <si>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</si>
  <si>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</si>
  <si>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</si>
  <si>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</si>
  <si>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</si>
  <si>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</si>
  <si>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</si>
  <si>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</si>
  <si>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</si>
  <si>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</si>
  <si>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</si>
  <si>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</si>
  <si>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</si>
  <si>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</si>
  <si>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</si>
  <si>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</si>
  <si>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</si>
  <si>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</si>
  <si>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</si>
  <si>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</si>
  <si>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</si>
  <si>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</si>
  <si>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</si>
  <si>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</si>
  <si>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</si>
  <si>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</si>
  <si>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</si>
  <si>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</si>
  <si>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</si>
  <si>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</si>
  <si>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</si>
  <si>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</si>
  <si>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</si>
  <si>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</si>
  <si>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</si>
  <si>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</si>
  <si>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</si>
  <si>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</si>
  <si>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</si>
  <si>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</si>
  <si>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</si>
  <si>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</si>
  <si>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</si>
  <si>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</si>
  <si>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</si>
  <si>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</si>
  <si>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</si>
  <si>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</si>
  <si>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</si>
  <si>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</si>
  <si>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</si>
  <si>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</si>
  <si>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</si>
  <si>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</si>
  <si>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</si>
  <si>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</si>
  <si>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</si>
  <si>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</si>
  <si>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</si>
  <si>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</si>
  <si>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</si>
  <si>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</si>
  <si>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</si>
  <si>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</si>
  <si>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</si>
  <si>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</si>
  <si>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</si>
  <si>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</si>
  <si>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</si>
  <si>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</si>
  <si>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</si>
  <si>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</si>
  <si>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</si>
  <si>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</si>
  <si>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</si>
  <si>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</si>
  <si>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</si>
  <si>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</si>
  <si>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</si>
  <si>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</si>
  <si>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</si>
  <si>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</si>
  <si>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</si>
  <si>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</si>
  <si>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</si>
  <si>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</si>
  <si>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</si>
  <si>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</si>
  <si>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</si>
  <si>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</si>
  <si>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</si>
  <si>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</si>
  <si>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</si>
  <si>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</si>
  <si>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</si>
  <si>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</si>
  <si>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</si>
  <si>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</si>
  <si>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</si>
  <si>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</si>
  <si>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</si>
  <si>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</si>
  <si>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</si>
  <si>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</si>
  <si>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</si>
  <si>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</si>
  <si>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</si>
  <si>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</si>
  <si>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</si>
  <si>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</si>
  <si>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</si>
  <si>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</si>
  <si>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</si>
  <si>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</si>
  <si>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</si>
  <si>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</si>
  <si>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</si>
  <si>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</si>
  <si>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</si>
  <si>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</si>
  <si>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</si>
  <si>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</si>
  <si>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</si>
  <si>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</si>
  <si>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</si>
  <si>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</si>
  <si>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</si>
  <si>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</si>
  <si>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</si>
  <si>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</si>
  <si>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</si>
  <si>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</si>
  <si>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</si>
  <si>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</si>
  <si>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</si>
  <si>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</si>
  <si>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</si>
  <si>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</si>
  <si>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</si>
  <si>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</si>
  <si>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</si>
  <si>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</si>
  <si>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</si>
  <si>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</si>
  <si>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</si>
  <si>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</si>
  <si>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</si>
  <si>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</si>
  <si>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</si>
  <si>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</si>
  <si>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</si>
  <si>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</si>
  <si>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</si>
  <si>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</si>
  <si>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</si>
  <si>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</si>
  <si>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</si>
  <si>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</si>
  <si>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</si>
  <si>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</si>
  <si>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</si>
  <si>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</si>
  <si>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</si>
  <si>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</si>
  <si>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</si>
  <si>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</si>
  <si>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</si>
  <si>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</si>
  <si>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</si>
  <si>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</si>
  <si>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</si>
  <si>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</si>
  <si>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</si>
  <si>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</si>
  <si>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</si>
  <si>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</si>
  <si>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</si>
  <si>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</si>
  <si>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</si>
  <si>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</si>
  <si>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</si>
  <si>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</si>
  <si>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</si>
  <si>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</si>
  <si>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</si>
  <si>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</si>
  <si>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</si>
  <si>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</si>
  <si>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</si>
  <si>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</si>
  <si>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</si>
  <si>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</si>
  <si>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</si>
  <si>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</si>
  <si>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</si>
  <si>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</si>
  <si>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</si>
  <si>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</si>
  <si>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</si>
  <si>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</si>
  <si>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</si>
  <si>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</si>
  <si>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</si>
  <si>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</si>
  <si>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</si>
  <si>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</si>
  <si>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</si>
  <si>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</si>
  <si>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</si>
  <si>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</si>
  <si>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</si>
  <si>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</si>
  <si>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</si>
  <si>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</si>
  <si>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</si>
  <si>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</si>
  <si>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</si>
  <si>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</si>
  <si>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</si>
  <si>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</si>
  <si>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</si>
  <si>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</si>
  <si>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</si>
  <si>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</si>
  <si>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</si>
  <si>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</si>
  <si>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</si>
  <si>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</si>
  <si>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</si>
  <si>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</si>
  <si>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</si>
  <si>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</si>
  <si>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</si>
  <si>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</si>
  <si>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</si>
  <si>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</si>
  <si>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</si>
  <si>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</si>
  <si>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</si>
  <si>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</si>
  <si>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</si>
  <si>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</si>
  <si>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</si>
  <si>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</si>
  <si>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</si>
  <si>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</si>
  <si>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</si>
  <si>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</si>
  <si>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</si>
  <si>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</si>
  <si>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</si>
  <si>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</si>
  <si>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</si>
  <si>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</si>
  <si>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</si>
  <si>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</si>
  <si>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</si>
  <si>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</si>
  <si>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</si>
  <si>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</si>
  <si>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</si>
  <si>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</si>
  <si>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</si>
  <si>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</si>
  <si>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</si>
  <si>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</si>
  <si>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</si>
  <si>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</si>
  <si>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</si>
  <si>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</si>
  <si>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</si>
  <si>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</si>
  <si>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</si>
  <si>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</si>
  <si>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</si>
  <si>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</si>
  <si>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</si>
  <si>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</si>
  <si>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</si>
  <si>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</si>
  <si>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</si>
  <si>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</si>
  <si>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</si>
  <si>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</si>
  <si>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</si>
  <si>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</si>
  <si>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</si>
  <si>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</si>
  <si>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</si>
  <si>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</si>
  <si>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</si>
  <si>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</si>
  <si>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</si>
  <si>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</si>
  <si>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</si>
  <si>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</si>
  <si>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</si>
  <si>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</si>
  <si>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</si>
  <si>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</si>
  <si>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</si>
  <si>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</si>
  <si>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</si>
  <si>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</si>
  <si>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</si>
  <si>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</si>
  <si>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</si>
  <si>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</si>
  <si>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</si>
  <si>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</si>
  <si>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</si>
  <si>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</si>
  <si>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</si>
  <si>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</si>
  <si>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</si>
  <si>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</si>
  <si>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</si>
  <si>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</si>
  <si>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</si>
  <si>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</si>
  <si>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</si>
  <si>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</si>
  <si>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</si>
  <si>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</si>
  <si>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</si>
  <si>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</si>
  <si>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</si>
  <si>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</si>
  <si>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</si>
  <si>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</si>
  <si>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</si>
  <si>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</si>
  <si>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</si>
  <si>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</si>
  <si>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</si>
  <si>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</si>
  <si>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</si>
  <si>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</si>
  <si>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</si>
  <si>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</si>
  <si>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</si>
  <si>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</si>
  <si>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</si>
  <si>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</si>
  <si>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</si>
  <si>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</si>
  <si>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</si>
  <si>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</si>
  <si>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</si>
  <si>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</si>
  <si>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</si>
  <si>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</si>
  <si>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</si>
  <si>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</si>
  <si>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</si>
  <si>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</si>
  <si>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</si>
  <si>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</si>
  <si>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</si>
  <si>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</si>
  <si>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</si>
  <si>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</si>
  <si>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</si>
  <si>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</si>
  <si>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</si>
  <si>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</si>
  <si>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</si>
  <si>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</si>
  <si>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</si>
  <si>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</si>
  <si>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</si>
  <si>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</si>
  <si>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</si>
  <si>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</si>
  <si>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</si>
  <si>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</si>
  <si>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</si>
  <si>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</si>
  <si>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</si>
  <si>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</si>
  <si>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</si>
  <si>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</si>
  <si>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</si>
  <si>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</si>
  <si>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</si>
  <si>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</si>
  <si>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</si>
  <si>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</si>
  <si>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</si>
  <si>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</si>
  <si>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</si>
  <si>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</si>
  <si>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</si>
  <si>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</si>
  <si>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</si>
  <si>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</si>
  <si>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</si>
  <si>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</si>
  <si>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</si>
  <si>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</si>
  <si>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</si>
  <si>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</si>
  <si>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</si>
  <si>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</si>
  <si>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</si>
  <si>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</si>
  <si>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</si>
  <si>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</si>
  <si>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</si>
  <si>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</si>
  <si>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</si>
  <si>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</si>
  <si>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</si>
  <si>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</si>
  <si>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</si>
  <si>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</si>
  <si>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</si>
  <si>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</si>
  <si>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</si>
  <si>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</si>
  <si>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</si>
  <si>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</si>
  <si>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</si>
  <si>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</si>
  <si>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</si>
  <si>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</si>
  <si>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</si>
  <si>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</si>
  <si>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</si>
  <si>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</si>
  <si>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</si>
  <si>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</si>
  <si>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</si>
  <si>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</si>
  <si>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</si>
  <si>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</si>
  <si>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</si>
  <si>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</si>
  <si>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</si>
  <si>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</si>
  <si>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</si>
  <si>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</si>
  <si>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</si>
  <si>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</si>
  <si>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</si>
  <si>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</si>
  <si>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</si>
  <si>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</si>
  <si>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</si>
  <si>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</si>
  <si>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</si>
  <si>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</si>
  <si>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</si>
  <si>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</si>
  <si>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</si>
  <si>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</si>
  <si>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</si>
  <si>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</si>
  <si>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</si>
  <si>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</si>
  <si>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</si>
  <si>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</si>
  <si>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</si>
  <si>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</si>
  <si>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</si>
  <si>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</si>
  <si>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</si>
  <si>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</si>
  <si>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</si>
  <si>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</si>
  <si>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</si>
  <si>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</si>
  <si>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</si>
  <si>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</si>
  <si>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</si>
  <si>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</si>
  <si>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</si>
  <si>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</si>
  <si>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</si>
  <si>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</si>
  <si>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</si>
  <si>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</si>
  <si>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</si>
  <si>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</si>
  <si>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</si>
  <si>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</si>
  <si>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</si>
  <si>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</si>
  <si>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</si>
  <si>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</si>
  <si>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</si>
  <si>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</si>
  <si>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</si>
  <si>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</si>
  <si>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</si>
  <si>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</si>
  <si>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</si>
  <si>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</si>
  <si>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</si>
  <si>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</si>
  <si>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</si>
  <si>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</si>
  <si>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</si>
  <si>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</si>
  <si>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</si>
  <si>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</si>
  <si>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</si>
  <si>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</si>
  <si>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</si>
  <si>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</si>
  <si>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</si>
  <si>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</si>
  <si>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</si>
  <si>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</si>
  <si>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</si>
  <si>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</si>
  <si>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</si>
  <si>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</si>
  <si>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</si>
  <si>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</si>
  <si>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</si>
  <si>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</si>
  <si>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</si>
  <si>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</si>
  <si>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</si>
  <si>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</si>
  <si>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</si>
  <si>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</si>
  <si>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</si>
  <si>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</si>
  <si>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</si>
  <si>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</si>
  <si>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</si>
  <si>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</si>
  <si>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</si>
  <si>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</si>
  <si>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</si>
  <si>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</si>
  <si>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</si>
  <si>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</si>
  <si>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</si>
  <si>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</si>
  <si>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</si>
  <si>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</si>
  <si>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</si>
  <si>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</si>
  <si>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</si>
  <si>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</si>
  <si>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</si>
  <si>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</si>
  <si>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</si>
  <si>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</si>
  <si>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</si>
  <si>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</si>
  <si>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</si>
  <si>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</si>
  <si>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</si>
  <si>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</si>
  <si>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</si>
  <si>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</si>
  <si>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</si>
  <si>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</si>
  <si>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</si>
  <si>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</si>
  <si>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</si>
  <si>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</si>
  <si>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</si>
  <si>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</si>
  <si>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</si>
  <si>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</si>
  <si>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</si>
  <si>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</si>
  <si>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</si>
  <si>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</si>
  <si>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</si>
  <si>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</si>
  <si>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</si>
  <si>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</si>
  <si>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</si>
  <si>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</si>
  <si>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</si>
  <si>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</si>
  <si>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</si>
  <si>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</si>
  <si>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</si>
  <si>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</si>
  <si>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</si>
  <si>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</si>
  <si>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</si>
  <si>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</si>
  <si>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</si>
  <si>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</si>
  <si>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</si>
  <si>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</si>
  <si>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</si>
  <si>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</si>
  <si>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</si>
  <si>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</si>
  <si>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</si>
  <si>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</si>
  <si>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</si>
  <si>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</si>
  <si>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</si>
  <si>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</si>
  <si>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</si>
  <si>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</si>
  <si>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</si>
  <si>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</si>
  <si>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</si>
  <si>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</si>
  <si>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</si>
  <si>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</si>
  <si>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</si>
  <si>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</si>
  <si>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</si>
  <si>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</si>
  <si>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</si>
  <si>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</si>
  <si>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</si>
  <si>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</si>
  <si>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</si>
  <si>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</si>
  <si>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</si>
  <si>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</si>
  <si>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</si>
  <si>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</si>
  <si>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</si>
  <si>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</si>
  <si>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</si>
  <si>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</si>
  <si>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</si>
  <si>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</si>
  <si>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</si>
  <si>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</si>
  <si>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</si>
  <si>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</si>
  <si>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</si>
  <si>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</si>
  <si>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</si>
  <si>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</si>
  <si>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</si>
  <si>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</si>
  <si>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</si>
  <si>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</si>
  <si>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</si>
  <si>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</si>
  <si>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</si>
  <si>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</si>
  <si>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</si>
  <si>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</si>
  <si>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</si>
  <si>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</si>
  <si>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</si>
  <si>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</si>
  <si>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</si>
  <si>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</si>
  <si>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</si>
  <si>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</si>
  <si>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</si>
  <si>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</si>
  <si>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</si>
  <si>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</si>
  <si>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</si>
  <si>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</si>
  <si>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</si>
  <si>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</si>
  <si>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</si>
  <si>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</si>
  <si>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</si>
  <si>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</si>
  <si>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</si>
  <si>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</si>
  <si>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</si>
  <si>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</si>
  <si>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</si>
  <si>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</si>
  <si>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</si>
  <si>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</si>
  <si>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</si>
  <si>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</si>
  <si>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</si>
  <si>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</si>
  <si>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</si>
  <si>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</si>
  <si>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</si>
  <si>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</si>
  <si>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</si>
  <si>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</si>
  <si>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</si>
  <si>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</si>
  <si>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</si>
  <si>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</si>
  <si>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</si>
  <si>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</si>
  <si>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</si>
  <si>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</si>
  <si>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</si>
  <si>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</si>
  <si>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</si>
  <si>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</si>
  <si>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</si>
  <si>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</si>
  <si>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</si>
  <si>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</si>
  <si>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</si>
  <si>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</si>
  <si>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</si>
  <si>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</si>
  <si>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</si>
  <si>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</si>
  <si>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</si>
  <si>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</si>
  <si>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</si>
  <si>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</si>
  <si>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</si>
  <si>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</si>
  <si>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</si>
  <si>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</si>
  <si>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</si>
  <si>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</si>
  <si>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</si>
  <si>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</si>
  <si>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</si>
  <si>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</si>
  <si>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</si>
  <si>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</si>
  <si>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</si>
  <si>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</si>
  <si>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</si>
  <si>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</si>
  <si>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</si>
  <si>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</si>
  <si>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</si>
  <si>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</si>
  <si>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</si>
  <si>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</si>
  <si>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</si>
  <si>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</si>
  <si>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</si>
  <si>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</si>
  <si>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</si>
  <si>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</si>
  <si>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</si>
  <si>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</si>
  <si>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</si>
  <si>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</si>
  <si>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</si>
  <si>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</si>
  <si>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</si>
  <si>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</si>
  <si>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</si>
  <si>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</si>
  <si>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</si>
  <si>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</si>
  <si>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</si>
  <si>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</si>
  <si>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</si>
  <si>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</si>
  <si>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</si>
  <si>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</si>
  <si>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</si>
  <si>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</si>
  <si>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</si>
  <si>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</si>
  <si>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</si>
  <si>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</si>
  <si>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</si>
  <si>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</si>
  <si>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</si>
  <si>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</si>
  <si>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</si>
  <si>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</si>
  <si>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</si>
  <si>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</si>
  <si>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</si>
  <si>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</si>
  <si>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</si>
  <si>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</si>
  <si>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</si>
  <si>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</si>
  <si>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</si>
  <si>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</si>
  <si>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</si>
  <si>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</si>
  <si>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</si>
  <si>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</si>
  <si>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</si>
  <si>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</si>
  <si>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</si>
  <si>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</si>
  <si>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</si>
  <si>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</si>
  <si>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</si>
  <si>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</si>
  <si>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</si>
  <si>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</si>
  <si>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</si>
  <si>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</si>
  <si>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</si>
  <si>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</si>
  <si>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</si>
  <si>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</si>
  <si>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</si>
  <si>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</si>
  <si>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</si>
  <si>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</si>
  <si>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</si>
  <si>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</si>
  <si>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</si>
  <si>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</si>
  <si>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</si>
  <si>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</si>
  <si>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</si>
  <si>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</si>
  <si>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</si>
  <si>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</si>
  <si>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</si>
  <si>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</si>
  <si>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</si>
  <si>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</si>
  <si>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</si>
  <si>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</si>
  <si>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</si>
  <si>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</si>
  <si>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</si>
  <si>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</si>
  <si>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</si>
  <si>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</si>
  <si>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</si>
  <si>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</si>
  <si>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</si>
  <si>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</si>
  <si>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</si>
  <si>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</si>
  <si>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</si>
  <si>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</si>
  <si>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</si>
  <si>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</si>
  <si>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</si>
  <si>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</si>
  <si>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</si>
  <si>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</si>
  <si>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</si>
  <si>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</si>
  <si>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</si>
  <si>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</si>
  <si>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</si>
  <si>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</si>
  <si>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</si>
  <si>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</si>
  <si>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</si>
  <si>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</si>
  <si>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</si>
  <si>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</si>
  <si>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</si>
  <si>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</si>
  <si>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</si>
  <si>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</si>
  <si>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</si>
  <si>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</si>
  <si>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</si>
  <si>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</si>
  <si>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</si>
  <si>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</si>
  <si>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</si>
  <si>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</si>
  <si>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</si>
  <si>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</si>
  <si>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</si>
  <si>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</si>
  <si>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</si>
  <si>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</si>
  <si>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</si>
  <si>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</si>
  <si>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</si>
  <si>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</si>
  <si>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</si>
  <si>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</si>
  <si>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</si>
  <si>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</si>
  <si>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</si>
  <si>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</si>
  <si>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</si>
  <si>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</si>
  <si>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</si>
  <si>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</si>
  <si>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</si>
  <si>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</si>
  <si>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</si>
  <si>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</si>
  <si>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</si>
  <si>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</si>
  <si>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</si>
  <si>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</si>
  <si>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</si>
  <si>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</si>
  <si>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</si>
  <si>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</si>
  <si>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</si>
  <si>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</si>
  <si>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</si>
  <si>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</si>
  <si>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</si>
  <si>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</si>
  <si>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</si>
  <si>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</si>
  <si>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</si>
  <si>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</si>
  <si>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</si>
  <si>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</si>
  <si>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</si>
  <si>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</si>
  <si>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</si>
  <si>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</si>
  <si>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</si>
  <si>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</si>
  <si>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</si>
  <si>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</si>
  <si>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</si>
  <si>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</si>
  <si>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</si>
  <si>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</si>
  <si>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</si>
  <si>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</si>
  <si>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</si>
  <si>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</si>
  <si>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</si>
  <si>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</si>
  <si>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</si>
  <si>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</si>
  <si>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</si>
  <si>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</si>
  <si>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</si>
  <si>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</si>
  <si>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</si>
  <si>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</si>
  <si>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</si>
  <si>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</si>
  <si>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</si>
  <si>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</si>
  <si>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</si>
  <si>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</si>
  <si>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</si>
  <si>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</si>
  <si>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</si>
  <si>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</si>
  <si>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</si>
  <si>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</si>
  <si>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</si>
  <si>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</si>
  <si>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</si>
  <si>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</si>
  <si>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</si>
  <si>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</si>
  <si>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</si>
  <si>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</si>
  <si>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</si>
  <si>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</si>
  <si>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</si>
  <si>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</si>
  <si>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</si>
  <si>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</si>
  <si>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</si>
  <si>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</si>
  <si>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</si>
  <si>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</si>
  <si>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</si>
  <si>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</si>
  <si>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</si>
  <si>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</si>
  <si>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</si>
  <si>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</si>
  <si>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</si>
  <si>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</si>
  <si>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</si>
  <si>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</si>
  <si>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</si>
  <si>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</si>
  <si>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</si>
  <si>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</si>
  <si>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</si>
  <si>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</si>
  <si>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</si>
  <si>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</si>
  <si>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</si>
  <si>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</si>
  <si>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</si>
  <si>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</si>
  <si>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</si>
  <si>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</si>
  <si>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</si>
  <si>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</si>
  <si>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</si>
  <si>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</si>
  <si>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</si>
  <si>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</si>
  <si>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</si>
  <si>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</si>
  <si>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</si>
  <si>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</si>
  <si>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</si>
  <si>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</si>
  <si>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</si>
  <si>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</si>
  <si>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</si>
  <si>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</si>
  <si>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</si>
  <si>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</si>
  <si>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</si>
  <si>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</si>
  <si>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</si>
  <si>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</si>
  <si>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</si>
  <si>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</si>
  <si>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</si>
  <si>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</si>
  <si>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</si>
  <si>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</si>
  <si>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</si>
  <si>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</si>
  <si>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</si>
  <si>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</si>
  <si>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</si>
  <si>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</si>
  <si>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</si>
  <si>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</si>
  <si>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</si>
  <si>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</si>
  <si>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</si>
  <si>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</si>
  <si>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</si>
  <si>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</si>
  <si>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</si>
  <si>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</si>
  <si>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</si>
  <si>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</si>
  <si>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</si>
  <si>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</si>
  <si>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</si>
  <si>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</si>
  <si>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</si>
  <si>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</si>
  <si>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</si>
  <si>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</si>
  <si>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</si>
  <si>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</si>
  <si>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</si>
  <si>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</si>
  <si>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</si>
  <si>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</si>
  <si>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</si>
  <si>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</si>
  <si>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</si>
  <si>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</si>
  <si>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</si>
  <si>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</si>
  <si>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</si>
  <si>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</si>
  <si>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</si>
  <si>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</si>
  <si>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</si>
  <si>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</si>
  <si>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</si>
  <si>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</si>
  <si>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</si>
  <si>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</si>
  <si>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</si>
  <si>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</si>
  <si>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</si>
  <si>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</si>
  <si>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</si>
  <si>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</si>
  <si>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</si>
  <si>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</si>
  <si>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</si>
  <si>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</si>
  <si>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</si>
  <si>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</si>
  <si>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</si>
  <si>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</si>
  <si>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</si>
  <si>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</si>
  <si>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</si>
  <si>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</si>
  <si>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</si>
  <si>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</si>
  <si>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</si>
  <si>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</si>
  <si>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</si>
  <si>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</si>
  <si>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</si>
  <si>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</si>
  <si>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</si>
  <si>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</si>
  <si>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</si>
  <si>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</si>
  <si>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</si>
  <si>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</si>
  <si>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</si>
  <si>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</si>
  <si>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</si>
  <si>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</si>
  <si>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</si>
  <si>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</si>
  <si>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</si>
  <si>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</si>
  <si>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</si>
  <si>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</si>
  <si>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</si>
  <si>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</si>
  <si>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</si>
  <si>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</si>
  <si>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</si>
  <si>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</si>
  <si>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</si>
  <si>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</si>
  <si>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</si>
  <si>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</si>
  <si>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</si>
  <si>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</si>
  <si>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</si>
  <si>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</si>
  <si>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</si>
  <si>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</si>
  <si>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</si>
  <si>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</si>
  <si>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</si>
  <si>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</si>
  <si>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</si>
  <si>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</si>
  <si>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</si>
  <si>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</si>
  <si>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</si>
  <si>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</si>
  <si>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</si>
  <si>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</si>
  <si>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</si>
  <si>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</si>
  <si>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</si>
  <si>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</si>
  <si>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</si>
  <si>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</si>
  <si>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</si>
  <si>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</si>
  <si>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</si>
  <si>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</si>
  <si>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</si>
  <si>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</si>
  <si>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</si>
  <si>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</si>
  <si>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</si>
  <si>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</si>
  <si>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</si>
  <si>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</si>
  <si>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</si>
  <si>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</si>
  <si>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</si>
  <si>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</si>
  <si>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</si>
  <si>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</si>
  <si>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</si>
  <si>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</si>
  <si>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</si>
  <si>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</si>
  <si>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</si>
  <si>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</si>
  <si>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</si>
  <si>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</si>
  <si>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</si>
  <si>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</si>
  <si>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</si>
  <si>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</si>
  <si>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</si>
  <si>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</si>
  <si>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</si>
  <si>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</si>
  <si>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</si>
  <si>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</si>
  <si>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</si>
  <si>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</si>
  <si>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</si>
  <si>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</si>
  <si>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</si>
  <si>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</si>
  <si>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</si>
  <si>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</si>
  <si>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</si>
  <si>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</si>
  <si>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</si>
  <si>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</si>
  <si>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</si>
  <si>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</si>
  <si>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</si>
  <si>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</si>
  <si>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</si>
  <si>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</si>
  <si>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</si>
  <si>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</si>
  <si>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</si>
  <si>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</si>
  <si>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</si>
  <si>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</si>
  <si>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</si>
  <si>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</si>
  <si>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</si>
  <si>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</si>
  <si>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</si>
  <si>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</si>
  <si>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</si>
  <si>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</si>
  <si>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</si>
  <si>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</si>
  <si>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</si>
  <si>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</si>
  <si>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</si>
  <si>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</si>
  <si>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</si>
  <si>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</si>
  <si>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</si>
  <si>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</si>
  <si>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</si>
  <si>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</si>
  <si>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</si>
  <si>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</si>
  <si>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</si>
  <si>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</si>
  <si>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</si>
  <si>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</si>
  <si>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</si>
  <si>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</si>
  <si>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</si>
  <si>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</si>
  <si>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</si>
  <si>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</si>
  <si>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</si>
  <si>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</si>
  <si>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</si>
  <si>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</si>
  <si>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</si>
  <si>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</si>
  <si>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</si>
  <si>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</si>
  <si>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</si>
  <si>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</si>
  <si>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</si>
  <si>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</si>
  <si>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</si>
  <si>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</si>
  <si>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</si>
  <si>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</si>
  <si>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</si>
  <si>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</si>
  <si>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</si>
  <si>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</si>
  <si>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</si>
  <si>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</si>
  <si>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</si>
  <si>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</si>
  <si>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</si>
  <si>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</si>
  <si>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</si>
  <si>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</si>
  <si>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</si>
  <si>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</si>
  <si>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</si>
  <si>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</si>
  <si>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</si>
  <si>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</si>
  <si>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</si>
  <si>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</si>
  <si>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</si>
  <si>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</si>
  <si>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</si>
  <si>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</si>
  <si>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</si>
  <si>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</si>
  <si>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</si>
  <si>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</si>
  <si>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</si>
  <si>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</si>
  <si>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</si>
  <si>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</si>
  <si>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</si>
  <si>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</si>
  <si>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</si>
  <si>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</si>
  <si>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</si>
  <si>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</si>
  <si>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</si>
  <si>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</si>
  <si>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</si>
  <si>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</si>
  <si>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</si>
  <si>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</si>
  <si>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</si>
  <si>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</si>
  <si>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</si>
  <si>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</si>
  <si>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</si>
  <si>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</si>
  <si>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</si>
  <si>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</si>
  <si>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</si>
  <si>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</si>
  <si>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</si>
  <si>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</si>
  <si>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</si>
  <si>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</si>
  <si>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</si>
  <si>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</si>
  <si>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</si>
  <si>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</si>
  <si>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</si>
  <si>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</si>
  <si>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</si>
  <si>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</si>
  <si>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</si>
  <si>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</si>
  <si>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</si>
  <si>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</si>
  <si>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</si>
  <si>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</si>
  <si>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</si>
  <si>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</si>
  <si>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</si>
  <si>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</si>
  <si>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</si>
  <si>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</si>
  <si>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</si>
  <si>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</si>
  <si>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</si>
  <si>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</si>
  <si>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</si>
  <si>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</si>
  <si>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</si>
  <si>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</si>
  <si>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</si>
  <si>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</si>
  <si>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</si>
  <si>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</si>
  <si>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</si>
  <si>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</si>
  <si>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</si>
  <si>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</si>
  <si>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</si>
  <si>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</si>
  <si>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</si>
  <si>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</si>
  <si>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</si>
  <si>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</si>
  <si>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</si>
  <si>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</si>
  <si>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</si>
  <si>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</si>
  <si>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</si>
  <si>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</si>
  <si>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</si>
  <si>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</si>
  <si>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</si>
  <si>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</si>
  <si>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</si>
  <si>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</si>
  <si>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</si>
  <si>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</si>
  <si>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</si>
  <si>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</si>
  <si>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</si>
  <si>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</si>
  <si>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</si>
  <si>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</si>
  <si>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</si>
  <si>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</si>
  <si>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</si>
  <si>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</si>
  <si>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</si>
  <si>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</si>
  <si>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</si>
  <si>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</si>
  <si>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</si>
  <si>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</si>
  <si>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</si>
  <si>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</si>
  <si>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</si>
  <si>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</si>
  <si>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</si>
  <si>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</si>
  <si>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</si>
  <si>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</si>
  <si>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</si>
  <si>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</si>
  <si>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</si>
  <si>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</si>
  <si>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</si>
  <si>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</si>
  <si>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</si>
  <si>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</si>
  <si>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</si>
  <si>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</si>
  <si>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</si>
  <si>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</si>
  <si>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</si>
  <si>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</si>
  <si>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</si>
  <si>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</si>
  <si>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</si>
  <si>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</si>
  <si>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</si>
  <si>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</si>
  <si>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</si>
  <si>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</si>
  <si>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</si>
  <si>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</si>
  <si>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</si>
  <si>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</si>
  <si>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</si>
  <si>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</si>
  <si>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</si>
  <si>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</si>
  <si>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</si>
  <si>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</si>
  <si>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</si>
  <si>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</si>
  <si>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</si>
  <si>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</si>
  <si>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</si>
  <si>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</si>
  <si>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</si>
  <si>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</si>
  <si>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</si>
  <si>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</si>
  <si>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</si>
  <si>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</si>
  <si>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</si>
  <si>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</si>
  <si>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</si>
  <si>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</si>
  <si>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</si>
  <si>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</si>
  <si>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</si>
  <si>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</si>
  <si>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</si>
  <si>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</si>
  <si>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</si>
  <si>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</si>
  <si>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</si>
  <si>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</si>
  <si>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</si>
  <si>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</si>
  <si>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</si>
  <si>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</si>
  <si>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</si>
  <si>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</si>
  <si>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</si>
  <si>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</si>
  <si>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</si>
  <si>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</si>
  <si>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</si>
  <si>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</si>
  <si>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</si>
  <si>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</si>
  <si>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</si>
  <si>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</si>
  <si>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</si>
  <si>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</si>
  <si>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</si>
  <si>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</si>
  <si>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</si>
  <si>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</si>
  <si>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</si>
  <si>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</si>
  <si>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</si>
  <si>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</si>
  <si>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</si>
  <si>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</si>
  <si>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</si>
  <si>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</si>
  <si>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</si>
  <si>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</si>
  <si>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</si>
  <si>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</si>
  <si>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</si>
  <si>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</si>
  <si>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</si>
  <si>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</si>
  <si>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</si>
  <si>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</si>
  <si>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</si>
  <si>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</si>
  <si>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</si>
  <si>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</si>
  <si>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</si>
  <si>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</si>
  <si>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</si>
  <si>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</si>
  <si>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</si>
  <si>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</si>
  <si>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</si>
  <si>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</si>
  <si>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</si>
  <si>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</si>
  <si>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</si>
  <si>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</si>
  <si>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</si>
  <si>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</si>
  <si>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</si>
  <si>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</si>
  <si>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</si>
  <si>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</si>
  <si>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</si>
  <si>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</si>
  <si>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</si>
  <si>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</si>
  <si>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</si>
  <si>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</si>
  <si>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</si>
  <si>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</si>
  <si>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</si>
  <si>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</si>
  <si>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</si>
  <si>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</si>
  <si>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</si>
  <si>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</si>
  <si>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</si>
  <si>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</si>
  <si>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</si>
  <si>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</si>
  <si>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</si>
  <si>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</si>
  <si>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</si>
  <si>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</si>
  <si>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</si>
  <si>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</si>
  <si>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</si>
  <si>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</si>
  <si>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</si>
  <si>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</si>
  <si>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</si>
  <si>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</si>
  <si>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</si>
  <si>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</si>
  <si>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</si>
  <si>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</si>
  <si>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</si>
  <si>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</si>
  <si>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</si>
  <si>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</si>
  <si>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</si>
  <si>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</si>
  <si>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</si>
  <si>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</si>
  <si>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</si>
  <si>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</si>
  <si>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</si>
  <si>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</si>
  <si>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</si>
  <si>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</si>
  <si>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</si>
  <si>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</si>
  <si>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</si>
  <si>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</si>
  <si>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</si>
  <si>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</si>
  <si>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</si>
  <si>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</si>
  <si>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</si>
  <si>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</si>
  <si>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</si>
  <si>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</si>
  <si>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</si>
  <si>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</si>
  <si>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</si>
  <si>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</si>
  <si>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</si>
  <si>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</si>
  <si>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</si>
  <si>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</si>
  <si>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</si>
  <si>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</si>
  <si>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</si>
  <si>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</si>
  <si>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</si>
  <si>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</si>
  <si>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</si>
  <si>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</si>
  <si>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</si>
  <si>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</si>
  <si>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</si>
  <si>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</si>
  <si>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</si>
  <si>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</si>
  <si>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</si>
  <si>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</si>
  <si>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</si>
  <si>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</si>
  <si>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</si>
  <si>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</si>
  <si>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</si>
  <si>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</si>
  <si>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</si>
  <si>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</si>
  <si>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</si>
  <si>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</si>
  <si>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</si>
  <si>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</si>
  <si>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</si>
  <si>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</si>
  <si>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</si>
  <si>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</si>
  <si>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</si>
  <si>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</si>
  <si>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</si>
  <si>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</si>
  <si>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</si>
  <si>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</si>
  <si>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</si>
  <si>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</si>
  <si>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</si>
  <si>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</si>
  <si>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</si>
  <si>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</si>
  <si>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</si>
  <si>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</si>
  <si>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</si>
  <si>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</si>
  <si>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</si>
  <si>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</si>
  <si>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</si>
  <si>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</si>
  <si>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</si>
  <si>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</si>
  <si>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</si>
  <si>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</si>
  <si>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</si>
  <si>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</si>
  <si>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</si>
  <si>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</si>
  <si>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</si>
  <si>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</si>
  <si>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</si>
  <si>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</si>
  <si>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</si>
  <si>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</si>
  <si>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</si>
  <si>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</si>
  <si>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</si>
  <si>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</si>
  <si>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</si>
  <si>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</si>
  <si>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</si>
  <si>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</si>
  <si>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</si>
  <si>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</si>
  <si>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</si>
  <si>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</si>
  <si>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</si>
  <si>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</si>
  <si>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</si>
  <si>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</si>
  <si>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</si>
  <si>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</si>
  <si>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</si>
  <si>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</si>
  <si>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</si>
  <si>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</si>
  <si>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</si>
  <si>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</si>
  <si>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</si>
  <si>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</si>
  <si>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</si>
  <si>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</si>
  <si>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</si>
  <si>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</si>
  <si>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</si>
  <si>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</si>
  <si>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</si>
  <si>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</si>
  <si>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</si>
  <si>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</si>
  <si>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</si>
  <si>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</si>
  <si>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</si>
  <si>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</si>
  <si>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</si>
  <si>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</si>
  <si>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</si>
  <si>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</si>
  <si>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</si>
  <si>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</si>
  <si>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</si>
  <si>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</si>
  <si>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</si>
  <si>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</si>
  <si>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</si>
  <si>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</si>
  <si>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</si>
  <si>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</si>
  <si>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</si>
  <si>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</si>
  <si>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</si>
  <si>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</si>
  <si>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</si>
  <si>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</si>
  <si>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</si>
  <si>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</si>
  <si>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</si>
  <si>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</si>
  <si>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</si>
  <si>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</si>
  <si>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</si>
  <si>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</si>
  <si>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</si>
  <si>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</si>
  <si>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</si>
  <si>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</si>
  <si>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</si>
  <si>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</si>
  <si>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</si>
  <si>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</si>
  <si>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</si>
  <si>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</si>
  <si>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</si>
  <si>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</si>
  <si>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</si>
  <si>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</si>
  <si>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</si>
  <si>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</si>
  <si>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</si>
  <si>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</si>
  <si>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</si>
  <si>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</si>
  <si>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</si>
  <si>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</si>
  <si>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</si>
  <si>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</si>
  <si>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</si>
  <si>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</si>
  <si>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</si>
  <si>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</si>
  <si>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</si>
  <si>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</si>
  <si>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</si>
  <si>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</si>
  <si>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</si>
  <si>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</si>
  <si>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</si>
  <si>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</si>
  <si>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</si>
  <si>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</si>
  <si>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</si>
  <si>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</si>
  <si>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</si>
  <si>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</si>
  <si>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</si>
  <si>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</si>
  <si>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</si>
  <si>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</si>
  <si>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</si>
  <si>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</si>
  <si>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</si>
  <si>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</si>
  <si>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</si>
  <si>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</si>
  <si>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</si>
  <si>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</si>
  <si>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</si>
  <si>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</si>
  <si>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</si>
  <si>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</si>
  <si>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</si>
  <si>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</si>
  <si>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</si>
  <si>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</si>
  <si>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</si>
  <si>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</si>
  <si>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</si>
  <si>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</si>
  <si>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</si>
  <si>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</si>
  <si>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</si>
  <si>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</si>
  <si>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</si>
  <si>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</si>
  <si>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</si>
  <si>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</si>
  <si>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</si>
  <si>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</si>
  <si>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</si>
  <si>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</si>
  <si>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</si>
  <si>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</si>
  <si>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</si>
  <si>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</si>
  <si>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</si>
  <si>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</si>
  <si>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</si>
  <si>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</si>
  <si>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</si>
  <si>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</si>
  <si>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</si>
  <si>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</si>
  <si>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</si>
  <si>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</si>
  <si>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</si>
  <si>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</si>
  <si>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</si>
  <si>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</si>
  <si>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</si>
  <si>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</si>
  <si>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</si>
  <si>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</si>
  <si>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</si>
  <si>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</si>
  <si>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</si>
  <si>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</si>
  <si>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</si>
  <si>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</si>
  <si>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</si>
  <si>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</si>
  <si>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</si>
  <si>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</si>
  <si>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</si>
  <si>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</si>
  <si>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</si>
  <si>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</si>
  <si>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</si>
  <si>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</si>
  <si>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</si>
  <si>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</si>
  <si>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</si>
  <si>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</si>
  <si>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</si>
  <si>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</si>
  <si>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</si>
  <si>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</si>
  <si>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</si>
  <si>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</si>
  <si>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</si>
  <si>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</si>
  <si>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</si>
  <si>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</si>
  <si>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</si>
  <si>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</si>
  <si>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</si>
  <si>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</si>
  <si>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</si>
  <si>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</si>
  <si>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</si>
  <si>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</si>
  <si>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</si>
  <si>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</si>
  <si>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</si>
  <si>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</si>
  <si>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</si>
  <si>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</si>
  <si>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</si>
  <si>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</si>
  <si>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</si>
  <si>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</si>
  <si>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</si>
  <si>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</si>
  <si>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</si>
  <si>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</si>
  <si>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</si>
  <si>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</si>
  <si>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</si>
  <si>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</si>
  <si>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</si>
  <si>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</si>
  <si>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</si>
  <si>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</si>
  <si>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</si>
  <si>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</si>
  <si>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</si>
  <si>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</si>
  <si>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</si>
  <si>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</si>
  <si>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</si>
  <si>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</si>
  <si>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</si>
  <si>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</si>
  <si>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</si>
  <si>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</si>
  <si>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</si>
  <si>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</si>
  <si>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</si>
  <si>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</si>
  <si>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</si>
  <si>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</si>
  <si>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</si>
  <si>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</si>
  <si>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</si>
  <si>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</si>
  <si>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</si>
  <si>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</si>
  <si>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</si>
  <si>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</si>
  <si>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</si>
  <si>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</si>
  <si>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</si>
  <si>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</si>
  <si>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</si>
  <si>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</si>
  <si>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</si>
  <si>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</si>
  <si>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</si>
  <si>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</si>
  <si>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</si>
  <si>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</si>
  <si>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</si>
  <si>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</si>
  <si>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</si>
  <si>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</si>
  <si>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</si>
  <si>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</si>
  <si>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</si>
  <si>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</si>
  <si>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</si>
  <si>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</si>
  <si>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</si>
  <si>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</si>
  <si>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</si>
  <si>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</si>
  <si>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</si>
  <si>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</si>
  <si>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</si>
  <si>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</si>
  <si>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</si>
  <si>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</si>
  <si>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</si>
  <si>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</si>
  <si>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</si>
  <si>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</si>
  <si>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</si>
  <si>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</si>
  <si>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</si>
  <si>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</si>
  <si>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</si>
  <si>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</si>
  <si>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</si>
  <si>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</si>
  <si>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</si>
  <si>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</si>
  <si>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</si>
  <si>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</si>
  <si>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</si>
  <si>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</si>
  <si>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</si>
  <si>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</si>
  <si>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</si>
  <si>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</si>
  <si>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</si>
  <si>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</si>
  <si>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</si>
  <si>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</si>
  <si>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</si>
  <si>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</si>
  <si>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</si>
  <si>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</si>
  <si>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</si>
  <si>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</si>
  <si>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</si>
  <si>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</si>
  <si>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</si>
  <si>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</si>
  <si>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</si>
  <si>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</si>
  <si>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</si>
  <si>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</si>
  <si>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</si>
  <si>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</si>
  <si>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</si>
  <si>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</si>
  <si>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</si>
  <si>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</si>
  <si>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</si>
  <si>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</si>
  <si>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</si>
  <si>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</si>
  <si>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</si>
  <si>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</si>
  <si>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</si>
  <si>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</si>
  <si>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</si>
  <si>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</si>
  <si>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</si>
  <si>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</si>
  <si>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</si>
  <si>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</si>
  <si>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</si>
  <si>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</si>
  <si>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</si>
  <si>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</si>
  <si>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</si>
  <si>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</si>
  <si>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</si>
  <si>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</si>
  <si>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</si>
  <si>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</si>
  <si>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</si>
  <si>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</si>
  <si>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</si>
  <si>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</si>
  <si>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</si>
  <si>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</si>
  <si>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</si>
  <si>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</si>
  <si>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</si>
  <si>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</si>
  <si>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</si>
  <si>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</si>
  <si>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</si>
  <si>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</si>
  <si>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</si>
  <si>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</si>
  <si>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</si>
  <si>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</si>
  <si>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</si>
  <si>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</si>
  <si>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</si>
  <si>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</si>
  <si>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</si>
  <si>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</si>
  <si>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</si>
  <si>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</si>
  <si>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</si>
  <si>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</si>
  <si>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</si>
  <si>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</si>
  <si>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</si>
  <si>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</si>
  <si>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</si>
  <si>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</si>
  <si>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</si>
  <si>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</si>
  <si>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</si>
  <si>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</si>
  <si>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</si>
  <si>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</si>
  <si>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</si>
  <si>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</si>
  <si>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</si>
  <si>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</si>
  <si>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</si>
  <si>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</si>
  <si>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</si>
  <si>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</si>
  <si>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</si>
  <si>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</si>
  <si>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</si>
  <si>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</si>
  <si>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</si>
  <si>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</si>
  <si>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</si>
  <si>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</si>
  <si>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</si>
  <si>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</si>
  <si>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</si>
  <si>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</si>
  <si>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</si>
  <si>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</si>
  <si>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</si>
  <si>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</si>
  <si>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</si>
  <si>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</si>
  <si>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</si>
  <si>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</si>
  <si>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</si>
  <si>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</si>
  <si>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</si>
  <si>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</si>
  <si>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</si>
  <si>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</si>
  <si>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</si>
  <si>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</si>
  <si>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</si>
  <si>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</si>
  <si>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</si>
  <si>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</si>
  <si>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</si>
  <si>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</si>
  <si>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</si>
  <si>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</si>
  <si>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</si>
  <si>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</si>
  <si>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</si>
  <si>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</si>
  <si>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</si>
  <si>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</si>
  <si>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</si>
  <si>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</si>
  <si>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</si>
  <si>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</si>
  <si>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</si>
  <si>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</si>
  <si>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</si>
  <si>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</si>
  <si>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</si>
  <si>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</si>
  <si>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</si>
  <si>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</si>
  <si>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</si>
  <si>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</si>
  <si>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</si>
  <si>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</si>
  <si>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</si>
  <si>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</si>
  <si>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</si>
  <si>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</si>
  <si>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</si>
  <si>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</si>
  <si>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</si>
  <si>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</si>
  <si>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</si>
  <si>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</si>
  <si>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</si>
  <si>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</si>
  <si>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</si>
  <si>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</si>
  <si>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</si>
  <si>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</si>
  <si>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</si>
  <si>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</si>
  <si>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</si>
  <si>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</si>
  <si>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</si>
  <si>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</si>
  <si>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</si>
  <si>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</si>
  <si>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</si>
  <si>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</si>
  <si>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</si>
  <si>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</si>
  <si>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</si>
  <si>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</si>
  <si>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</si>
  <si>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</si>
  <si>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</si>
  <si>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</si>
  <si>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</si>
  <si>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</si>
  <si>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</si>
  <si>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</si>
  <si>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</si>
  <si>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</si>
  <si>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</si>
  <si>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</si>
  <si>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</si>
  <si>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</si>
  <si>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</si>
  <si>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</si>
  <si>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</si>
  <si>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</si>
  <si>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</si>
  <si>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</si>
  <si>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</si>
  <si>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</si>
  <si>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</si>
  <si>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</si>
  <si>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</si>
  <si>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</si>
  <si>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</si>
  <si>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</si>
  <si>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</si>
  <si>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</si>
  <si>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</si>
  <si>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</si>
  <si>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</si>
  <si>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</si>
  <si>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</si>
  <si>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</si>
  <si>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</si>
  <si>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</si>
  <si>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</si>
  <si>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</si>
  <si>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</si>
  <si>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</si>
  <si>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</si>
  <si>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</si>
  <si>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</si>
  <si>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</si>
  <si>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</si>
  <si>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</si>
  <si>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</si>
  <si>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</si>
  <si>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</si>
  <si>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</si>
  <si>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</si>
  <si>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</si>
  <si>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</si>
  <si>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</si>
  <si>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</si>
  <si>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</si>
  <si>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</si>
  <si>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</si>
  <si>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</si>
  <si>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</si>
  <si>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</si>
  <si>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</si>
  <si>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</si>
  <si>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</si>
  <si>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</si>
  <si>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</si>
  <si>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</si>
  <si>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</si>
  <si>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</si>
  <si>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</si>
  <si>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</si>
  <si>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</si>
  <si>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</si>
  <si>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</si>
  <si>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</si>
  <si>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</si>
  <si>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</si>
  <si>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</si>
  <si>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</si>
  <si>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</si>
  <si>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</si>
  <si>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</si>
  <si>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</si>
  <si>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</si>
  <si>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</si>
  <si>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</si>
  <si>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</si>
  <si>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</si>
  <si>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</si>
  <si>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</si>
  <si>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</si>
  <si>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</si>
  <si>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</si>
  <si>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</si>
  <si>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</si>
  <si>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</si>
  <si>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</si>
  <si>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</si>
  <si>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</si>
  <si>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</si>
  <si>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</si>
  <si>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</si>
  <si>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</si>
  <si>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</si>
  <si>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</si>
  <si>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</si>
  <si>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</si>
  <si>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</si>
  <si>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</si>
  <si>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</si>
  <si>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</si>
  <si>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</si>
  <si>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</si>
  <si>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</si>
  <si>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</si>
  <si>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</si>
  <si>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</si>
  <si>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</si>
  <si>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</si>
  <si>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</si>
  <si>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</si>
  <si>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</si>
  <si>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</si>
  <si>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</si>
  <si>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</si>
  <si>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</si>
  <si>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</si>
  <si>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</si>
  <si>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</si>
  <si>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</si>
  <si>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</si>
  <si>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</si>
  <si>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</si>
  <si>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</si>
  <si>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</si>
  <si>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</si>
  <si>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</si>
  <si>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</si>
  <si>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</si>
  <si>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</si>
  <si>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</si>
  <si>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</si>
  <si>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</si>
  <si>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</si>
  <si>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</si>
  <si>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</si>
  <si>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</si>
  <si>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</si>
  <si>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</si>
  <si>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</si>
  <si>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</si>
  <si>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</si>
  <si>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</si>
  <si>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</si>
  <si>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</si>
  <si>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</si>
  <si>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</si>
  <si>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</si>
  <si>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</si>
  <si>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</si>
  <si>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</si>
  <si>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</si>
  <si>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</si>
  <si>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</si>
  <si>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</si>
  <si>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</si>
  <si>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</si>
  <si>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</si>
  <si>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</si>
  <si>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</si>
  <si>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</si>
  <si>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</si>
  <si>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</si>
  <si>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</si>
  <si>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</si>
  <si>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</si>
  <si>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</si>
  <si>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</si>
  <si>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</si>
  <si>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</si>
  <si>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</si>
  <si>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</si>
  <si>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</si>
  <si>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</si>
  <si>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</si>
  <si>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</si>
  <si>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</si>
  <si>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</si>
  <si>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</si>
  <si>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</si>
  <si>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</si>
  <si>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</si>
  <si>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</si>
  <si>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</si>
  <si>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</si>
  <si>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</si>
  <si>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</si>
  <si>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</si>
  <si>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</si>
  <si>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</si>
  <si>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</si>
  <si>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</si>
  <si>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</si>
  <si>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</si>
  <si>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</si>
  <si>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</si>
  <si>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</si>
  <si>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</si>
  <si>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</si>
  <si>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</si>
  <si>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</si>
  <si>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</si>
  <si>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</si>
  <si>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</si>
  <si>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</si>
  <si>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</si>
  <si>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</si>
  <si>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</si>
  <si>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</si>
  <si>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</si>
  <si>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</si>
  <si>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</si>
  <si>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</si>
  <si>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</si>
  <si>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</si>
  <si>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</si>
  <si>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</si>
  <si>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</si>
  <si>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</si>
  <si>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</si>
  <si>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</si>
  <si>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</si>
  <si>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</si>
  <si>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</si>
  <si>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</si>
  <si>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</si>
  <si>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</si>
  <si>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</si>
  <si>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</si>
  <si>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</si>
  <si>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</si>
  <si>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</si>
  <si>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</si>
  <si>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</si>
  <si>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</si>
  <si>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</si>
  <si>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</si>
  <si>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</si>
  <si>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</si>
  <si>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</si>
  <si>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</si>
  <si>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</si>
  <si>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</si>
  <si>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</si>
  <si>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</si>
  <si>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</si>
  <si>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</si>
  <si>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</si>
  <si>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</si>
  <si>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</si>
  <si>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</si>
  <si>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</si>
  <si>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</si>
  <si>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</si>
  <si>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</si>
  <si>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</si>
  <si>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</si>
  <si>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</si>
  <si>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</si>
  <si>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</si>
  <si>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</si>
  <si>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</si>
  <si>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</si>
  <si>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</si>
  <si>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</si>
  <si>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</si>
  <si>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</si>
  <si>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</si>
  <si>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</si>
  <si>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</si>
  <si>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</si>
  <si>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</si>
  <si>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</si>
  <si>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</si>
  <si>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</si>
  <si>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</si>
  <si>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</si>
  <si>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</si>
  <si>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</si>
  <si>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</si>
  <si>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</si>
  <si>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</si>
  <si>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</si>
  <si>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</si>
  <si>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</si>
  <si>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</si>
  <si>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</si>
  <si>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</si>
  <si>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</si>
  <si>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</si>
  <si>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</si>
  <si>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</si>
  <si>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</si>
  <si>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</si>
  <si>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</si>
  <si>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</si>
  <si>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</si>
  <si>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</si>
  <si>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</si>
  <si>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</si>
  <si>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</si>
  <si>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</si>
  <si>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</si>
  <si>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</si>
  <si>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</si>
  <si>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</si>
  <si>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</si>
  <si>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</si>
  <si>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</si>
  <si>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</si>
  <si>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</si>
  <si>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</si>
  <si>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</si>
  <si>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</si>
  <si>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</si>
  <si>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</si>
  <si>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</si>
  <si>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</si>
  <si>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</si>
  <si>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</si>
  <si>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</si>
  <si>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</si>
  <si>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</si>
  <si>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</si>
  <si>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</si>
  <si>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</si>
  <si>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</si>
  <si>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</si>
  <si>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</si>
  <si>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</si>
  <si>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</si>
  <si>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</si>
  <si>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</si>
  <si>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</si>
  <si>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</si>
  <si>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</si>
  <si>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</si>
  <si>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</si>
  <si>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</si>
  <si>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</si>
  <si>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</si>
  <si>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</si>
  <si>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</si>
  <si>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</si>
  <si>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</si>
  <si>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</si>
  <si>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</si>
  <si>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</si>
  <si>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</si>
  <si>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</si>
  <si>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</si>
  <si>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</si>
  <si>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</si>
  <si>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</si>
  <si>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</si>
  <si>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</si>
  <si>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</si>
  <si>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</si>
  <si>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</si>
  <si>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</si>
  <si>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</si>
  <si>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</si>
  <si>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</si>
  <si>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</si>
  <si>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</si>
  <si>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</si>
  <si>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</si>
  <si>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</si>
  <si>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</si>
  <si>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</si>
  <si>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</si>
  <si>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</si>
  <si>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</si>
  <si>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</si>
  <si>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</si>
  <si>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</si>
  <si>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</si>
  <si>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</si>
  <si>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</si>
  <si>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</si>
  <si>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</si>
  <si>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</si>
  <si>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</si>
  <si>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</si>
  <si>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</si>
  <si>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</si>
  <si>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</si>
  <si>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</si>
  <si>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</si>
  <si>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</si>
  <si>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</si>
  <si>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</si>
  <si>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</si>
  <si>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</si>
  <si>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</si>
  <si>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</si>
  <si>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</si>
  <si>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</si>
  <si>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</si>
  <si>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</si>
  <si>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</si>
  <si>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</si>
  <si>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</si>
  <si>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</si>
  <si>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</si>
  <si>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</si>
  <si>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</si>
  <si>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</si>
  <si>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</si>
  <si>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</si>
  <si>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</si>
  <si>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</si>
  <si>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</si>
  <si>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</si>
  <si>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</si>
  <si>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</si>
  <si>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</si>
  <si>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</si>
  <si>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</si>
  <si>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</si>
  <si>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</si>
  <si>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</si>
  <si>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</si>
  <si>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</si>
  <si>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</si>
  <si>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</si>
  <si>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</si>
  <si>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</si>
  <si>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</si>
  <si>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</si>
  <si>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</si>
  <si>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</si>
  <si>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</si>
  <si>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</si>
  <si>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</si>
  <si>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</si>
  <si>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</si>
  <si>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</si>
  <si>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</si>
  <si>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</si>
  <si>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</si>
  <si>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</si>
  <si>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</si>
  <si>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</si>
  <si>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</si>
  <si>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</si>
  <si>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</si>
  <si>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</si>
  <si>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</si>
  <si>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</si>
  <si>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</si>
  <si>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</si>
  <si>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</si>
  <si>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</si>
  <si>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</si>
  <si>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</si>
  <si>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</si>
  <si>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</si>
  <si>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</si>
  <si>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</si>
  <si>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</si>
  <si>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</si>
  <si>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</si>
  <si>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</si>
  <si>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</si>
  <si>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</si>
  <si>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</si>
  <si>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</si>
  <si>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</si>
  <si>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</si>
  <si>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</si>
  <si>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</si>
  <si>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</si>
  <si>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</si>
  <si>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</si>
  <si>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</si>
  <si>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</si>
  <si>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</si>
  <si>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</si>
  <si>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</si>
  <si>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</si>
  <si>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</si>
  <si>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</si>
  <si>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</si>
  <si>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</si>
  <si>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</si>
  <si>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</si>
  <si>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</si>
  <si>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</si>
  <si>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</si>
  <si>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</si>
  <si>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</si>
  <si>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</si>
  <si>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</si>
  <si>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</si>
  <si>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</si>
  <si>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</si>
  <si>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</si>
  <si>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</si>
  <si>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</si>
  <si>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</si>
  <si>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</si>
  <si>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</si>
  <si>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</si>
  <si>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</si>
  <si>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</si>
  <si>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</si>
  <si>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</si>
  <si>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</si>
  <si>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</si>
  <si>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</si>
  <si>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</si>
  <si>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</si>
  <si>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</si>
  <si>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</si>
  <si>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</si>
  <si>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</si>
  <si>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</si>
  <si>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</si>
  <si>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</si>
  <si>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</si>
  <si>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</si>
  <si>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</si>
  <si>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</si>
  <si>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</si>
  <si>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</si>
  <si>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</si>
  <si>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</si>
  <si>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</si>
  <si>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</si>
  <si>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</si>
  <si>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</si>
  <si>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</si>
  <si>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</si>
  <si>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</si>
  <si>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</si>
  <si>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</si>
  <si>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</si>
  <si>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</si>
  <si>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</si>
  <si>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</si>
  <si>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</si>
  <si>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</si>
  <si>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</si>
  <si>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</si>
  <si>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</si>
  <si>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</si>
  <si>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</si>
  <si>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</si>
  <si>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</si>
  <si>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</si>
  <si>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</si>
  <si>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</si>
  <si>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</si>
  <si>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</si>
  <si>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</si>
  <si>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</si>
  <si>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</si>
  <si>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</si>
  <si>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</si>
  <si>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</si>
  <si>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</si>
  <si>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</si>
  <si>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</si>
  <si>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</si>
  <si>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</si>
  <si>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</si>
  <si>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</si>
  <si>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</si>
  <si>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</si>
  <si>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</si>
  <si>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</si>
  <si>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</si>
  <si>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</si>
  <si>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</si>
  <si>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</si>
  <si>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</si>
  <si>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</si>
  <si>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</si>
  <si>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</si>
  <si>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</si>
  <si>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</si>
  <si>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</si>
  <si>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</si>
  <si>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</si>
  <si>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</si>
  <si>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</si>
  <si>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</si>
  <si>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</si>
  <si>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</si>
  <si>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</si>
  <si>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</si>
  <si>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</si>
  <si>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</si>
  <si>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</si>
  <si>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</si>
  <si>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</si>
  <si>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</si>
  <si>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</si>
  <si>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</si>
  <si>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</si>
  <si>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</si>
  <si>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</si>
  <si>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</si>
  <si>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</si>
  <si>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</si>
  <si>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</si>
  <si>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</si>
  <si>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</si>
  <si>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</si>
  <si>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</si>
  <si>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</si>
  <si>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</si>
  <si>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</si>
  <si>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</si>
  <si>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</si>
  <si>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</si>
  <si>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</si>
  <si>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</si>
  <si>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</si>
  <si>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</si>
  <si>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</si>
  <si>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</si>
  <si>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</si>
  <si>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</si>
  <si>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</si>
  <si>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</si>
  <si>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</si>
  <si>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</si>
  <si>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</si>
  <si>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</si>
  <si>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</si>
  <si>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</si>
  <si>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</si>
  <si>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</si>
  <si>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</si>
  <si>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</si>
  <si>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</si>
  <si>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</si>
  <si>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</si>
  <si>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</si>
  <si>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</si>
  <si>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</si>
  <si>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</si>
  <si>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</si>
  <si>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</si>
  <si>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</si>
  <si>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</si>
  <si>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</si>
  <si>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</si>
  <si>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</si>
  <si>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</si>
  <si>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</si>
  <si>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</si>
  <si>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</si>
  <si>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</si>
  <si>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</si>
  <si>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</si>
  <si>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</si>
  <si>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</si>
  <si>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</si>
  <si>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</si>
  <si>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</si>
  <si>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</si>
  <si>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</si>
  <si>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</si>
  <si>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</si>
  <si>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</si>
  <si>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</si>
  <si>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</si>
  <si>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</si>
  <si>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</si>
  <si>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</si>
  <si>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</si>
  <si>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</si>
  <si>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</si>
  <si>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</si>
  <si>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</si>
  <si>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</si>
  <si>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</si>
  <si>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</si>
  <si>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</si>
  <si>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</si>
  <si>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</si>
  <si>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</si>
  <si>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</si>
  <si>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</si>
  <si>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</si>
  <si>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</si>
  <si>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</si>
  <si>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</si>
  <si>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</si>
  <si>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</si>
  <si>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</si>
  <si>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</si>
  <si>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</si>
  <si>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</si>
  <si>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</si>
  <si>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</si>
  <si>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</si>
  <si>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</si>
  <si>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</si>
  <si>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</si>
  <si>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</si>
  <si>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</si>
  <si>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</si>
  <si>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</si>
  <si>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</si>
  <si>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</si>
  <si>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</si>
  <si>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</si>
  <si>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</si>
  <si>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</si>
  <si>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</si>
  <si>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</si>
  <si>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</si>
  <si>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</si>
  <si>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</si>
  <si>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</si>
  <si>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</si>
  <si>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</si>
  <si>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</si>
  <si>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</si>
  <si>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</si>
  <si>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</si>
  <si>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</si>
  <si>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</si>
  <si>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</si>
  <si>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</si>
  <si>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</si>
  <si>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</si>
  <si>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</si>
  <si>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</si>
  <si>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</si>
  <si>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</si>
  <si>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</si>
  <si>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</si>
  <si>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</si>
  <si>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</si>
  <si>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</si>
  <si>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</si>
  <si>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</si>
  <si>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</si>
  <si>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</si>
  <si>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</si>
  <si>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</si>
  <si>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</si>
  <si>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</si>
  <si>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</si>
  <si>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</si>
  <si>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</si>
  <si>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</si>
  <si>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</si>
  <si>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</si>
  <si>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</si>
  <si>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</si>
  <si>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</si>
  <si>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</si>
  <si>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</si>
  <si>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</si>
  <si>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</si>
  <si>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</si>
  <si>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</si>
  <si>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</si>
  <si>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</si>
  <si>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</si>
  <si>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</si>
  <si>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</si>
  <si>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</si>
  <si>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</si>
  <si>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</si>
  <si>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</si>
  <si>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</si>
  <si>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</si>
  <si>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</si>
  <si>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</si>
  <si>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</si>
  <si>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</si>
  <si>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</si>
  <si>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</si>
  <si>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</si>
  <si>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</si>
  <si>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</si>
  <si>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</si>
  <si>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</si>
  <si>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</si>
  <si>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</si>
  <si>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</si>
  <si>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</si>
  <si>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</si>
  <si>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</si>
  <si>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</si>
  <si>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</si>
  <si>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</si>
  <si>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</si>
  <si>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</si>
  <si>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</si>
  <si>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</si>
  <si>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</si>
  <si>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</si>
  <si>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</si>
  <si>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</si>
  <si>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</si>
  <si>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</si>
  <si>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</si>
  <si>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</si>
  <si>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</si>
  <si>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</si>
  <si>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</si>
  <si>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</si>
  <si>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</si>
  <si>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</si>
  <si>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</si>
  <si>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</si>
  <si>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</si>
  <si>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</si>
  <si>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</si>
  <si>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</si>
  <si>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</si>
  <si>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</si>
  <si>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</si>
  <si>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</si>
  <si>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</si>
  <si>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</si>
  <si>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</si>
  <si>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</si>
  <si>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</si>
  <si>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</si>
  <si>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</si>
  <si>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</si>
  <si>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</si>
  <si>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</si>
  <si>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</si>
  <si>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</si>
  <si>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</si>
  <si>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</si>
  <si>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</si>
  <si>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</si>
  <si>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</si>
  <si>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</si>
  <si>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</si>
  <si>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</si>
  <si>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</si>
  <si>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</si>
  <si>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</si>
  <si>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</si>
  <si>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</si>
  <si>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</si>
  <si>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</si>
  <si>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</si>
  <si>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</si>
  <si>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</si>
  <si>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</si>
  <si>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</si>
  <si>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</si>
  <si>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</si>
  <si>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</si>
  <si>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</si>
  <si>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</si>
  <si>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</si>
  <si>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</si>
  <si>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</si>
  <si>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</si>
  <si>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</si>
  <si>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</si>
  <si>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</si>
  <si>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</si>
  <si>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</si>
  <si>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</si>
  <si>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</si>
  <si>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</si>
  <si>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</si>
  <si>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</si>
  <si>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</si>
  <si>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</si>
  <si>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</si>
  <si>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</si>
  <si>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</si>
  <si>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</si>
  <si>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</si>
  <si>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</si>
  <si>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</si>
  <si>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</si>
  <si>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</si>
  <si>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</si>
  <si>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</si>
  <si>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</si>
  <si>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</si>
  <si>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</si>
  <si>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</si>
  <si>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</si>
  <si>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</si>
  <si>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</si>
  <si>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</si>
  <si>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</si>
  <si>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</si>
  <si>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</si>
  <si>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</si>
  <si>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</si>
  <si>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</si>
  <si>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</si>
  <si>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</si>
  <si>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</si>
  <si>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</si>
  <si>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</si>
  <si>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</si>
  <si>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</si>
  <si>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</si>
  <si>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</si>
  <si>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</si>
  <si>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</si>
  <si>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</si>
  <si>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</si>
  <si>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</si>
  <si>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</si>
  <si>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</si>
  <si>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</si>
  <si>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</si>
  <si>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</si>
  <si>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</si>
  <si>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</si>
  <si>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</si>
  <si>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</si>
  <si>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</si>
  <si>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</si>
  <si>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</si>
  <si>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</si>
  <si>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</si>
  <si>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</si>
  <si>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</si>
  <si>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</si>
  <si>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</si>
  <si>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</si>
  <si>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</si>
  <si>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</si>
  <si>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</si>
  <si>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</si>
  <si>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</si>
  <si>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</si>
  <si>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</si>
  <si>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</si>
  <si>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</si>
  <si>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</si>
  <si>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</si>
  <si>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</si>
  <si>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</si>
  <si>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</si>
  <si>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</si>
  <si>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</si>
  <si>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</si>
  <si>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</si>
  <si>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</si>
  <si>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</si>
  <si>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</si>
  <si>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</si>
  <si>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</si>
  <si>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</si>
  <si>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</si>
  <si>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</si>
  <si>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</si>
  <si>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</si>
  <si>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</si>
  <si>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</si>
  <si>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</si>
  <si>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</si>
  <si>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</si>
  <si>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</si>
  <si>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</si>
  <si>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</si>
  <si>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</si>
  <si>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</si>
  <si>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</si>
  <si>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</si>
  <si>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</si>
  <si>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</si>
  <si>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</si>
  <si>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</si>
  <si>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</si>
  <si>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</si>
  <si>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</si>
  <si>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</si>
  <si>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</si>
  <si>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</si>
  <si>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</si>
  <si>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</si>
  <si>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</si>
  <si>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</si>
  <si>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</si>
  <si>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</si>
  <si>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</si>
  <si>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</si>
  <si>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</si>
  <si>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</si>
  <si>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</si>
  <si>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</si>
  <si>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</si>
  <si>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</si>
  <si>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</si>
  <si>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</si>
  <si>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</si>
  <si>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</si>
  <si>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</si>
  <si>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</si>
  <si>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</si>
  <si>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</si>
  <si>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</si>
  <si>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</si>
  <si>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</si>
  <si>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</si>
  <si>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</si>
  <si>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</si>
  <si>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</si>
  <si>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</si>
  <si>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</si>
  <si>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</si>
  <si>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</si>
  <si>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</si>
  <si>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</si>
  <si>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</si>
  <si>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</si>
  <si>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</si>
  <si>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</si>
  <si>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</si>
  <si>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</si>
  <si>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</si>
  <si>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</si>
  <si>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</si>
  <si>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</si>
  <si>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</si>
  <si>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</si>
  <si>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</si>
  <si>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</si>
  <si>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</si>
  <si>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</si>
  <si>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</si>
  <si>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</si>
  <si>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</si>
  <si>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</si>
  <si>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</si>
  <si>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</si>
  <si>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</si>
  <si>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</si>
  <si>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</si>
  <si>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</si>
  <si>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</si>
  <si>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</si>
  <si>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</si>
  <si>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</si>
  <si>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</si>
  <si>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</si>
  <si>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</si>
  <si>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</si>
  <si>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</si>
  <si>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</si>
  <si>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</si>
  <si>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</si>
  <si>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</si>
  <si>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</si>
  <si>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</si>
  <si>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</si>
  <si>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</si>
  <si>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</si>
  <si>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</si>
  <si>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</si>
  <si>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</si>
  <si>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</si>
  <si>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</si>
  <si>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</si>
  <si>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</si>
  <si>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</si>
  <si>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</si>
  <si>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</si>
  <si>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</si>
  <si>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</si>
  <si>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</si>
  <si>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</si>
  <si>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</si>
  <si>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</si>
  <si>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</si>
  <si>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</si>
  <si>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</si>
  <si>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</si>
  <si>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</si>
  <si>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</si>
  <si>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</si>
  <si>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</si>
  <si>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</si>
  <si>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</si>
  <si>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</si>
  <si>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</si>
  <si>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</si>
  <si>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</si>
  <si>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</si>
  <si>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</si>
  <si>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</si>
  <si>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</si>
  <si>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</si>
  <si>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</si>
  <si>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</si>
  <si>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</si>
  <si>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</si>
  <si>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</si>
  <si>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</si>
  <si>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</si>
  <si>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</si>
  <si>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</si>
  <si>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</si>
  <si>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</si>
  <si>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</si>
  <si>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</si>
  <si>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</si>
  <si>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</si>
  <si>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</si>
  <si>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</si>
  <si>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</si>
  <si>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</si>
  <si>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</si>
  <si>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</si>
  <si>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</si>
  <si>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</si>
  <si>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</si>
  <si>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</si>
  <si>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</si>
  <si>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</si>
  <si>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</si>
  <si>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</si>
  <si>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</si>
  <si>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</si>
  <si>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</si>
  <si>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</si>
  <si>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</si>
  <si>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</si>
  <si>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</si>
  <si>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</si>
  <si>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</si>
  <si>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</si>
  <si>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</si>
  <si>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</si>
  <si>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</si>
  <si>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</si>
  <si>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</si>
  <si>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</si>
  <si>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</si>
  <si>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</si>
  <si>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</si>
  <si>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</si>
  <si>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</si>
  <si>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</si>
  <si>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</si>
  <si>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</si>
  <si>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</si>
  <si>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</si>
  <si>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</si>
  <si>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</si>
  <si>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</si>
  <si>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</si>
  <si>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</si>
  <si>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</si>
  <si>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</si>
  <si>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</si>
  <si>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</si>
  <si>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</si>
  <si>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</si>
  <si>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</si>
  <si>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</si>
  <si>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</si>
  <si>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</si>
  <si>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</si>
  <si>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</si>
  <si>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</si>
  <si>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</si>
  <si>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</si>
  <si>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</si>
  <si>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</si>
  <si>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</si>
  <si>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</si>
  <si>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</si>
  <si>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</si>
  <si>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</si>
  <si>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</si>
  <si>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</si>
  <si>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</si>
  <si>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</si>
  <si>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</si>
  <si>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</si>
  <si>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</si>
  <si>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</si>
  <si>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</si>
  <si>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</si>
  <si>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</si>
  <si>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</si>
  <si>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</si>
  <si>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</si>
  <si>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</si>
  <si>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</si>
  <si>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</si>
  <si>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</si>
  <si>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</si>
  <si>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</si>
  <si>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</si>
  <si>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</si>
  <si>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</si>
  <si>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</si>
  <si>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</si>
  <si>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</si>
  <si>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</si>
  <si>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</si>
  <si>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</si>
  <si>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</si>
  <si>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</si>
  <si>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</si>
  <si>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</si>
  <si>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</si>
  <si>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</si>
  <si>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</si>
  <si>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</si>
  <si>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</si>
  <si>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</si>
  <si>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</si>
  <si>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</si>
  <si>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</si>
  <si>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</si>
  <si>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</si>
  <si>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</si>
  <si>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</si>
  <si>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</si>
  <si>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</si>
  <si>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</si>
  <si>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</si>
  <si>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</si>
  <si>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</si>
  <si>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</si>
  <si>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</si>
  <si>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</si>
  <si>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</si>
  <si>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</si>
  <si>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</si>
  <si>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</si>
  <si>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</si>
  <si>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</si>
  <si>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</si>
  <si>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</si>
  <si>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</si>
  <si>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</si>
  <si>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</si>
  <si>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</si>
  <si>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</si>
  <si>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</si>
  <si>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</si>
  <si>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</si>
  <si>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</si>
  <si>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</si>
  <si>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</si>
  <si>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</si>
  <si>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</si>
  <si>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</si>
  <si>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</si>
  <si>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</si>
  <si>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</si>
  <si>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</si>
  <si>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</si>
  <si>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</si>
  <si>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</si>
  <si>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</si>
  <si>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</si>
  <si>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</si>
  <si>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</si>
  <si>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</si>
  <si>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</si>
  <si>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</si>
  <si>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</si>
  <si>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</si>
  <si>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</si>
  <si>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</si>
  <si>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</si>
  <si>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</si>
  <si>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</si>
  <si>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</si>
  <si>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</si>
  <si>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</si>
  <si>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</si>
  <si>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</si>
  <si>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</si>
  <si>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</si>
  <si>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</si>
  <si>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</si>
  <si>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</si>
  <si>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</si>
  <si>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</si>
  <si>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</si>
  <si>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</si>
  <si>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</si>
  <si>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</si>
  <si>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</si>
  <si>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</si>
  <si>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</si>
  <si>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</si>
  <si>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</si>
  <si>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</si>
  <si>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</si>
  <si>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</si>
  <si>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</si>
  <si>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</si>
  <si>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</si>
  <si>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</si>
  <si>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</si>
  <si>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</si>
  <si>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</si>
  <si>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</si>
  <si>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</si>
  <si>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</si>
  <si>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</si>
  <si>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</si>
  <si>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</si>
  <si>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</si>
  <si>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</si>
  <si>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</si>
  <si>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</si>
  <si>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</si>
  <si>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</si>
  <si>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</si>
  <si>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</si>
  <si>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</si>
  <si>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</si>
  <si>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</si>
  <si>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</si>
  <si>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</si>
  <si>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</si>
  <si>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</si>
  <si>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</si>
  <si>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</si>
  <si>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</si>
  <si>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</si>
  <si>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</si>
  <si>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</si>
  <si>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</si>
  <si>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</si>
  <si>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</si>
  <si>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</si>
  <si>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</si>
  <si>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</si>
  <si>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</si>
  <si>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</si>
  <si>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</si>
  <si>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</si>
  <si>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</si>
  <si>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</si>
  <si>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</si>
  <si>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</si>
  <si>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</si>
  <si>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</si>
  <si>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</si>
  <si>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</si>
  <si>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</si>
  <si>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</si>
  <si>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</si>
  <si>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</si>
  <si>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</si>
  <si>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</si>
  <si>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</si>
  <si>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</si>
  <si>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</si>
  <si>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</si>
  <si>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</si>
  <si>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</si>
  <si>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</si>
  <si>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</si>
  <si>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</si>
  <si>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</si>
  <si>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</si>
  <si>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</si>
  <si>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</si>
  <si>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</si>
  <si>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</si>
  <si>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</si>
  <si>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</si>
  <si>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</si>
  <si>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</si>
  <si>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</si>
  <si>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</si>
  <si>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</si>
  <si>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</si>
  <si>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</si>
  <si>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</si>
  <si>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</si>
  <si>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</si>
  <si>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</si>
  <si>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</si>
  <si>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</si>
  <si>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</si>
  <si>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</si>
  <si>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</si>
  <si>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</si>
  <si>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</si>
  <si>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</si>
  <si>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</si>
  <si>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</si>
  <si>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</si>
  <si>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</si>
  <si>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</si>
  <si>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</si>
  <si>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</si>
  <si>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</si>
  <si>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</si>
  <si>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</si>
  <si>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</si>
  <si>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</si>
  <si>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</si>
  <si>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</si>
  <si>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</si>
  <si>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</si>
  <si>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</si>
  <si>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</si>
  <si>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</si>
  <si>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</si>
  <si>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</si>
  <si>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</si>
  <si>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</si>
  <si>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</si>
  <si>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</si>
  <si>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</si>
  <si>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</si>
  <si>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</si>
  <si>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</si>
  <si>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</si>
  <si>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</si>
  <si>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</si>
  <si>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</si>
  <si>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</si>
  <si>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</si>
  <si>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</si>
  <si>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</si>
  <si>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</si>
  <si>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</si>
  <si>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</si>
  <si>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</si>
  <si>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</si>
  <si>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</si>
  <si>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</si>
  <si>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</si>
  <si>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</si>
  <si>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</si>
  <si>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</si>
  <si>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</si>
  <si>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</si>
  <si>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</si>
  <si>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</si>
  <si>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</si>
  <si>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</si>
  <si>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</si>
  <si>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</si>
  <si>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</si>
  <si>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</si>
  <si>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</si>
  <si>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</si>
  <si>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</si>
  <si>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</si>
  <si>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</si>
  <si>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</si>
  <si>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</si>
  <si>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</si>
  <si>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</si>
  <si>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</si>
  <si>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</si>
  <si>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</si>
  <si>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</si>
  <si>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</si>
  <si>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</si>
  <si>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</si>
  <si>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</si>
  <si>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</si>
  <si>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</si>
  <si>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</si>
  <si>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</si>
  <si>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</si>
  <si>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</si>
  <si>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</si>
  <si>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</si>
  <si>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</si>
  <si>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</si>
  <si>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</si>
  <si>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</si>
  <si>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</si>
  <si>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</si>
  <si>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</si>
  <si>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</si>
  <si>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</si>
  <si>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</si>
  <si>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</si>
  <si>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</si>
  <si>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</si>
  <si>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</si>
  <si>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</si>
  <si>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</si>
  <si>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</si>
  <si>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</si>
  <si>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</si>
  <si>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</si>
  <si>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</si>
  <si>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</si>
  <si>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</si>
  <si>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</si>
  <si>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</si>
  <si>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</si>
  <si>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</si>
  <si>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</si>
  <si>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</si>
  <si>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</si>
  <si>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</si>
  <si>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</si>
  <si>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</si>
  <si>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</si>
  <si>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</si>
  <si>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</si>
  <si>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</si>
  <si>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</si>
  <si>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</si>
  <si>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</si>
  <si>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</si>
  <si>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</si>
  <si>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</si>
  <si>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</si>
  <si>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</si>
  <si>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</si>
  <si>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</si>
  <si>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</si>
  <si>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</si>
  <si>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</si>
  <si>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</si>
  <si>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</si>
  <si>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</si>
  <si>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</si>
  <si>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</si>
  <si>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</si>
  <si>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</si>
  <si>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</si>
  <si>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</si>
  <si>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</si>
  <si>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</si>
  <si>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</si>
  <si>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</si>
  <si>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</si>
  <si>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</si>
  <si>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</si>
  <si>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</si>
  <si>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</si>
  <si>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</si>
  <si>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</si>
  <si>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</si>
  <si>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</si>
  <si>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</si>
  <si>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</si>
  <si>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</si>
  <si>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</si>
  <si>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</si>
  <si>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</si>
  <si>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</si>
  <si>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</si>
  <si>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</si>
  <si>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</si>
  <si>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</si>
  <si>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</si>
  <si>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</si>
  <si>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</si>
  <si>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</si>
  <si>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</si>
  <si>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</si>
  <si>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</si>
  <si>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</si>
  <si>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</si>
  <si>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</si>
  <si>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</si>
  <si>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</si>
  <si>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</si>
  <si>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</si>
  <si>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</si>
  <si>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</si>
  <si>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</si>
  <si>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</si>
  <si>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</si>
  <si>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</si>
  <si>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</si>
  <si>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</si>
  <si>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</si>
  <si>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</si>
  <si>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</si>
  <si>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</si>
  <si>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</si>
  <si>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</si>
  <si>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</si>
  <si>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</si>
  <si>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</si>
  <si>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</si>
  <si>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</si>
  <si>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</si>
  <si>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</si>
  <si>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</si>
  <si>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</si>
  <si>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</si>
  <si>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</si>
  <si>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</si>
  <si>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</si>
  <si>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</si>
  <si>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</si>
  <si>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</si>
  <si>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</si>
  <si>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</si>
  <si>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</si>
  <si>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</si>
  <si>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</si>
  <si>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</si>
  <si>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</si>
  <si>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</si>
  <si>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</si>
  <si>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</si>
  <si>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</si>
  <si>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</si>
  <si>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</si>
  <si>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</si>
  <si>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</si>
  <si>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</si>
  <si>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</si>
  <si>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</si>
  <si>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</si>
  <si>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</si>
  <si>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</si>
  <si>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</si>
  <si>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</si>
  <si>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</si>
  <si>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</si>
  <si>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</si>
  <si>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</si>
  <si>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</si>
  <si>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</si>
  <si>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</si>
  <si>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</si>
  <si>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</si>
  <si>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</si>
  <si>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</si>
  <si>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</si>
  <si>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</si>
  <si>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</si>
  <si>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</si>
  <si>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</si>
  <si>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</si>
  <si>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</si>
  <si>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</si>
  <si>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</si>
  <si>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</si>
  <si>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</si>
  <si>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</si>
  <si>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</si>
  <si>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</si>
  <si>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</si>
  <si>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</si>
  <si>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</si>
  <si>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</si>
  <si>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</si>
  <si>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</si>
  <si>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</si>
  <si>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</si>
  <si>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</si>
  <si>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</si>
  <si>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</si>
  <si>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</si>
  <si>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</si>
  <si>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</si>
  <si>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</si>
  <si>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</si>
  <si>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</si>
  <si>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</si>
  <si>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</si>
  <si>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</si>
  <si>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</si>
  <si>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</si>
  <si>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</si>
  <si>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</si>
  <si>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</si>
  <si>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</si>
  <si>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</si>
  <si>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</si>
  <si>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</si>
  <si>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</si>
  <si>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</si>
  <si>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</si>
  <si>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</si>
  <si>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</si>
  <si>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</si>
  <si>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</si>
  <si>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</si>
  <si>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</si>
  <si>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</si>
  <si>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</si>
  <si>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</si>
  <si>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</si>
  <si>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</si>
  <si>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</si>
  <si>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</si>
  <si>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</si>
  <si>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</si>
  <si>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</si>
  <si>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</si>
  <si>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</si>
  <si>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</si>
  <si>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</si>
  <si>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</si>
  <si>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</si>
  <si>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</si>
  <si>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</si>
  <si>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</si>
  <si>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</si>
  <si>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</si>
  <si>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</si>
  <si>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</si>
  <si>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</si>
  <si>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</si>
  <si>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</si>
  <si>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</si>
  <si>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</si>
  <si>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</si>
  <si>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</si>
  <si>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</si>
  <si>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</si>
  <si>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</si>
  <si>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</si>
  <si>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</si>
  <si>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</si>
  <si>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</si>
  <si>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</si>
  <si>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</si>
  <si>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</si>
  <si>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</si>
  <si>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</si>
  <si>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</si>
  <si>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</si>
  <si>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</si>
  <si>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</si>
  <si>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</si>
  <si>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</si>
  <si>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</si>
  <si>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</si>
  <si>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</si>
  <si>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</si>
  <si>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</si>
  <si>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</si>
  <si>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</si>
  <si>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</si>
  <si>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Found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</si>
  <si>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</si>
  <si>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</si>
  <si>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</si>
  <si>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</si>
  <si>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</si>
  <si>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</si>
  <si>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</si>
  <si>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</si>
  <si>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</si>
  <si>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</si>
  <si>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</si>
  <si>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</si>
  <si>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</si>
  <si>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</si>
  <si>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</si>
  <si>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</si>
  <si>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</si>
  <si>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</si>
  <si>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</si>
  <si>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</si>
  <si>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</si>
  <si>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</si>
  <si>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</si>
  <si>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</si>
  <si>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</si>
  <si>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</si>
  <si>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</si>
  <si>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</si>
  <si>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</si>
  <si>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</si>
  <si>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</si>
  <si>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</si>
  <si>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</si>
  <si>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</si>
  <si>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</si>
  <si>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</si>
  <si>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</si>
  <si>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</si>
  <si>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</si>
  <si>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</si>
  <si>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</si>
  <si>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</si>
  <si>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</si>
  <si>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</si>
  <si>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</si>
  <si>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</si>
  <si>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</si>
  <si>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</si>
  <si>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</si>
  <si>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</si>
  <si>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</si>
  <si>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</si>
  <si>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</si>
  <si>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</si>
  <si>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</si>
  <si>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</si>
  <si>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(All)</t>
  </si>
  <si>
    <t>Column Labels</t>
  </si>
  <si>
    <t>Date Created Conversion</t>
  </si>
  <si>
    <t>Date Ended Coversion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</si>
  <si>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</si>
  <si>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</si>
  <si>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</si>
  <si>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</si>
  <si>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</si>
  <si>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</si>
  <si>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</si>
  <si>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</si>
  <si>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</si>
  <si>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</si>
  <si>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</si>
  <si>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</si>
  <si>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</si>
  <si>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</si>
  <si>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</si>
  <si>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</si>
  <si>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Successful</t>
  </si>
  <si>
    <t>Failed</t>
  </si>
  <si>
    <t xml:space="preserve">Mean Goal </t>
  </si>
  <si>
    <t>Meadian Goal</t>
  </si>
  <si>
    <t>Meadian Pledged</t>
  </si>
  <si>
    <t>Mean Pledged</t>
  </si>
  <si>
    <t>Standard Deviation of Goal</t>
  </si>
  <si>
    <t>Upper Quartile of Goal</t>
  </si>
  <si>
    <t>Lower Quartiile of Goal</t>
  </si>
  <si>
    <t>IQR of Goal</t>
  </si>
  <si>
    <t>Standard Deviation of Pledged</t>
  </si>
  <si>
    <t>Upper Quartile of Pledged</t>
  </si>
  <si>
    <t>Lower of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</si>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</sst>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0" fontId="0" fillId="0" borderId="0" xfId="0" applyNumberFormat="1"/>
  </cellXfs>
  <cellStyles count="1">
    <cellStyle name="Normal" xfId="0" builtinId="0"/>
  </cellStyles>
  <dxfs count="12"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F8-4B18-885B-07735A6C4DF9}"/>
            </c:ext>
          </c:extLst>
        </c:ser>
        <c:ser>
          <c:idx val="1"/>
          <c:order val="1"/>
          <c:tx>
            <c:strRef>
              <c:f>'Outcomes Based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F8-4B18-885B-07735A6C4DF9}"/>
            </c:ext>
          </c:extLst>
        </c:ser>
        <c:ser>
          <c:idx val="2"/>
          <c:order val="2"/>
          <c:tx>
            <c:strRef>
              <c:f>'Outcomes Based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F8-4B18-885B-07735A6C4DF9}"/>
            </c:ext>
          </c:extLst>
        </c:ser>
        <c:ser>
          <c:idx val="3"/>
          <c:order val="3"/>
          <c:tx>
            <c:strRef>
              <c:f>'Outcomes Based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F8-4B18-885B-07735A6C4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6537311"/>
        <c:axId val="1506543551"/>
      </c:lineChart>
      <c:catAx>
        <c:axId val="1506537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543551"/>
        <c:crosses val="autoZero"/>
        <c:auto val="1"/>
        <c:lblAlgn val="ctr"/>
        <c:lblOffset val="100"/>
        <c:noMultiLvlLbl val="0"/>
      </c:catAx>
      <c:valAx>
        <c:axId val="150654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537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Statistics'!$A$4:$A$9</c:f>
              <c:multiLvlStrCache>
                <c:ptCount val="4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live</c:v>
                  </c:pt>
                  <c:pt idx="3">
                    <c:v>successful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Statistics'!$B$4:$B$9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A5-4E6F-B79C-509CF7AC3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4586048"/>
        <c:axId val="394597696"/>
      </c:barChart>
      <c:catAx>
        <c:axId val="39458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597696"/>
        <c:crosses val="autoZero"/>
        <c:auto val="1"/>
        <c:lblAlgn val="ctr"/>
        <c:lblOffset val="100"/>
        <c:noMultiLvlLbl val="0"/>
      </c:catAx>
      <c:valAx>
        <c:axId val="39459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58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CD-49A4-BF70-5A3E6F7673C3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CD-49A4-BF70-5A3E6F7673C3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CD-49A4-BF70-5A3E6F7673C3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CD-49A4-BF70-5A3E6F767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1772479"/>
        <c:axId val="1511770815"/>
      </c:barChart>
      <c:catAx>
        <c:axId val="15117724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770815"/>
        <c:crosses val="autoZero"/>
        <c:auto val="1"/>
        <c:lblAlgn val="ctr"/>
        <c:lblOffset val="100"/>
        <c:noMultiLvlLbl val="0"/>
      </c:catAx>
      <c:valAx>
        <c:axId val="1511770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772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61-41A1-A258-D9CA31A5806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61-41A1-A258-D9CA31A5806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61-41A1-A258-D9CA31A58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9347759"/>
        <c:axId val="1539346927"/>
      </c:barChart>
      <c:catAx>
        <c:axId val="1539347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346927"/>
        <c:crosses val="autoZero"/>
        <c:auto val="1"/>
        <c:lblAlgn val="ctr"/>
        <c:lblOffset val="100"/>
        <c:noMultiLvlLbl val="0"/>
      </c:catAx>
      <c:valAx>
        <c:axId val="153934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34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53A4F998-8578-44E9-AF1D-87CD29FE10C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6EB0EE8-6A22-459C-B6E6-2F7F6ADA23A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32A85C2-5461-4929-81A9-5E7E4666FDBA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005778D-3CAF-4465-8C3F-B1C4C6961B5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C7F25E0-C092-4038-978B-5F242FEED80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166687</xdr:rowOff>
    </xdr:from>
    <xdr:to>
      <xdr:col>14</xdr:col>
      <xdr:colOff>257175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D20E3E-E124-4B5F-A8BC-270A7C252C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2</xdr:row>
      <xdr:rowOff>23811</xdr:rowOff>
    </xdr:from>
    <xdr:to>
      <xdr:col>17</xdr:col>
      <xdr:colOff>476250</xdr:colOff>
      <xdr:row>25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CBD75D-DB7B-4706-97D3-53BAE4F6FD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5</xdr:row>
      <xdr:rowOff>142875</xdr:rowOff>
    </xdr:from>
    <xdr:to>
      <xdr:col>18</xdr:col>
      <xdr:colOff>466725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D47197-39FA-4138-AB36-73DC7FA6F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180975</xdr:colOff>
      <xdr:row>3</xdr:row>
      <xdr:rowOff>152400</xdr:rowOff>
    </xdr:from>
    <xdr:to>
      <xdr:col>20</xdr:col>
      <xdr:colOff>561975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ECA34E-B81B-4F99-B728-E9CC6A8DAD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psidas, Adam I." refreshedDate="44550.847119907405" createdVersion="6" refreshedVersion="6" minRefreshableVersion="3" recordCount="4114" xr:uid="{21B70BC4-016E-4200-A429-45A11A05CA80}">
  <cacheSource type="worksheet">
    <worksheetSource ref="A1:R4115" sheet="Kickstarter(data)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psidas, Adam I." refreshedDate="44551.828416782409" createdVersion="6" refreshedVersion="6" minRefreshableVersion="3" recordCount="4114" xr:uid="{C0C90AA1-E9EB-49EC-8C30-AFBBF70FDD8C}">
  <cacheSource type="worksheet">
    <worksheetSource ref="A1:S4115" sheet="Kickstarter(data)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psidas, Adam I." refreshedDate="44552.702494675927" createdVersion="6" refreshedVersion="6" minRefreshableVersion="3" recordCount="4115" xr:uid="{1FA09C8D-AC26-4876-A567-48B5BDBFDDEE}">
  <cacheSource type="worksheet">
    <worksheetSource ref="A1:S1048576" sheet="Kickstarter(data)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oun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Years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psidas, Adam I." refreshedDate="44552.780882060186" createdVersion="6" refreshedVersion="6" minRefreshableVersion="3" recordCount="4114" xr:uid="{24CF8686-01D3-443A-9532-A4BE7D6612C7}">
  <cacheSource type="worksheet">
    <worksheetSource ref="A1:T4115" sheet="Kickstarter(data)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0"/>
  </r>
  <r>
    <m/>
    <m/>
    <m/>
    <m/>
    <m/>
    <x v="4"/>
    <x v="21"/>
    <m/>
    <m/>
    <m/>
    <m/>
    <m/>
    <m/>
    <m/>
    <m/>
    <m/>
    <x v="9"/>
    <x v="41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D16215-4604-4082-975C-56A8EA7936B0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6AB6B7-FDEA-4F99-A2C4-0E8932F772A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9" firstHeaderRow="1" firstDataRow="1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2">
    <field x="16"/>
    <field x="5"/>
  </rowFields>
  <rowItems count="6"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6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EC5049-6D4F-43EE-BA17-D0643EC54302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5C4A14-DF33-4252-B5B8-A62B983096D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pane xSplit="3" topLeftCell="D1" activePane="topRight" state="frozen"/>
      <selection pane="topRight" activeCell="H3190" sqref="H3190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1.85546875" bestFit="1" customWidth="1"/>
    <col min="16" max="16" width="21.7109375" bestFit="1" customWidth="1"/>
    <col min="17" max="17" width="41.140625" customWidth="1"/>
    <col min="18" max="18" width="18" bestFit="1" customWidth="1"/>
    <col min="19" max="19" width="23.42578125" style="14" bestFit="1" customWidth="1"/>
    <col min="20" max="20" width="20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D3087FDA-AEAF-4E00-AD77-52AED631D4B5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2AB4A-8B98-45F6-81BD-19628DCB3730}">
  <dimension ref="A2:F18"/>
  <sheetViews>
    <sheetView topLeftCell="A6" workbookViewId="0">
      <selection activeCell="F21" sqref="F21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</cols>
  <sheetData>
    <row r="2" spans="1:6" x14ac:dyDescent="0.25">
      <c r="A2" s="9" t="s">
        <v>8358</v>
      </c>
      <c r="B2" t="s">
        <v>8315</v>
      </c>
    </row>
    <row r="4" spans="1:6" x14ac:dyDescent="0.25">
      <c r="A4" s="9" t="s">
        <v>8362</v>
      </c>
      <c r="B4" s="9" t="s">
        <v>8364</v>
      </c>
    </row>
    <row r="5" spans="1:6" x14ac:dyDescent="0.25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5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576C0-3BBE-4449-AA2D-5D7F4260FEDC}">
  <dimension ref="A1:T251"/>
  <sheetViews>
    <sheetView workbookViewId="0">
      <selection activeCell="E2" sqref="E2"/>
    </sheetView>
  </sheetViews>
  <sheetFormatPr defaultColWidth="36.5703125" defaultRowHeight="15" x14ac:dyDescent="0.25"/>
  <cols>
    <col min="1" max="1" width="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7.285156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0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4">
        <v>42492.737847222219</v>
      </c>
      <c r="T2" s="14">
        <v>42534.166666666672</v>
      </c>
    </row>
    <row r="3" spans="1:20" ht="6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4">
        <v>42103.016585648147</v>
      </c>
      <c r="T3" s="14">
        <v>42163.016585648147</v>
      </c>
    </row>
    <row r="4" spans="1:20" ht="7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4">
        <v>42108.692060185189</v>
      </c>
      <c r="T4" s="14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4">
        <v>42453.806307870371</v>
      </c>
      <c r="T5" s="14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4">
        <v>42123.648831018523</v>
      </c>
      <c r="T6" s="14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4">
        <v>41858.007071759261</v>
      </c>
      <c r="T7" s="14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4">
        <v>41781.045173611114</v>
      </c>
      <c r="T8" s="14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4">
        <v>42370.007766203707</v>
      </c>
      <c r="T9" s="14">
        <v>42398.981944444444</v>
      </c>
    </row>
    <row r="10" spans="1:20" ht="6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4">
        <v>42480.800648148142</v>
      </c>
      <c r="T11" s="14">
        <v>42540.800648148142</v>
      </c>
    </row>
    <row r="12" spans="1:20" ht="6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4">
        <v>41784.789687500001</v>
      </c>
      <c r="T12" s="14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4">
        <v>41831.675034722226</v>
      </c>
      <c r="T13" s="14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4">
        <v>41950.114108796297</v>
      </c>
      <c r="T14" s="14">
        <v>42010.114108796297</v>
      </c>
    </row>
    <row r="15" spans="1:20" ht="6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4">
        <v>42627.955104166671</v>
      </c>
      <c r="T15" s="14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4">
        <v>42531.195277777777</v>
      </c>
      <c r="T16" s="14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4">
        <v>42618.827013888891</v>
      </c>
      <c r="T17" s="14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4">
        <v>42540.593530092592</v>
      </c>
      <c r="T18" s="14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4">
        <v>41746.189409722225</v>
      </c>
      <c r="T19" s="14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4">
        <v>42115.11618055556</v>
      </c>
      <c r="T21" s="14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4">
        <v>42002.817488425921</v>
      </c>
      <c r="T22" s="14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4">
        <v>42722.84474537037</v>
      </c>
      <c r="T23" s="14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4">
        <v>42465.128391203703</v>
      </c>
      <c r="T24" s="14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4">
        <v>42171.743969907402</v>
      </c>
      <c r="T25" s="14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4">
        <v>42359.725243055553</v>
      </c>
      <c r="T27" s="14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4">
        <v>42192.905694444446</v>
      </c>
      <c r="T28" s="14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4">
        <v>41916.597638888888</v>
      </c>
      <c r="T29" s="14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4">
        <v>42370.90320601852</v>
      </c>
      <c r="T31" s="14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4">
        <v>41948.727256944447</v>
      </c>
      <c r="T32" s="14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4">
        <v>42047.07640046296</v>
      </c>
      <c r="T33" s="14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4">
        <v>42261.632916666669</v>
      </c>
      <c r="T34" s="14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4">
        <v>41985.427361111113</v>
      </c>
      <c r="T35" s="14"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4">
        <v>41922.535185185188</v>
      </c>
      <c r="T36" s="14">
        <v>41930.207638888889</v>
      </c>
    </row>
    <row r="37" spans="1:20" ht="6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4">
        <v>41850.863252314812</v>
      </c>
      <c r="T37" s="14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4">
        <v>41831.742962962962</v>
      </c>
      <c r="T38" s="14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4">
        <v>42415.883425925931</v>
      </c>
      <c r="T39" s="14">
        <v>42475.84175925926</v>
      </c>
    </row>
    <row r="40" spans="1:20" ht="6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4">
        <v>41869.714166666665</v>
      </c>
      <c r="T40" s="14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4">
        <v>41953.773090277777</v>
      </c>
      <c r="T41" s="14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4">
        <v>42037.986284722225</v>
      </c>
      <c r="T42" s="14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4">
        <v>41811.555462962962</v>
      </c>
      <c r="T43" s="14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4">
        <v>42701.908807870372</v>
      </c>
      <c r="T44" s="14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4">
        <v>42258.646504629629</v>
      </c>
      <c r="T45" s="14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4">
        <v>42278.664965277778</v>
      </c>
      <c r="T46" s="14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4">
        <v>42515.078217592592</v>
      </c>
      <c r="T47" s="14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4">
        <v>41830.234166666669</v>
      </c>
      <c r="T48" s="14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4">
        <v>41982.904386574075</v>
      </c>
      <c r="T49" s="14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4">
        <v>42196.166874999995</v>
      </c>
      <c r="T51" s="14">
        <v>42256.166874999995</v>
      </c>
    </row>
    <row r="52" spans="1:20" ht="6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4">
        <v>42606.056863425925</v>
      </c>
      <c r="T52" s="14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4">
        <v>42199.648912037039</v>
      </c>
      <c r="T53" s="14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4">
        <v>42444.877743055549</v>
      </c>
      <c r="T54" s="14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4">
        <v>42499.731701388882</v>
      </c>
      <c r="T55" s="14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4">
        <v>41929.266215277778</v>
      </c>
      <c r="T56" s="14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4">
        <v>42142.768819444449</v>
      </c>
      <c r="T57" s="14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4">
        <v>42354.131643518514</v>
      </c>
      <c r="T58" s="14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4">
        <v>41828.922905092593</v>
      </c>
      <c r="T59" s="14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6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4">
        <v>42278.629710648151</v>
      </c>
      <c r="T61" s="14">
        <v>42306.629710648151</v>
      </c>
    </row>
    <row r="62" spans="1:20" ht="6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4">
        <v>41826.61954861111</v>
      </c>
      <c r="T62" s="14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4">
        <v>42205.171018518522</v>
      </c>
      <c r="T63" s="14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4">
        <v>42041.205000000002</v>
      </c>
      <c r="T64" s="14">
        <v>42086.16333333333</v>
      </c>
    </row>
    <row r="65" spans="1:20" ht="6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4">
        <v>42203.677766203706</v>
      </c>
      <c r="T65" s="14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4">
        <v>42103.024398148147</v>
      </c>
      <c r="T67" s="14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4">
        <v>42089.901574074072</v>
      </c>
      <c r="T68" s="14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4">
        <v>42297.691006944442</v>
      </c>
      <c r="T69" s="14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6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4">
        <v>42325.920717592591</v>
      </c>
      <c r="T71" s="14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4">
        <v>41858.214629629627</v>
      </c>
      <c r="T72" s="14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4">
        <v>41793.710231481484</v>
      </c>
      <c r="T73" s="14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4">
        <v>41793.814259259263</v>
      </c>
      <c r="T74" s="14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4">
        <v>41831.697939814818</v>
      </c>
      <c r="T75" s="14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4">
        <v>42621.389340277776</v>
      </c>
      <c r="T76" s="14">
        <v>42651.389340277776</v>
      </c>
    </row>
    <row r="77" spans="1:20" ht="7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4">
        <v>41780.785729166666</v>
      </c>
      <c r="T77" s="14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4">
        <v>41766.072500000002</v>
      </c>
      <c r="T78" s="14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4">
        <v>41766.617291666669</v>
      </c>
      <c r="T79" s="14">
        <v>41793.290972222225</v>
      </c>
    </row>
    <row r="80" spans="1:20" ht="7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6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4">
        <v>41885.221550925926</v>
      </c>
      <c r="T81" s="14">
        <v>41916.290972222225</v>
      </c>
    </row>
    <row r="82" spans="1:20" ht="6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4">
        <v>42159.224432870367</v>
      </c>
      <c r="T82" s="14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4">
        <v>42265.817002314812</v>
      </c>
      <c r="T83" s="14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4">
        <v>41975.124340277776</v>
      </c>
      <c r="T84" s="14">
        <v>42005.124340277776</v>
      </c>
    </row>
    <row r="85" spans="1:20" ht="6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4">
        <v>42065.190694444449</v>
      </c>
      <c r="T85" s="14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4">
        <v>41848.84002314815</v>
      </c>
      <c r="T86" s="14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4">
        <v>42103.884930555556</v>
      </c>
      <c r="T87" s="14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4">
        <v>42059.970729166671</v>
      </c>
      <c r="T88" s="14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4">
        <v>42041.743090277778</v>
      </c>
      <c r="T89" s="14">
        <v>42071.701423611114</v>
      </c>
    </row>
    <row r="90" spans="1:20" ht="7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4">
        <v>41829.73715277778</v>
      </c>
      <c r="T90" s="14">
        <v>41852.716666666667</v>
      </c>
    </row>
    <row r="91" spans="1:20" ht="6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4">
        <v>41789.893599537041</v>
      </c>
      <c r="T91" s="14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4">
        <v>41833.660995370366</v>
      </c>
      <c r="T92" s="14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4">
        <v>41914.590011574073</v>
      </c>
      <c r="T93" s="14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4">
        <v>42611.261064814811</v>
      </c>
      <c r="T94" s="14"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4">
        <v>42253.633159722223</v>
      </c>
      <c r="T95" s="14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4">
        <v>42295.891828703709</v>
      </c>
      <c r="T96" s="14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4">
        <v>42402.947002314817</v>
      </c>
      <c r="T97" s="14">
        <v>42452.145138888889</v>
      </c>
    </row>
    <row r="98" spans="1:20" ht="6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4">
        <v>41779.657870370371</v>
      </c>
      <c r="T103" s="14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6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6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6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6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6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6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6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6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4">
        <v>42534.866875</v>
      </c>
      <c r="T158" s="14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6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6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6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4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6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6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6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4">
        <v>41804.937083333331</v>
      </c>
      <c r="T202" s="14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6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6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4">
        <v>42144.231527777782</v>
      </c>
      <c r="T206" s="14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6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6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6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6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4">
        <v>42031.666898148149</v>
      </c>
      <c r="T224" s="14">
        <v>42064.125</v>
      </c>
    </row>
    <row r="225" spans="1:20" ht="6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7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4">
        <v>42695.7105787037</v>
      </c>
      <c r="T227" s="14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4">
        <v>42304.940960648149</v>
      </c>
      <c r="T234" s="14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4">
        <v>42209.67288194444</v>
      </c>
      <c r="T237" s="14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6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6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6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6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6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A52CD-5E85-4316-9ECE-846893DBB5B2}">
  <dimension ref="A1:T413"/>
  <sheetViews>
    <sheetView workbookViewId="0">
      <selection activeCell="C6" sqref="C6"/>
    </sheetView>
  </sheetViews>
  <sheetFormatPr defaultColWidth="26.140625"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7.285156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0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</row>
    <row r="2" spans="1:20" ht="9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4">
        <v>42646.092812499999</v>
      </c>
      <c r="T2" s="14">
        <v>42675.207638888889</v>
      </c>
    </row>
    <row r="3" spans="1:20" ht="7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4">
        <v>42430.040798611109</v>
      </c>
      <c r="T3" s="14">
        <v>42449.999131944445</v>
      </c>
    </row>
    <row r="4" spans="1:20" ht="9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4">
        <v>42238.13282407407</v>
      </c>
      <c r="T4" s="14">
        <v>42268.13282407407</v>
      </c>
    </row>
    <row r="5" spans="1:20" ht="7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4">
        <v>41850.400937500002</v>
      </c>
      <c r="T5" s="14">
        <v>41895.400937500002</v>
      </c>
    </row>
    <row r="6" spans="1:20" ht="9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4">
        <v>42753.205625000002</v>
      </c>
      <c r="T6" s="14">
        <v>42783.670138888891</v>
      </c>
    </row>
    <row r="7" spans="1:20" ht="45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4">
        <v>42155.920219907406</v>
      </c>
      <c r="T7" s="14">
        <v>42176.888888888891</v>
      </c>
    </row>
    <row r="8" spans="1:20" ht="9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4">
        <v>42157.591064814813</v>
      </c>
      <c r="T8" s="14">
        <v>42179.083333333328</v>
      </c>
    </row>
    <row r="9" spans="1:20" ht="9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4">
        <v>42676.065150462964</v>
      </c>
      <c r="T9" s="14">
        <v>42721.290972222225</v>
      </c>
    </row>
    <row r="10" spans="1:20" ht="9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9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4">
        <v>42282.768414351856</v>
      </c>
      <c r="T11" s="14">
        <v>42312.810081018513</v>
      </c>
    </row>
    <row r="12" spans="1:20" ht="7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4">
        <v>42473.794710648144</v>
      </c>
      <c r="T12" s="14">
        <v>42503.794710648144</v>
      </c>
    </row>
    <row r="13" spans="1:20" ht="7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4">
        <v>42712.23474537037</v>
      </c>
      <c r="T13" s="14">
        <v>42735.707638888889</v>
      </c>
    </row>
    <row r="14" spans="1:20" ht="9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4">
        <v>42561.154664351852</v>
      </c>
      <c r="T14" s="14">
        <v>42592.166666666672</v>
      </c>
    </row>
    <row r="15" spans="1:20" ht="7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4">
        <v>42709.134780092587</v>
      </c>
      <c r="T15" s="14">
        <v>42739.134780092587</v>
      </c>
    </row>
    <row r="16" spans="1:20" ht="45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4">
        <v>42086.614942129629</v>
      </c>
      <c r="T16" s="14">
        <v>42117.290972222225</v>
      </c>
    </row>
    <row r="17" spans="1:20" ht="9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4">
        <v>42064.652673611112</v>
      </c>
      <c r="T17" s="14">
        <v>42101.291666666672</v>
      </c>
    </row>
    <row r="18" spans="1:20" ht="9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4">
        <v>42292.701053240744</v>
      </c>
      <c r="T18" s="14">
        <v>42322.742719907401</v>
      </c>
    </row>
    <row r="19" spans="1:20" ht="7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4">
        <v>42461.747199074074</v>
      </c>
      <c r="T19" s="14">
        <v>42491.747199074074</v>
      </c>
    </row>
    <row r="20" spans="1:20" ht="7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9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4">
        <v>42483.675208333334</v>
      </c>
      <c r="T21" s="14">
        <v>42522.789583333331</v>
      </c>
    </row>
    <row r="22" spans="1:20" ht="9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4">
        <v>42195.749745370369</v>
      </c>
      <c r="T22" s="14">
        <v>42206.125</v>
      </c>
    </row>
    <row r="23" spans="1:20" ht="7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4">
        <v>42675.057997685188</v>
      </c>
      <c r="T23" s="14">
        <v>42705.099664351852</v>
      </c>
    </row>
    <row r="24" spans="1:20" ht="6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4">
        <v>42018.94159722222</v>
      </c>
      <c r="T24" s="14">
        <v>42047.291666666672</v>
      </c>
    </row>
    <row r="25" spans="1:20" ht="7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4">
        <v>42026.924976851849</v>
      </c>
      <c r="T25" s="14">
        <v>42052.207638888889</v>
      </c>
    </row>
    <row r="26" spans="1:20" ht="7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4">
        <v>41920.787534722222</v>
      </c>
      <c r="T26" s="14">
        <v>41941.787534722222</v>
      </c>
    </row>
    <row r="27" spans="1:20" ht="6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4">
        <v>42558.189432870371</v>
      </c>
      <c r="T27" s="14">
        <v>42587.875</v>
      </c>
    </row>
    <row r="28" spans="1:20" ht="9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4">
        <v>41808.198518518519</v>
      </c>
      <c r="T28" s="14">
        <v>41838.198518518519</v>
      </c>
    </row>
    <row r="29" spans="1:20" ht="6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4">
        <v>42550.701886574068</v>
      </c>
      <c r="T29" s="14">
        <v>42580.701886574068</v>
      </c>
    </row>
    <row r="30" spans="1:20" ht="4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9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4">
        <v>42016.938692129625</v>
      </c>
      <c r="T31" s="14">
        <v>42046.938692129625</v>
      </c>
    </row>
    <row r="32" spans="1:20" ht="9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4">
        <v>42591.899988425925</v>
      </c>
      <c r="T32" s="14">
        <v>42622.166666666672</v>
      </c>
    </row>
    <row r="33" spans="1:20" ht="7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4">
        <v>42183.231006944443</v>
      </c>
      <c r="T33" s="14">
        <v>42228.231006944443</v>
      </c>
    </row>
    <row r="34" spans="1:20" ht="7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4">
        <v>41780.525937500002</v>
      </c>
      <c r="T34" s="14">
        <v>41796.958333333336</v>
      </c>
    </row>
    <row r="35" spans="1:20" ht="9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4">
        <v>42158.065694444449</v>
      </c>
      <c r="T35" s="14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4">
        <v>42154.873124999998</v>
      </c>
      <c r="T36" s="14">
        <v>42184.873124999998</v>
      </c>
    </row>
    <row r="37" spans="1:20" ht="7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4">
        <v>42208.84646990741</v>
      </c>
      <c r="T37" s="14">
        <v>42238.84646990741</v>
      </c>
    </row>
    <row r="38" spans="1:20" ht="9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4">
        <v>42451.496817129635</v>
      </c>
      <c r="T38" s="14">
        <v>42459.610416666663</v>
      </c>
    </row>
    <row r="39" spans="1:20" ht="7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4">
        <v>41759.13962962963</v>
      </c>
      <c r="T39" s="14">
        <v>41791.165972222225</v>
      </c>
    </row>
    <row r="40" spans="1:20" ht="7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7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4">
        <v>42250.598217592589</v>
      </c>
      <c r="T41" s="14">
        <v>42270.598217592589</v>
      </c>
    </row>
    <row r="42" spans="1:20" ht="9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4">
        <v>42060.683935185181</v>
      </c>
      <c r="T42" s="14">
        <v>42090.642268518524</v>
      </c>
    </row>
    <row r="43" spans="1:20" ht="7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4">
        <v>42136.270787037036</v>
      </c>
      <c r="T43" s="14">
        <v>42168.071527777778</v>
      </c>
    </row>
    <row r="44" spans="1:20" ht="9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4">
        <v>42171.034861111111</v>
      </c>
      <c r="T44" s="14">
        <v>42195.291666666672</v>
      </c>
    </row>
    <row r="45" spans="1:20" ht="7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4">
        <v>42494.683634259258</v>
      </c>
      <c r="T45" s="14">
        <v>42524.6875</v>
      </c>
    </row>
    <row r="46" spans="1:20" ht="6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4">
        <v>41758.839675925927</v>
      </c>
      <c r="T46" s="14">
        <v>41771.165972222225</v>
      </c>
    </row>
    <row r="47" spans="1:20" ht="6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4">
        <v>42171.824884259258</v>
      </c>
      <c r="T47" s="14"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4">
        <v>42268.127696759257</v>
      </c>
      <c r="T48" s="14">
        <v>42288.083333333328</v>
      </c>
    </row>
    <row r="49" spans="1:20" ht="9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4">
        <v>42746.261782407411</v>
      </c>
      <c r="T49" s="14">
        <v>42784.207638888889</v>
      </c>
    </row>
    <row r="50" spans="1:20" ht="7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7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4">
        <v>41853.240208333329</v>
      </c>
      <c r="T51" s="14">
        <v>41876.207638888889</v>
      </c>
    </row>
    <row r="52" spans="1:20" ht="9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4">
        <v>42061.212488425925</v>
      </c>
      <c r="T52" s="14">
        <v>42089.166666666672</v>
      </c>
    </row>
    <row r="53" spans="1:20" ht="7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4">
        <v>42036.24428240741</v>
      </c>
      <c r="T53" s="14">
        <v>42064.290972222225</v>
      </c>
    </row>
    <row r="54" spans="1:20" ht="9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4">
        <v>42157.470185185186</v>
      </c>
      <c r="T54" s="14">
        <v>42187.470185185186</v>
      </c>
    </row>
    <row r="55" spans="1:20" ht="7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4">
        <v>41827.909942129627</v>
      </c>
      <c r="T55" s="14">
        <v>41857.897222222222</v>
      </c>
    </row>
    <row r="56" spans="1:20" ht="9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4">
        <v>42162.729548611111</v>
      </c>
      <c r="T56" s="14">
        <v>42192.729548611111</v>
      </c>
    </row>
    <row r="57" spans="1:20" ht="7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4">
        <v>42233.738564814819</v>
      </c>
      <c r="T57" s="14">
        <v>42263.738564814819</v>
      </c>
    </row>
    <row r="58" spans="1:20" ht="6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4">
        <v>42042.197824074072</v>
      </c>
      <c r="T58" s="14">
        <v>42072.156157407408</v>
      </c>
    </row>
    <row r="59" spans="1:20" ht="6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4">
        <v>42585.523842592593</v>
      </c>
      <c r="T59" s="14">
        <v>42599.165972222225</v>
      </c>
    </row>
    <row r="60" spans="1:20" ht="7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7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4">
        <v>41852.658310185187</v>
      </c>
      <c r="T61" s="14">
        <v>41882.658310185187</v>
      </c>
    </row>
    <row r="62" spans="1:20" ht="6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4">
        <v>42694.110185185185</v>
      </c>
      <c r="T62" s="14">
        <v>42709.041666666672</v>
      </c>
    </row>
    <row r="63" spans="1:20" ht="9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4">
        <v>42341.818379629629</v>
      </c>
      <c r="T63" s="14">
        <v>42370.166666666672</v>
      </c>
    </row>
    <row r="64" spans="1:20" ht="9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4">
        <v>41880.061006944445</v>
      </c>
      <c r="T64" s="14">
        <v>41908.065972222219</v>
      </c>
    </row>
    <row r="65" spans="1:20" ht="9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4">
        <v>41941.683865740742</v>
      </c>
      <c r="T65" s="14">
        <v>41970.125</v>
      </c>
    </row>
    <row r="66" spans="1:20" ht="10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4">
        <v>42026.88118055556</v>
      </c>
      <c r="T66" s="14">
        <v>42086.093055555553</v>
      </c>
    </row>
    <row r="67" spans="1:20" ht="9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4">
        <v>41922.640590277777</v>
      </c>
      <c r="T67" s="14">
        <v>41932.249305555553</v>
      </c>
    </row>
    <row r="68" spans="1:20" ht="9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4">
        <v>41993.824340277773</v>
      </c>
      <c r="T68" s="14">
        <v>42010.25</v>
      </c>
    </row>
    <row r="69" spans="1:20" ht="6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4">
        <v>42219.915856481486</v>
      </c>
      <c r="T69" s="14">
        <v>42240.083333333328</v>
      </c>
    </row>
    <row r="70" spans="1:20" ht="9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45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4">
        <v>41891.665324074071</v>
      </c>
      <c r="T71" s="14">
        <v>41913.166666666664</v>
      </c>
    </row>
    <row r="72" spans="1:20" ht="9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4">
        <v>41226.017361111109</v>
      </c>
      <c r="T72" s="14">
        <v>41250.083333333336</v>
      </c>
    </row>
    <row r="73" spans="1:20" ht="10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4">
        <v>40478.263923611114</v>
      </c>
      <c r="T73" s="14">
        <v>40568.166666666664</v>
      </c>
    </row>
    <row r="74" spans="1:20" ht="6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4">
        <v>41862.83997685185</v>
      </c>
      <c r="T74" s="14">
        <v>41892.83997685185</v>
      </c>
    </row>
    <row r="75" spans="1:20" ht="7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4">
        <v>40633.154363425929</v>
      </c>
      <c r="T75" s="14">
        <v>40664.207638888889</v>
      </c>
    </row>
    <row r="76" spans="1:20" ht="9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4">
        <v>40970.875671296293</v>
      </c>
      <c r="T76" s="14">
        <v>41000.834004629629</v>
      </c>
    </row>
    <row r="77" spans="1:20" ht="7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4">
        <v>41026.953055555554</v>
      </c>
      <c r="T77" s="14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4">
        <v>41829.788252314815</v>
      </c>
      <c r="T78" s="14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4">
        <v>41447.839722222219</v>
      </c>
      <c r="T79" s="14">
        <v>41477.839722222219</v>
      </c>
    </row>
    <row r="80" spans="1:20" ht="6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7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4">
        <v>41841.26489583333</v>
      </c>
      <c r="T81" s="14">
        <v>41864.207638888889</v>
      </c>
    </row>
    <row r="82" spans="1:20" ht="9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4">
        <v>41799.685902777775</v>
      </c>
      <c r="T82" s="14">
        <v>41827.083333333336</v>
      </c>
    </row>
    <row r="83" spans="1:20" ht="9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4">
        <v>41775.753761574073</v>
      </c>
      <c r="T83" s="14">
        <v>41805.753761574073</v>
      </c>
    </row>
    <row r="84" spans="1:20" ht="9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4">
        <v>41766.80572916667</v>
      </c>
      <c r="T84" s="14">
        <v>41799.80572916667</v>
      </c>
    </row>
    <row r="85" spans="1:20" ht="9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4">
        <v>40644.159259259257</v>
      </c>
      <c r="T85" s="14">
        <v>40666.165972222225</v>
      </c>
    </row>
    <row r="86" spans="1:20" ht="9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4">
        <v>41940.69158564815</v>
      </c>
      <c r="T86" s="14">
        <v>41969.332638888889</v>
      </c>
    </row>
    <row r="87" spans="1:20" ht="4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4">
        <v>41839.175706018519</v>
      </c>
      <c r="T87" s="14">
        <v>41853.175706018519</v>
      </c>
    </row>
    <row r="88" spans="1:20" ht="7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4">
        <v>41772.105937500004</v>
      </c>
      <c r="T88" s="14">
        <v>41803.916666666664</v>
      </c>
    </row>
    <row r="89" spans="1:20" ht="4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4">
        <v>41591.737974537034</v>
      </c>
      <c r="T89" s="14">
        <v>41621.207638888889</v>
      </c>
    </row>
    <row r="90" spans="1:20" ht="6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7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4">
        <v>40923.729953703703</v>
      </c>
      <c r="T91" s="14">
        <v>40953.729953703703</v>
      </c>
    </row>
    <row r="92" spans="1:20" ht="9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4">
        <v>41878.878379629627</v>
      </c>
      <c r="T92" s="14">
        <v>41908.878379629627</v>
      </c>
    </row>
    <row r="93" spans="1:20" ht="9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4">
        <v>41862.864675925928</v>
      </c>
      <c r="T93" s="14">
        <v>41876.864675925928</v>
      </c>
    </row>
    <row r="94" spans="1:20" ht="9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4">
        <v>40531.886886574073</v>
      </c>
      <c r="T94" s="14">
        <v>40591.886886574073</v>
      </c>
    </row>
    <row r="95" spans="1:20" ht="9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4">
        <v>41477.930914351848</v>
      </c>
      <c r="T95" s="14">
        <v>41504.625</v>
      </c>
    </row>
    <row r="96" spans="1:20" ht="7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4">
        <v>41781.666770833333</v>
      </c>
      <c r="T96" s="14">
        <v>41811.666770833333</v>
      </c>
    </row>
    <row r="97" spans="1:20" ht="6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4">
        <v>41375.702210648145</v>
      </c>
      <c r="T97" s="14">
        <v>41400.702210648145</v>
      </c>
    </row>
    <row r="98" spans="1:20" ht="9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4">
        <v>40883.949317129627</v>
      </c>
      <c r="T98" s="14">
        <v>40939.708333333336</v>
      </c>
    </row>
    <row r="99" spans="1:20" ht="7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4">
        <v>41491.79478009259</v>
      </c>
      <c r="T99" s="14">
        <v>41509.79478009259</v>
      </c>
    </row>
    <row r="100" spans="1:20" ht="7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9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9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7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9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9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6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105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6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6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45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4">
        <v>42772.833379629628</v>
      </c>
      <c r="T110" s="14">
        <v>42806.875</v>
      </c>
    </row>
    <row r="111" spans="1:20" ht="6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6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9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7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4">
        <v>42503.559467592597</v>
      </c>
      <c r="T114" s="14">
        <v>42524.875</v>
      </c>
    </row>
    <row r="115" spans="1:20" ht="45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7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9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7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7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7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9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9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10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9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4">
        <v>42262.096782407403</v>
      </c>
      <c r="T126" s="14">
        <v>42286</v>
      </c>
    </row>
    <row r="127" spans="1:20" ht="7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7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45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7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9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9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60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4">
        <v>42602.576712962968</v>
      </c>
      <c r="T133" s="14">
        <v>42621.15625</v>
      </c>
    </row>
    <row r="134" spans="1:20" ht="6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6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9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7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7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4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6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4">
        <v>42284.516064814816</v>
      </c>
      <c r="T140" s="14">
        <v>42307.875</v>
      </c>
    </row>
    <row r="141" spans="1:20" ht="6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7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4">
        <v>42136.536134259266</v>
      </c>
      <c r="T142" s="14">
        <v>42167.875</v>
      </c>
    </row>
    <row r="143" spans="1:20" ht="9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9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7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9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9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4">
        <v>42400.704537037032</v>
      </c>
      <c r="T147" s="14">
        <v>42444.875</v>
      </c>
    </row>
    <row r="148" spans="1:20" ht="9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4">
        <v>42017.88045138889</v>
      </c>
      <c r="T148" s="14">
        <v>42044.1875</v>
      </c>
    </row>
    <row r="149" spans="1:20" ht="9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9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6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9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7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3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9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9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9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4">
        <v>42239.957962962959</v>
      </c>
      <c r="T157" s="14">
        <v>42260</v>
      </c>
    </row>
    <row r="158" spans="1:20" ht="9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6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7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7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9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7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9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4">
        <v>42493.219236111108</v>
      </c>
      <c r="T164" s="14">
        <v>42531.125</v>
      </c>
    </row>
    <row r="165" spans="1:20" ht="9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7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6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7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7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7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9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7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7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7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9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9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7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9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7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9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6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6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6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9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6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9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9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9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9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9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6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7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6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9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7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7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7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9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7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45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6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7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9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7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7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9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9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4">
        <v>42292.087592592594</v>
      </c>
      <c r="T207" s="14">
        <v>42329.125</v>
      </c>
    </row>
    <row r="208" spans="1:20" ht="7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4">
        <v>41953.8675</v>
      </c>
      <c r="T208" s="14">
        <v>41983.8675</v>
      </c>
    </row>
    <row r="209" spans="1:20" ht="9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9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7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9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9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9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7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9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9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7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9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6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9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7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9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9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7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6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9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4">
        <v>41894.91375</v>
      </c>
      <c r="T227" s="14">
        <v>41938.029861111114</v>
      </c>
    </row>
    <row r="228" spans="1:20" ht="7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7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7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9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9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7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9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7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6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4">
        <v>41776.063136574077</v>
      </c>
      <c r="T236" s="14">
        <v>41807.125</v>
      </c>
    </row>
    <row r="237" spans="1:20" ht="9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9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4">
        <v>42572.61681712963</v>
      </c>
      <c r="T238" s="14">
        <v>42589.125</v>
      </c>
    </row>
    <row r="239" spans="1:20" ht="9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9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6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9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7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9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7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45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7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7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7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7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9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4">
        <v>42626.7503125</v>
      </c>
      <c r="T251" s="14">
        <v>42656.7503125</v>
      </c>
    </row>
    <row r="252" spans="1:20" ht="9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7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10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4">
        <v>42643.632858796293</v>
      </c>
      <c r="T255" s="14">
        <v>42672.125</v>
      </c>
    </row>
    <row r="256" spans="1:20" ht="7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4">
        <v>42179.898472222223</v>
      </c>
      <c r="T256" s="14">
        <v>42195.75</v>
      </c>
    </row>
    <row r="257" spans="1:20" ht="9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6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4">
        <v>42420.019097222219</v>
      </c>
      <c r="T258" s="14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7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4">
        <v>42605.765381944439</v>
      </c>
      <c r="T260" s="14">
        <v>42634.125</v>
      </c>
    </row>
    <row r="261" spans="1:20" ht="9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6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9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9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9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4">
        <v>41921.279976851853</v>
      </c>
      <c r="T265" s="14">
        <v>41939.125</v>
      </c>
    </row>
    <row r="266" spans="1:20" ht="9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4">
        <v>42128.736608796295</v>
      </c>
      <c r="T266" s="14">
        <v>42141.125</v>
      </c>
    </row>
    <row r="267" spans="1:20" ht="9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4">
        <v>42053.916921296302</v>
      </c>
      <c r="T267" s="14">
        <v>42079.875</v>
      </c>
    </row>
    <row r="268" spans="1:20" ht="7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4">
        <v>42171.317442129628</v>
      </c>
      <c r="T268" s="14">
        <v>42195.875</v>
      </c>
    </row>
    <row r="269" spans="1:20" ht="7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9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9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9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7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9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9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9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9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7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4">
        <v>42689.214988425927</v>
      </c>
      <c r="T278" s="14">
        <v>42700.25</v>
      </c>
    </row>
    <row r="279" spans="1:20" ht="9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9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7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9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9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9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05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9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6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7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9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9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7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7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7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4">
        <v>41856.010069444441</v>
      </c>
      <c r="T293" s="14">
        <v>41890.125</v>
      </c>
    </row>
    <row r="294" spans="1:20" ht="9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9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9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7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7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9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9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9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9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6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4">
        <v>42243.6252662037</v>
      </c>
      <c r="T304" s="14">
        <v>42278.6252662037</v>
      </c>
    </row>
    <row r="305" spans="1:20" ht="7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9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6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9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9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7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7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9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9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4">
        <v>42196.028703703705</v>
      </c>
      <c r="T313" s="14">
        <v>42228</v>
      </c>
    </row>
    <row r="314" spans="1:20" ht="7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9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9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7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9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7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9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9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7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7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7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7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7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7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9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9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7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7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9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45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6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7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4">
        <v>42220.79487268519</v>
      </c>
      <c r="T338" s="14">
        <v>42246</v>
      </c>
    </row>
    <row r="339" spans="1:20" ht="45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9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7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9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6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7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7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7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7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4">
        <v>42619.935694444444</v>
      </c>
      <c r="T347" s="14">
        <v>42643.875</v>
      </c>
    </row>
    <row r="348" spans="1:20" ht="6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6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12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9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6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6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9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4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7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7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7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9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9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9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6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9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6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10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9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6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9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7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4">
        <v>41753.593275462961</v>
      </c>
      <c r="T370" s="14">
        <v>41778.875</v>
      </c>
    </row>
    <row r="371" spans="1:20" ht="7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9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9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7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4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6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4">
        <v>41891.96503472222</v>
      </c>
      <c r="T376" s="14">
        <v>41901</v>
      </c>
    </row>
    <row r="377" spans="1:20" ht="7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9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6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7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45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9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9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4">
        <v>41792.542986111112</v>
      </c>
      <c r="T383" s="14">
        <v>41813.75</v>
      </c>
    </row>
    <row r="384" spans="1:20" ht="7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6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9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4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9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7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9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7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4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9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9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4">
        <v>42462.140868055561</v>
      </c>
      <c r="T395" s="14">
        <v>42489.875</v>
      </c>
    </row>
    <row r="396" spans="1:20" ht="7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7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9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9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0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9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7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6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9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7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9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7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7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7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9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9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6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9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C2DD4-F67B-41E7-A07E-61635DF74409}">
  <dimension ref="A1:C14"/>
  <sheetViews>
    <sheetView workbookViewId="0">
      <selection activeCell="F16" sqref="F16"/>
    </sheetView>
  </sheetViews>
  <sheetFormatPr defaultRowHeight="15" x14ac:dyDescent="0.25"/>
  <cols>
    <col min="1" max="1" width="28.42578125" bestFit="1" customWidth="1"/>
    <col min="2" max="2" width="10.7109375" bestFit="1" customWidth="1"/>
    <col min="3" max="3" width="10.140625" bestFit="1" customWidth="1"/>
  </cols>
  <sheetData>
    <row r="1" spans="1:3" x14ac:dyDescent="0.25">
      <c r="B1" t="s">
        <v>8383</v>
      </c>
      <c r="C1" t="s">
        <v>8384</v>
      </c>
    </row>
    <row r="2" spans="1:3" x14ac:dyDescent="0.25">
      <c r="A2" t="s">
        <v>8385</v>
      </c>
      <c r="B2" s="16">
        <f>AVERAGE('Successful US Kickstarters'!D2:D413)</f>
        <v>5048.8786407766993</v>
      </c>
      <c r="C2" s="16">
        <f>AVERAGE('Fialed US Kickstarters'!D:D)</f>
        <v>10554.212</v>
      </c>
    </row>
    <row r="3" spans="1:3" x14ac:dyDescent="0.25">
      <c r="A3" t="s">
        <v>8386</v>
      </c>
      <c r="B3" s="16">
        <f>MEDIAN('Successful US Kickstarters'!D:D)</f>
        <v>3000</v>
      </c>
      <c r="C3" s="16">
        <f>MEDIAN('Fialed US Kickstarters'!D:D)</f>
        <v>5000</v>
      </c>
    </row>
    <row r="4" spans="1:3" x14ac:dyDescent="0.25">
      <c r="A4" t="s">
        <v>8389</v>
      </c>
      <c r="B4" s="16">
        <f>_xlfn.STDEV.P('Successful US Kickstarters'!D:D)</f>
        <v>7748.7537726373303</v>
      </c>
      <c r="C4" s="16">
        <f>_xlfn.STDEV.P('Fialed US Kickstarters'!D:D)</f>
        <v>21967.731061515115</v>
      </c>
    </row>
    <row r="5" spans="1:3" x14ac:dyDescent="0.25">
      <c r="A5" t="s">
        <v>8390</v>
      </c>
      <c r="B5" s="16">
        <f>_xlfn.QUARTILE.EXC('Successful US Kickstarters'!D:D,3)</f>
        <v>5000</v>
      </c>
      <c r="C5" s="16">
        <f>_xlfn.QUARTILE.EXC('Fialed US Kickstarters'!D:D,3)</f>
        <v>10000</v>
      </c>
    </row>
    <row r="6" spans="1:3" x14ac:dyDescent="0.25">
      <c r="A6" t="s">
        <v>8391</v>
      </c>
      <c r="B6" s="16">
        <f>_xlfn.QUARTILE.EXC('Successful US Kickstarters'!D:D,1)</f>
        <v>1500</v>
      </c>
      <c r="C6" s="16">
        <f>_xlfn.QUARTILE.EXC('Fialed US Kickstarters'!D:D,1)</f>
        <v>2000</v>
      </c>
    </row>
    <row r="7" spans="1:3" x14ac:dyDescent="0.25">
      <c r="A7" t="s">
        <v>8392</v>
      </c>
      <c r="B7" s="16">
        <f>B5-B6</f>
        <v>3500</v>
      </c>
      <c r="C7" s="16">
        <f>C5-C6</f>
        <v>8000</v>
      </c>
    </row>
    <row r="9" spans="1:3" x14ac:dyDescent="0.25">
      <c r="A9" t="s">
        <v>8388</v>
      </c>
      <c r="B9" s="16">
        <f>AVERAGE('Successful US Kickstarters'!E:E)</f>
        <v>5601.5458009708727</v>
      </c>
      <c r="C9" s="16">
        <f>AVERAGE('Fialed US Kickstarters'!E:E)</f>
        <v>558.65484000000004</v>
      </c>
    </row>
    <row r="10" spans="1:3" x14ac:dyDescent="0.25">
      <c r="A10" t="s">
        <v>8387</v>
      </c>
      <c r="B10" s="16">
        <f>MEDIAN('Successful US Kickstarters'!E:E)</f>
        <v>3167.5</v>
      </c>
      <c r="C10" s="16">
        <f>MEDIAN('Fialed US Kickstarters'!E:E)</f>
        <v>103</v>
      </c>
    </row>
    <row r="11" spans="1:3" x14ac:dyDescent="0.25">
      <c r="A11" t="s">
        <v>8393</v>
      </c>
      <c r="B11" s="16">
        <f>_xlfn.STDEV.P('Successful US Kickstarters'!E:E)</f>
        <v>8334.5731699164608</v>
      </c>
      <c r="C11" s="16">
        <f>_xlfn.STDEV.P('Fialed US Kickstarters'!E:E)</f>
        <v>1330.5230280400915</v>
      </c>
    </row>
    <row r="12" spans="1:3" x14ac:dyDescent="0.25">
      <c r="A12" t="s">
        <v>8394</v>
      </c>
      <c r="B12" s="16">
        <f>_xlfn.QUARTILE.EXC('Successful US Kickstarters'!E:E,3)</f>
        <v>5699</v>
      </c>
      <c r="C12" s="16">
        <f>_xlfn.QUARTILE.EXC('Fialed US Kickstarters'!E:E,3)</f>
        <v>501</v>
      </c>
    </row>
    <row r="13" spans="1:3" x14ac:dyDescent="0.25">
      <c r="A13" t="s">
        <v>8395</v>
      </c>
      <c r="B13" s="16">
        <f>_xlfn.QUARTILE.EXC('Successful US Kickstarters'!E:E,1)</f>
        <v>1716.5074999999999</v>
      </c>
      <c r="C13" s="16">
        <f>_xlfn.QUARTILE.EXC('Fialed US Kickstarters'!E:E,1)</f>
        <v>9.25</v>
      </c>
    </row>
    <row r="14" spans="1:3" x14ac:dyDescent="0.25">
      <c r="A14" t="s">
        <v>8396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30DDE-04F0-4DAC-8DBF-74A6A5ADFEC1}">
  <dimension ref="A1:D6"/>
  <sheetViews>
    <sheetView workbookViewId="0">
      <selection activeCell="F12" sqref="F12:G14"/>
    </sheetView>
  </sheetViews>
  <sheetFormatPr defaultRowHeight="15" x14ac:dyDescent="0.25"/>
  <cols>
    <col min="2" max="2" width="41.7109375" style="3" customWidth="1"/>
  </cols>
  <sheetData>
    <row r="1" spans="1:4" x14ac:dyDescent="0.25">
      <c r="A1" t="s">
        <v>8379</v>
      </c>
      <c r="B1" s="3" t="s">
        <v>8380</v>
      </c>
      <c r="C1" t="s">
        <v>8381</v>
      </c>
      <c r="D1" t="s">
        <v>8382</v>
      </c>
    </row>
    <row r="2" spans="1:4" ht="45" x14ac:dyDescent="0.25">
      <c r="A2" t="s">
        <v>3473</v>
      </c>
      <c r="B2" s="3" t="str">
        <f>VLOOKUP(A2,'Kickstarter(data)'!B1:$C$4115,2,FALSE)</f>
        <v>Help us get actor-writer Ian Bonar's debut play - a hilarious, heartbreaking story of grief and loss - to the 2016 Edinburgh Fringe.</v>
      </c>
      <c r="C2">
        <f>VLOOKUP($A2,'Kickstarter(data)'!$B$1:$T$4115,3,FALSE)</f>
        <v>2000</v>
      </c>
      <c r="D2">
        <f>VLOOKUP($A2,'Kickstarter(data)'!$B$1:$T$4115,4,FALSE)</f>
        <v>2020</v>
      </c>
    </row>
    <row r="3" spans="1:4" ht="60" x14ac:dyDescent="0.25">
      <c r="A3" t="s">
        <v>3616</v>
      </c>
      <c r="B3" s="3" t="str">
        <f>VLOOKUP(A3,'Kickstarter(data)'!B2:$C$4115,2,FALSE)</f>
        <v>The play yet to be described as "A surefire Edinburgh Fringe Festival Cult Hit". Coming to the Underbelly, Edinburgh, 5th-30th August.</v>
      </c>
      <c r="C3">
        <f>VLOOKUP($A3,'Kickstarter(data)'!$B$1:$T$4115,3,FALSE)</f>
        <v>2000</v>
      </c>
      <c r="D3">
        <f>VLOOKUP($A3,'Kickstarter(data)'!$B$1:$T$4115,4,FALSE)</f>
        <v>2020</v>
      </c>
    </row>
    <row r="4" spans="1:4" ht="60" x14ac:dyDescent="0.25">
      <c r="A4" t="s">
        <v>3178</v>
      </c>
      <c r="B4" s="3" t="str">
        <f>VLOOKUP(A4,'Kickstarter(data)'!B3:$C$4115,2,FALSE)</f>
        <v>Cutting Off Kate Bush is a one-woman show written &amp; performed by Lucy Benson-Brown, premiering at the Edinburgh Fringe Festival 2014</v>
      </c>
      <c r="C4">
        <f>VLOOKUP($A4,'Kickstarter(data)'!$B$1:$T$4115,3,FALSE)</f>
        <v>1500</v>
      </c>
      <c r="D4">
        <f>VLOOKUP($A4,'Kickstarter(data)'!$B$1:$T$4115,4,FALSE)</f>
        <v>2576</v>
      </c>
    </row>
    <row r="5" spans="1:4" ht="45" x14ac:dyDescent="0.25">
      <c r="A5" t="s">
        <v>3329</v>
      </c>
      <c r="B5" s="3" t="str">
        <f>VLOOKUP(A5,'Kickstarter(data)'!B4:$C$4115,2,FALSE)</f>
        <v>Jestia and Raedon is a brand new romantic comedy play going to the Edinburgh Fringe Festival this summer.</v>
      </c>
      <c r="C5">
        <f>VLOOKUP($A5,'Kickstarter(data)'!$B$1:$T$4115,3,FALSE)</f>
        <v>1000</v>
      </c>
      <c r="D5">
        <f>VLOOKUP($A5,'Kickstarter(data)'!$B$1:$T$4115,4,FALSE)</f>
        <v>1168</v>
      </c>
    </row>
    <row r="6" spans="1:4" ht="60" x14ac:dyDescent="0.25">
      <c r="A6" t="s">
        <v>3221</v>
      </c>
      <c r="B6" s="3" t="str">
        <f>VLOOKUP(A6,'Kickstarter(data)'!B5:$C$4115,2,FALSE)</f>
        <v>A one-man show about love, loss, and motorways, written &amp; performed by Ben Norris. Help us get to the 2015 Edinburgh Fringe and beyond!</v>
      </c>
      <c r="C6">
        <f>VLOOKUP($A6,'Kickstarter(data)'!$B$1:$T$4115,3,FALSE)</f>
        <v>4000</v>
      </c>
      <c r="D6">
        <f>VLOOKUP($A6,'Kickstarter(data)'!$B$1:$T$4115,4,FALSE)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411C1-2E2A-4D55-9B4C-86F3A83C81D1}">
  <dimension ref="A1:B9"/>
  <sheetViews>
    <sheetView topLeftCell="A4" workbookViewId="0">
      <selection activeCell="B7" sqref="B7"/>
    </sheetView>
  </sheetViews>
  <sheetFormatPr defaultRowHeight="15" x14ac:dyDescent="0.25"/>
  <cols>
    <col min="1" max="1" width="13" bestFit="1" customWidth="1"/>
    <col min="2" max="2" width="17" bestFit="1" customWidth="1"/>
  </cols>
  <sheetData>
    <row r="1" spans="1:2" x14ac:dyDescent="0.25">
      <c r="A1" s="9" t="s">
        <v>8222</v>
      </c>
      <c r="B1" t="s">
        <v>8223</v>
      </c>
    </row>
    <row r="3" spans="1:2" x14ac:dyDescent="0.25">
      <c r="A3" s="9" t="s">
        <v>8360</v>
      </c>
      <c r="B3" t="s">
        <v>8362</v>
      </c>
    </row>
    <row r="4" spans="1:2" x14ac:dyDescent="0.25">
      <c r="A4" s="10" t="s">
        <v>8315</v>
      </c>
      <c r="B4" s="12">
        <v>912</v>
      </c>
    </row>
    <row r="5" spans="1:2" x14ac:dyDescent="0.25">
      <c r="A5" s="11" t="s">
        <v>8219</v>
      </c>
      <c r="B5" s="12">
        <v>26</v>
      </c>
    </row>
    <row r="6" spans="1:2" x14ac:dyDescent="0.25">
      <c r="A6" s="11" t="s">
        <v>8220</v>
      </c>
      <c r="B6" s="12">
        <v>349</v>
      </c>
    </row>
    <row r="7" spans="1:2" x14ac:dyDescent="0.25">
      <c r="A7" s="11" t="s">
        <v>8221</v>
      </c>
      <c r="B7" s="12">
        <v>12</v>
      </c>
    </row>
    <row r="8" spans="1:2" x14ac:dyDescent="0.25">
      <c r="A8" s="11" t="s">
        <v>8218</v>
      </c>
      <c r="B8" s="12">
        <v>525</v>
      </c>
    </row>
    <row r="9" spans="1:2" x14ac:dyDescent="0.25">
      <c r="A9" s="10" t="s">
        <v>8361</v>
      </c>
      <c r="B9" s="12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879FE-4B19-41A1-89AB-97E1E16A7C54}">
  <dimension ref="A1:F47"/>
  <sheetViews>
    <sheetView workbookViewId="0">
      <selection activeCell="L36" sqref="L36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</cols>
  <sheetData>
    <row r="1" spans="1:6" x14ac:dyDescent="0.25">
      <c r="A1" s="9" t="s">
        <v>8222</v>
      </c>
      <c r="B1" t="s">
        <v>8363</v>
      </c>
    </row>
    <row r="2" spans="1:6" x14ac:dyDescent="0.25">
      <c r="A2" s="9" t="s">
        <v>8358</v>
      </c>
      <c r="B2" t="s">
        <v>8363</v>
      </c>
    </row>
    <row r="4" spans="1:6" x14ac:dyDescent="0.25">
      <c r="A4" s="9" t="s">
        <v>8362</v>
      </c>
      <c r="B4" s="9" t="s">
        <v>8364</v>
      </c>
    </row>
    <row r="5" spans="1:6" x14ac:dyDescent="0.25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0" t="s">
        <v>8314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0" t="s">
        <v>8342</v>
      </c>
      <c r="B7" s="12">
        <v>20</v>
      </c>
      <c r="C7" s="12"/>
      <c r="D7" s="12"/>
      <c r="E7" s="12"/>
      <c r="F7" s="12">
        <v>20</v>
      </c>
    </row>
    <row r="8" spans="1:6" x14ac:dyDescent="0.25">
      <c r="A8" s="10" t="s">
        <v>8330</v>
      </c>
      <c r="B8" s="12">
        <v>24</v>
      </c>
      <c r="C8" s="12"/>
      <c r="D8" s="12"/>
      <c r="E8" s="12"/>
      <c r="F8" s="12">
        <v>24</v>
      </c>
    </row>
    <row r="9" spans="1:6" x14ac:dyDescent="0.25">
      <c r="A9" s="10" t="s">
        <v>8356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0" t="s">
        <v>8352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0" t="s">
        <v>8313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0" t="s">
        <v>8312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0" t="s">
        <v>8328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0" t="s">
        <v>8345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0" t="s">
        <v>8322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0" t="s">
        <v>8335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0" t="s">
        <v>8346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0" t="s">
        <v>8347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0" t="s">
        <v>8327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0" t="s">
        <v>8326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0" t="s">
        <v>8354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0" t="s">
        <v>8325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0" t="s">
        <v>8333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0" t="s">
        <v>8357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0" t="s">
        <v>8341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0" t="s">
        <v>8321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0" t="s">
        <v>8348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0" t="s">
        <v>8337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0" t="s">
        <v>8343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0" t="s">
        <v>8316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0" t="s">
        <v>8344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0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0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0" t="s">
        <v>8324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0" t="s">
        <v>8311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0" t="s">
        <v>8310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0" t="s">
        <v>8350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0" t="s">
        <v>8353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0" t="s">
        <v>8355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0" t="s">
        <v>8349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0" t="s">
        <v>8309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0" t="s">
        <v>8339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0" t="s">
        <v>8332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0" t="s">
        <v>8319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0" t="s">
        <v>8318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0" t="s">
        <v>8338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0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23D63-0CE9-4C0C-8091-98BC8ED9954D}">
  <dimension ref="A1:E7"/>
  <sheetViews>
    <sheetView topLeftCell="A4" workbookViewId="0">
      <selection activeCell="L36" sqref="L36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3.5703125" bestFit="1" customWidth="1"/>
    <col min="4" max="4" width="9.140625" bestFit="1" customWidth="1"/>
    <col min="5" max="5" width="10.7109375" bestFit="1" customWidth="1"/>
    <col min="6" max="7" width="11.2851562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7.28515625" bestFit="1" customWidth="1"/>
    <col min="44" max="44" width="11.28515625" bestFit="1" customWidth="1"/>
  </cols>
  <sheetData>
    <row r="1" spans="1:5" x14ac:dyDescent="0.25">
      <c r="A1" s="9" t="s">
        <v>8222</v>
      </c>
      <c r="B1" t="s">
        <v>8224</v>
      </c>
    </row>
    <row r="2" spans="1:5" x14ac:dyDescent="0.25">
      <c r="A2" s="9" t="s">
        <v>8358</v>
      </c>
      <c r="B2" t="s">
        <v>8363</v>
      </c>
    </row>
    <row r="4" spans="1:5" x14ac:dyDescent="0.25">
      <c r="A4" s="9" t="s">
        <v>8362</v>
      </c>
      <c r="B4" s="9" t="s">
        <v>8364</v>
      </c>
    </row>
    <row r="5" spans="1:5" x14ac:dyDescent="0.25">
      <c r="A5" s="9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0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0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Kickstarter(data)</vt:lpstr>
      <vt:lpstr>Outcomes Based Launch Date</vt:lpstr>
      <vt:lpstr>Fialed US Kickstarters</vt:lpstr>
      <vt:lpstr>Successful US Kickstarters</vt:lpstr>
      <vt:lpstr>Descriptive Statistics</vt:lpstr>
      <vt:lpstr>Edinburgh Research</vt:lpstr>
      <vt:lpstr>Category Statistics</vt:lpstr>
      <vt:lpstr>Sheet2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Kopsidas, Adam I.</cp:lastModifiedBy>
  <dcterms:created xsi:type="dcterms:W3CDTF">2017-04-20T15:17:24Z</dcterms:created>
  <dcterms:modified xsi:type="dcterms:W3CDTF">2021-12-25T23:46:14Z</dcterms:modified>
</cp:coreProperties>
</file>