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0" autoFilterDateGrouping="1" firstSheet="12" minimized="0" showHorizontalScroll="1" showSheetTabs="1" showVerticalScroll="1" tabRatio="600" visibility="visible" windowHeight="8520" windowWidth="23040" xWindow="0" yWindow="0"/>
  </bookViews>
  <sheets>
    <sheet name="Overview" sheetId="1" state="visible" r:id="rId1"/>
    <sheet name="Blank" sheetId="2" state="visible" r:id="rId2"/>
    <sheet name="1&amp;1" sheetId="3" state="visible" r:id="rId3"/>
    <sheet name="2&amp;2" sheetId="4" state="visible" r:id="rId4"/>
    <sheet name="3&amp;3" sheetId="5" state="visible" r:id="rId5"/>
    <sheet name="4&amp;4" sheetId="6" state="visible" r:id="rId6"/>
    <sheet name="5&amp;5" sheetId="7" state="visible" r:id="rId7"/>
    <sheet name="6&amp;6" sheetId="8" state="visible" r:id="rId8"/>
    <sheet name="7&amp;7" sheetId="9" state="visible" r:id="rId9"/>
    <sheet name="8&amp;8" sheetId="10" state="visible" r:id="rId10"/>
    <sheet name="9&amp;9" sheetId="11" state="visible" r:id="rId11"/>
    <sheet name="10&amp;10" sheetId="12" state="visible" r:id="rId12"/>
    <sheet name="11&amp;11" sheetId="13" state="visible" r:id="rId13"/>
    <sheet name="12&amp;12" sheetId="14" state="visible" r:id="rId14"/>
    <sheet name="12&amp;12 RECAL" sheetId="15" state="visible" r:id="rId15"/>
    <sheet name="13&amp;13" sheetId="16" state="visible" r:id="rId16"/>
    <sheet name="14&amp;14" sheetId="17" state="visible" r:id="rId17"/>
    <sheet name="15&amp;15" sheetId="18" state="visible" r:id="rId18"/>
    <sheet name="16&amp;16" sheetId="19" state="visible" r:id="rId19"/>
    <sheet name="17&amp;17" sheetId="20" state="visible" r:id="rId20"/>
    <sheet name="20&amp;20" sheetId="21" state="visible" r:id="rId21"/>
  </sheets>
  <definedNames/>
  <calcPr calcId="179021" fullCalcOnLoad="1"/>
</workbook>
</file>

<file path=xl/sharedStrings.xml><?xml version="1.0" encoding="utf-8"?>
<sst xmlns="http://schemas.openxmlformats.org/spreadsheetml/2006/main" uniqueCount="55">
  <si>
    <t>Primary</t>
  </si>
  <si>
    <t>Secondary</t>
  </si>
  <si>
    <t>Board</t>
  </si>
  <si>
    <t>Gain</t>
  </si>
  <si>
    <t>Offset</t>
  </si>
  <si>
    <t>Cell Management Board Checkout</t>
  </si>
  <si>
    <t>Primary Board SN:</t>
  </si>
  <si>
    <t>Secondary Board SN:</t>
  </si>
  <si>
    <t>Connect board to single board for I2C, HV Power supply for Input power and DC load for output</t>
  </si>
  <si>
    <t>Measure Current for each board at 7.5Vin</t>
  </si>
  <si>
    <t>Prim, slope</t>
  </si>
  <si>
    <t>offset</t>
  </si>
  <si>
    <t>Sec, slope</t>
  </si>
  <si>
    <t>I (BK Load)</t>
  </si>
  <si>
    <t>I Primary (mA)</t>
  </si>
  <si>
    <t>% Error</t>
  </si>
  <si>
    <t>I Secondary (mA)</t>
  </si>
  <si>
    <t>Cell Shorting Test</t>
  </si>
  <si>
    <t>Turnoff and disconect High Power supply, attach 5V supply, start shorting cell 1 and move up to cell 13</t>
  </si>
  <si>
    <t>Primary Board</t>
  </si>
  <si>
    <t>Secondary Board</t>
  </si>
  <si>
    <t>Cell Management Pressure</t>
  </si>
  <si>
    <t>Cell Management Pressure PSI</t>
  </si>
  <si>
    <t>Cell Voltage Test</t>
  </si>
  <si>
    <t>Set all voltages to .2V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</si>
  <si>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</si>
  <si>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</si>
  <si>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</si>
  <si>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</si>
  <si>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</si>
  <si>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</si>
  <si>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</si>
  <si>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</si>
  <si>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</si>
  <si>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</si>
  <si>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</si>
  <si>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</si>
  <si>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</si>
  <si>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</si>
  <si>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</si>
  <si>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I Primary</t>
  </si>
  <si>
    <t>I Secondary</t>
  </si>
  <si>
    <t>cmd</t>
  </si>
  <si>
    <t>GOOD</t>
  </si>
  <si>
    <t>good</t>
  </si>
  <si>
    <t>Tested as part of single board bringup</t>
  </si>
  <si>
    <t>W/ conversion for new FW</t>
  </si>
  <si>
    <t>new=</t>
  </si>
  <si>
    <t>old=</t>
  </si>
  <si>
    <t>mult=</t>
  </si>
  <si>
    <t>** start of new FW</t>
  </si>
  <si>
    <t>offset (mA)</t>
  </si>
  <si>
    <t>I (keysight power supply)</t>
  </si>
  <si>
    <t>modified</t>
  </si>
  <si>
    <t>2018-08-10 12:32:19.708519</t>
  </si>
</sst>
</file>

<file path=xl/styles.xml><?xml version="1.0" encoding="utf-8"?>
<styleSheet xmlns="http://schemas.openxmlformats.org/spreadsheetml/2006/main">
  <numFmts count="1">
    <numFmt formatCode="0.0%" numFmtId="164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borderId="0" fillId="0" fontId="1" numFmtId="0"/>
    <xf borderId="0" fillId="0" fontId="1" numFmtId="0"/>
  </cellStyleXfs>
  <cellXfs count="21">
    <xf borderId="0" fillId="0" fontId="0" numFmtId="0" pivotButton="0" quotePrefix="0" xfId="0"/>
    <xf borderId="0" fillId="0" fontId="2" numFmtId="0" pivotButton="0" quotePrefix="0" xfId="0"/>
    <xf borderId="0" fillId="2" fontId="0" numFmtId="9" pivotButton="0" quotePrefix="0" xfId="1"/>
    <xf borderId="0" fillId="0" fontId="3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2" fontId="0" numFmtId="10" pivotButton="0" quotePrefix="0" xfId="1"/>
    <xf borderId="0" fillId="0" fontId="4" numFmtId="0" pivotButton="0" quotePrefix="0" xfId="0"/>
    <xf borderId="1" fillId="0" fontId="2" numFmtId="0" pivotButton="0" quotePrefix="0" xfId="0"/>
    <xf borderId="2" fillId="0" fontId="2" numFmtId="0" pivotButton="0" quotePrefix="0" xfId="0"/>
    <xf borderId="3" fillId="0" fontId="0" numFmtId="0" pivotButton="0" quotePrefix="0" xfId="0"/>
    <xf borderId="4" fillId="0" fontId="0" numFmtId="0" pivotButton="0" quotePrefix="0" xfId="0"/>
    <xf borderId="0" fillId="2" fontId="0" numFmtId="164" pivotButton="0" quotePrefix="0" xfId="1"/>
    <xf borderId="0" fillId="5" fontId="0" numFmtId="0" pivotButton="0" quotePrefix="0" xfId="0"/>
    <xf borderId="7" fillId="2" fontId="2" numFmtId="0" pivotButton="0" quotePrefix="0" xfId="0"/>
    <xf borderId="8" fillId="2" fontId="2" numFmtId="0" pivotButton="0" quotePrefix="0" xfId="0"/>
    <xf applyAlignment="1" borderId="0" fillId="0" fontId="2" numFmtId="0" pivotButton="0" quotePrefix="0" xfId="0">
      <alignment horizontal="center"/>
    </xf>
    <xf borderId="0" fillId="0" fontId="0" numFmtId="0" pivotButton="0" quotePrefix="0" xfId="0"/>
    <xf applyAlignment="1" borderId="6" fillId="2" fontId="2" numFmtId="0" pivotButton="0" quotePrefix="0" xfId="0">
      <alignment horizontal="center"/>
    </xf>
    <xf borderId="0" fillId="0" fontId="0" numFmtId="0" pivotButton="0" quotePrefix="0" xfId="0"/>
    <xf applyAlignment="1" borderId="5" fillId="0" fontId="2" numFmtId="0" pivotButton="0" quotePrefix="0" xfId="0">
      <alignment horizont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Overview!$C$2:$C$3</f>
              <strCache>
                <ptCount val="2"/>
                <pt idx="0">
                  <v>Primary</v>
                </pt>
                <pt idx="1">
                  <v>Gain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Overview!$A$4:$A$20</f>
              <numCache>
                <formatCode>General</formatCode>
                <ptCount val="1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</numCache>
            </numRef>
          </xVal>
          <yVal>
            <numRef>
              <f>Overview!$C$4:$C$20</f>
              <numCache>
                <formatCode>General</formatCode>
                <ptCount val="17"/>
                <pt idx="0">
                  <v>1.27881366427604</v>
                </pt>
                <pt idx="1">
                  <v>1.267340563102078</v>
                </pt>
                <pt idx="2">
                  <v>0.9220723859886362</v>
                </pt>
                <pt idx="3">
                  <v>0.91035699190648</v>
                </pt>
                <pt idx="4">
                  <v>0.9116863354257346</v>
                </pt>
                <pt idx="5">
                  <v>0.9093846926294559</v>
                </pt>
                <pt idx="6">
                  <v>0.8858048146656045</v>
                </pt>
                <pt idx="7">
                  <v>0.9133540036683949</v>
                </pt>
                <pt idx="8">
                  <v>0.9433263944538214</v>
                </pt>
                <pt idx="9">
                  <v>0.9154756325418713</v>
                </pt>
                <pt idx="10">
                  <v>0.9020200999395304</v>
                </pt>
                <pt idx="11">
                  <v>1.272009062996675</v>
                </pt>
                <pt idx="12">
                  <v>0.9060265377695728</v>
                </pt>
                <pt idx="13">
                  <v>0.9182669976021083</v>
                </pt>
                <pt idx="14">
                  <v>0.9102231867038386</v>
                </pt>
                <pt idx="15">
                  <v>0.8911335841478253</v>
                </pt>
                <pt idx="16">
                  <v>0</v>
                </pt>
              </numCache>
            </numRef>
          </yVal>
          <smooth val="0"/>
        </ser>
        <ser>
          <idx val="1"/>
          <order val="1"/>
          <tx>
            <strRef>
              <f>Overview!$E$2:$E$3</f>
              <strCache>
                <ptCount val="2"/>
                <pt idx="0">
                  <v>Secondary</v>
                </pt>
                <pt idx="1">
                  <v>Gain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Overview!$A$4:$A$20</f>
              <numCache>
                <formatCode>General</formatCode>
                <ptCount val="1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</numCache>
            </numRef>
          </xVal>
          <yVal>
            <numRef>
              <f>Overview!$E$4:$E$20</f>
              <numCache>
                <formatCode>General</formatCode>
                <ptCount val="17"/>
                <pt idx="0">
                  <v>1.249906567481038</v>
                </pt>
                <pt idx="1">
                  <v>1.256244633680305</v>
                </pt>
                <pt idx="2">
                  <v>0.8967137060115189</v>
                </pt>
                <pt idx="3">
                  <v>0.9098216667263781</v>
                </pt>
                <pt idx="4">
                  <v>0.8977557512633613</v>
                </pt>
                <pt idx="5">
                  <v>0.9012266288063592</v>
                </pt>
                <pt idx="6">
                  <v>0.9000870115514727</v>
                </pt>
                <pt idx="7">
                  <v>0.8976702648708982</v>
                </pt>
                <pt idx="8">
                  <v>0.9024709990625592</v>
                </pt>
                <pt idx="9">
                  <v>0.9046237314379294</v>
                </pt>
                <pt idx="10">
                  <v>0.9122485224649562</v>
                </pt>
                <pt idx="11">
                  <v>1.264020770441073</v>
                </pt>
                <pt idx="12">
                  <v>0.9012420864193625</v>
                </pt>
                <pt idx="13">
                  <v>0.8926012645496447</v>
                </pt>
                <pt idx="14">
                  <v>0.8967988013250151</v>
                </pt>
                <pt idx="15">
                  <v>0.8928882715326011</v>
                </pt>
                <pt idx="16">
                  <v>0.9026202299970393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02683160"/>
        <axId val="502690376"/>
      </scatterChart>
      <valAx>
        <axId val="50268316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2690376"/>
        <crosses val="autoZero"/>
        <crossBetween val="midCat"/>
      </valAx>
      <valAx>
        <axId val="502690376"/>
        <scaling>
          <orientation val="minMax"/>
          <max val="1.3"/>
          <min val="0.8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268316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327660</colOff>
      <row>1</row>
      <rowOff>156210</rowOff>
    </from>
    <to>
      <col>17</col>
      <colOff>632460</colOff>
      <row>21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F22"/>
  <sheetViews>
    <sheetView workbookViewId="0">
      <selection activeCell="B11" sqref="B11"/>
    </sheetView>
  </sheetViews>
  <sheetFormatPr baseColWidth="8" defaultRowHeight="14.5"/>
  <sheetData>
    <row customHeight="1" ht="15.75" r="1" s="19" spans="1:6" thickBot="1"/>
    <row r="2" spans="1:6">
      <c r="C2" s="18" t="s">
        <v>0</v>
      </c>
      <c r="E2" s="18" t="s">
        <v>1</v>
      </c>
    </row>
    <row customHeight="1" ht="15.75" r="3" s="19" spans="1:6" thickBot="1">
      <c r="B3" s="1" t="s">
        <v>2</v>
      </c>
      <c r="C3" s="14" t="s">
        <v>3</v>
      </c>
      <c r="D3" s="15" t="s">
        <v>4</v>
      </c>
      <c r="E3" s="14" t="s">
        <v>3</v>
      </c>
      <c r="F3" s="15" t="s">
        <v>4</v>
      </c>
    </row>
    <row r="4" spans="1:6">
      <c r="A4" s="16" t="n">
        <v>1</v>
      </c>
      <c r="B4">
        <f>CONCATENATE(A4,"&amp;",A4)</f>
        <v/>
      </c>
      <c r="C4" s="13">
        <f>INDIRECT("'" &amp; $B4 &amp; "'!$G$7")</f>
        <v/>
      </c>
      <c r="D4" s="13">
        <f>INDIRECT("'" &amp; $B4 &amp; "'!$H$7")</f>
        <v/>
      </c>
      <c r="E4">
        <f>INDIRECT("'" &amp; $B4 &amp; "'!$K$7")</f>
        <v/>
      </c>
      <c r="F4">
        <f>INDIRECT("'" &amp; $B4 &amp; "'!$L$7")</f>
        <v/>
      </c>
    </row>
    <row r="5" spans="1:6">
      <c r="A5" s="16" t="n">
        <v>2</v>
      </c>
      <c r="B5">
        <f>CONCATENATE(A5,"&amp;",A5)</f>
        <v/>
      </c>
      <c r="C5" s="13">
        <f>INDIRECT("'" &amp; $B5 &amp; "'!$G$7")</f>
        <v/>
      </c>
      <c r="D5" s="13">
        <f>INDIRECT("'" &amp; $B5 &amp; "'!$H$7")</f>
        <v/>
      </c>
      <c r="E5">
        <f>INDIRECT("'" &amp; $B5 &amp; "'!$K$7")</f>
        <v/>
      </c>
      <c r="F5">
        <f>INDIRECT("'" &amp; $B5 &amp; "'!$L$7")</f>
        <v/>
      </c>
    </row>
    <row r="6" spans="1:6">
      <c r="A6" s="16" t="n">
        <v>3</v>
      </c>
      <c r="B6">
        <f>CONCATENATE(A6,"&amp;",A6)</f>
        <v/>
      </c>
      <c r="C6" s="13">
        <f>INDIRECT("'" &amp; $B6 &amp; "'!$G$7")</f>
        <v/>
      </c>
      <c r="D6" s="13">
        <f>INDIRECT("'" &amp; $B6 &amp; "'!$H$7")</f>
        <v/>
      </c>
      <c r="E6">
        <f>INDIRECT("'" &amp; $B6 &amp; "'!$K$7")</f>
        <v/>
      </c>
      <c r="F6">
        <f>INDIRECT("'" &amp; $B6 &amp; "'!$L$7")</f>
        <v/>
      </c>
    </row>
    <row r="7" spans="1:6">
      <c r="A7" s="16" t="n">
        <v>4</v>
      </c>
      <c r="B7">
        <f>CONCATENATE(A7,"&amp;",A7)</f>
        <v/>
      </c>
      <c r="C7" s="13">
        <f>INDIRECT("'" &amp; $B7 &amp; "'!$G$7")</f>
        <v/>
      </c>
      <c r="D7" s="13">
        <f>INDIRECT("'" &amp; $B7 &amp; "'!$H$7")</f>
        <v/>
      </c>
      <c r="E7">
        <f>INDIRECT("'" &amp; $B7 &amp; "'!$K$7")</f>
        <v/>
      </c>
      <c r="F7">
        <f>INDIRECT("'" &amp; $B7 &amp; "'!$L$7")</f>
        <v/>
      </c>
    </row>
    <row r="8" spans="1:6">
      <c r="A8" s="16" t="n">
        <v>5</v>
      </c>
      <c r="B8">
        <f>CONCATENATE(A8,"&amp;",A8)</f>
        <v/>
      </c>
      <c r="C8" s="13">
        <f>INDIRECT("'" &amp; $B8 &amp; "'!$G$7")</f>
        <v/>
      </c>
      <c r="D8" s="13">
        <f>INDIRECT("'" &amp; $B8 &amp; "'!$H$7")</f>
        <v/>
      </c>
      <c r="E8">
        <f>INDIRECT("'" &amp; $B8 &amp; "'!$K$7")</f>
        <v/>
      </c>
      <c r="F8">
        <f>INDIRECT("'" &amp; $B8 &amp; "'!$L$7")</f>
        <v/>
      </c>
    </row>
    <row r="9" spans="1:6">
      <c r="A9" s="16" t="n">
        <v>6</v>
      </c>
      <c r="B9">
        <f>CONCATENATE(A9,"&amp;",A9)</f>
        <v/>
      </c>
      <c r="C9" s="13">
        <f>INDIRECT("'" &amp; $B9 &amp; "'!$G$7")</f>
        <v/>
      </c>
      <c r="D9" s="13">
        <f>INDIRECT("'" &amp; $B9 &amp; "'!$H$7")</f>
        <v/>
      </c>
      <c r="E9">
        <f>INDIRECT("'" &amp; $B9 &amp; "'!$K$7")</f>
        <v/>
      </c>
      <c r="F9">
        <f>INDIRECT("'" &amp; $B9 &amp; "'!$L$7")</f>
        <v/>
      </c>
    </row>
    <row r="10" spans="1:6">
      <c r="A10" s="16" t="n">
        <v>7</v>
      </c>
      <c r="B10">
        <f>CONCATENATE(A10,"&amp;",A10)</f>
        <v/>
      </c>
      <c r="C10" s="13">
        <f>INDIRECT("'" &amp; $B10 &amp; "'!$G$7")</f>
        <v/>
      </c>
      <c r="D10" s="13">
        <f>INDIRECT("'" &amp; $B10 &amp; "'!$H$7")</f>
        <v/>
      </c>
      <c r="E10">
        <f>INDIRECT("'" &amp; $B10 &amp; "'!$K$7")</f>
        <v/>
      </c>
      <c r="F10">
        <f>INDIRECT("'" &amp; $B10 &amp; "'!$L$7")</f>
        <v/>
      </c>
    </row>
    <row r="11" spans="1:6">
      <c r="A11" s="16" t="n">
        <v>8</v>
      </c>
      <c r="B11">
        <f>CONCATENATE(A11,"&amp;",A11)</f>
        <v/>
      </c>
      <c r="C11" s="13">
        <f>INDIRECT("'" &amp; $B11 &amp; "'!$G$7")</f>
        <v/>
      </c>
      <c r="D11" s="13">
        <f>INDIRECT("'" &amp; $B11 &amp; "'!$H$7")</f>
        <v/>
      </c>
      <c r="E11">
        <f>INDIRECT("'" &amp; $B11 &amp; "'!$K$7")</f>
        <v/>
      </c>
      <c r="F11">
        <f>INDIRECT("'" &amp; $B11 &amp; "'!$L$7")</f>
        <v/>
      </c>
    </row>
    <row r="12" spans="1:6">
      <c r="A12" s="16" t="n">
        <v>9</v>
      </c>
      <c r="B12">
        <f>CONCATENATE(A12,"&amp;",A12)</f>
        <v/>
      </c>
      <c r="C12" s="13">
        <f>INDIRECT("'" &amp; $B12 &amp; "'!$G$7")</f>
        <v/>
      </c>
      <c r="D12" s="13">
        <f>INDIRECT("'" &amp; $B12 &amp; "'!$H$7")</f>
        <v/>
      </c>
      <c r="E12">
        <f>INDIRECT("'" &amp; $B12 &amp; "'!$K$7")</f>
        <v/>
      </c>
      <c r="F12">
        <f>INDIRECT("'" &amp; $B12 &amp; "'!$L$7")</f>
        <v/>
      </c>
    </row>
    <row r="13" spans="1:6">
      <c r="A13" s="16" t="n">
        <v>10</v>
      </c>
      <c r="B13">
        <f>CONCATENATE(A13,"&amp;",A13)</f>
        <v/>
      </c>
      <c r="C13" s="13">
        <f>INDIRECT("'" &amp; $B13 &amp; "'!$G$7")</f>
        <v/>
      </c>
      <c r="D13" s="13">
        <f>INDIRECT("'" &amp; $B13 &amp; "'!$H$7")</f>
        <v/>
      </c>
      <c r="E13">
        <f>INDIRECT("'" &amp; $B13 &amp; "'!$K$7")</f>
        <v/>
      </c>
      <c r="F13">
        <f>INDIRECT("'" &amp; $B13 &amp; "'!$L$7")</f>
        <v/>
      </c>
    </row>
    <row r="14" spans="1:6">
      <c r="A14" s="16" t="n">
        <v>11</v>
      </c>
      <c r="B14">
        <f>CONCATENATE(A14,"&amp;",A14)</f>
        <v/>
      </c>
      <c r="C14" s="13">
        <f>INDIRECT("'" &amp; $B14 &amp; "'!$G$7")</f>
        <v/>
      </c>
      <c r="D14" s="13">
        <f>INDIRECT("'" &amp; $B14 &amp; "'!$H$7")</f>
        <v/>
      </c>
      <c r="E14">
        <f>INDIRECT("'" &amp; $B14 &amp; "'!$K$7")</f>
        <v/>
      </c>
      <c r="F14">
        <f>INDIRECT("'" &amp; $B14 &amp; "'!$L$7")</f>
        <v/>
      </c>
    </row>
    <row r="15" spans="1:6">
      <c r="A15" s="16" t="n">
        <v>12</v>
      </c>
      <c r="B15">
        <f>CONCATENATE(A15,"&amp;",A15)</f>
        <v/>
      </c>
      <c r="C15" s="13">
        <f>INDIRECT("'" &amp; $B15 &amp; "'!$G$7")</f>
        <v/>
      </c>
      <c r="D15" s="13">
        <f>INDIRECT("'" &amp; $B15 &amp; "'!$H$7")</f>
        <v/>
      </c>
      <c r="E15">
        <f>INDIRECT("'" &amp; $B15 &amp; "'!$K$7")</f>
        <v/>
      </c>
      <c r="F15">
        <f>INDIRECT("'" &amp; $B15 &amp; "'!$L$7")</f>
        <v/>
      </c>
    </row>
    <row r="16" spans="1:6">
      <c r="A16" s="16" t="n">
        <v>13</v>
      </c>
      <c r="B16">
        <f>CONCATENATE(A16,"&amp;",A16)</f>
        <v/>
      </c>
      <c r="C16" s="13">
        <f>INDIRECT("'" &amp; $B16 &amp; "'!$G$7")</f>
        <v/>
      </c>
      <c r="D16" s="13">
        <f>INDIRECT("'" &amp; $B16 &amp; "'!$H$7")</f>
        <v/>
      </c>
      <c r="E16">
        <f>INDIRECT("'" &amp; $B16 &amp; "'!$K$7")</f>
        <v/>
      </c>
      <c r="F16">
        <f>INDIRECT("'" &amp; $B16 &amp; "'!$L$7")</f>
        <v/>
      </c>
    </row>
    <row r="17" spans="1:6">
      <c r="A17" s="16" t="n">
        <v>14</v>
      </c>
      <c r="B17">
        <f>CONCATENATE(A17,"&amp;",A17)</f>
        <v/>
      </c>
      <c r="C17" s="13">
        <f>INDIRECT("'" &amp; $B17 &amp; "'!$G$7")</f>
        <v/>
      </c>
      <c r="D17" s="13">
        <f>INDIRECT("'" &amp; $B17 &amp; "'!$H$7")</f>
        <v/>
      </c>
      <c r="E17">
        <f>INDIRECT("'" &amp; $B17 &amp; "'!$K$7")</f>
        <v/>
      </c>
      <c r="F17">
        <f>INDIRECT("'" &amp; $B17 &amp; "'!$L$7")</f>
        <v/>
      </c>
    </row>
    <row r="18" spans="1:6">
      <c r="A18" s="16" t="n">
        <v>15</v>
      </c>
      <c r="B18">
        <f>CONCATENATE(A18,"&amp;",A18)</f>
        <v/>
      </c>
      <c r="C18" s="13">
        <f>INDIRECT("'" &amp; $B18 &amp; "'!$G$7")</f>
        <v/>
      </c>
      <c r="D18" s="13">
        <f>INDIRECT("'" &amp; $B18 &amp; "'!$H$7")</f>
        <v/>
      </c>
      <c r="E18">
        <f>INDIRECT("'" &amp; $B18 &amp; "'!$K$7")</f>
        <v/>
      </c>
      <c r="F18">
        <f>INDIRECT("'" &amp; $B18 &amp; "'!$L$7")</f>
        <v/>
      </c>
    </row>
    <row r="19" spans="1:6">
      <c r="A19" s="16" t="n">
        <v>16</v>
      </c>
      <c r="B19">
        <f>CONCATENATE(A19,"&amp;",A19)</f>
        <v/>
      </c>
      <c r="C19" s="13">
        <f>INDIRECT("'" &amp; $B19 &amp; "'!$G$7")</f>
        <v/>
      </c>
      <c r="D19" s="13">
        <f>INDIRECT("'" &amp; $B19 &amp; "'!$H$7")</f>
        <v/>
      </c>
      <c r="E19">
        <f>INDIRECT("'" &amp; $B19 &amp; "'!$K$7")</f>
        <v/>
      </c>
      <c r="F19">
        <f>INDIRECT("'" &amp; $B19 &amp; "'!$L$7")</f>
        <v/>
      </c>
    </row>
    <row r="20" spans="1:6">
      <c r="A20" s="16" t="n">
        <v>17</v>
      </c>
      <c r="B20">
        <f>CONCATENATE(A20,"&amp;",A20)</f>
        <v/>
      </c>
      <c r="C20" s="13">
        <f>INDIRECT("'" &amp; $B20 &amp; "'!$G$7")</f>
        <v/>
      </c>
      <c r="D20" s="13">
        <f>INDIRECT("'" &amp; $B20 &amp; "'!$H$7")</f>
        <v/>
      </c>
      <c r="E20">
        <f>INDIRECT("'" &amp; $B20 &amp; "'!$K$7")</f>
        <v/>
      </c>
      <c r="F20">
        <f>INDIRECT("'" &amp; $B20 &amp; "'!$L$7")</f>
        <v/>
      </c>
    </row>
    <row r="21" spans="1:6">
      <c r="A21" s="16" t="n">
        <v>18</v>
      </c>
      <c r="B21">
        <f>CONCATENATE(A21,"&amp;",A21)</f>
        <v/>
      </c>
      <c r="C21" s="13">
        <f>INDIRECT("'" &amp; $B21 &amp; "'!$G$7")</f>
        <v/>
      </c>
      <c r="D21" s="13">
        <f>INDIRECT("'" &amp; $B21 &amp; "'!$H$7")</f>
        <v/>
      </c>
      <c r="E21">
        <f>INDIRECT("'" &amp; $B21 &amp; "'!$K$7")</f>
        <v/>
      </c>
      <c r="F21">
        <f>INDIRECT("'" &amp; $B21 &amp; "'!$L$7")</f>
        <v/>
      </c>
    </row>
    <row r="22" spans="1:6">
      <c r="A22" s="16" t="n">
        <v>19</v>
      </c>
      <c r="B22">
        <f>CONCATENATE(A22,"&amp;",A22)</f>
        <v/>
      </c>
      <c r="C22" s="13">
        <f>INDIRECT("'" &amp; $B22 &amp; "'!$G$7")</f>
        <v/>
      </c>
      <c r="D22" s="13">
        <f>INDIRECT("'" &amp; $B22 &amp; "'!$H$7")</f>
        <v/>
      </c>
      <c r="E22">
        <f>INDIRECT("'" &amp; $B22 &amp; "'!$K$7")</f>
        <v/>
      </c>
      <c r="F22">
        <f>INDIRECT("'" &amp; $B22 &amp; "'!$L$7")</f>
        <v/>
      </c>
    </row>
  </sheetData>
  <mergeCells count="2">
    <mergeCell ref="C2:D2"/>
    <mergeCell ref="E2:F2"/>
  </mergeCells>
  <pageMargins bottom="0.75" footer="0.3" header="0.3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8</v>
      </c>
    </row>
    <row customHeight="1" ht="15.75" r="3" s="19" spans="1:13">
      <c r="A3" s="7" t="s">
        <v>7</v>
      </c>
      <c r="B3" s="5" t="n">
        <v>8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16</v>
      </c>
      <c r="C8" s="2">
        <f>((B8/1000)-A8)/(B8/1000)</f>
        <v/>
      </c>
      <c r="D8" s="4" t="n">
        <v>17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1126</v>
      </c>
      <c r="C9" s="2">
        <f>((B9/1000)-A9)/(B9/1000)</f>
        <v/>
      </c>
      <c r="D9" s="4" t="n">
        <v>1161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5534</v>
      </c>
      <c r="C10" s="2">
        <f>((B10/1000)-A10)/(B10/1000)</f>
        <v/>
      </c>
      <c r="D10" s="4" t="n">
        <v>5650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10991</v>
      </c>
      <c r="C11" s="2">
        <f>((B11/1000)-A11)/(B11/1000)</f>
        <v/>
      </c>
      <c r="D11" s="4" t="n">
        <v>11202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21924</v>
      </c>
      <c r="C12" s="2">
        <f>((B12/1000)-A12)/(B12/1000)</f>
        <v/>
      </c>
      <c r="D12" s="4" t="n">
        <v>22307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32880</v>
      </c>
      <c r="C13" s="2">
        <f>((B13/1000)-A13)/(B13/1000)</f>
        <v/>
      </c>
      <c r="D13" s="4" t="n">
        <v>33470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0.193</v>
      </c>
      <c r="C31" s="4" t="n">
        <v>0.193</v>
      </c>
    </row>
    <row r="32" spans="1:13">
      <c r="A32" t="s">
        <v>30</v>
      </c>
      <c r="B32" s="4" t="n">
        <v>0.201</v>
      </c>
      <c r="C32" s="4" t="n">
        <v>0.201</v>
      </c>
    </row>
    <row r="33" spans="1:13">
      <c r="A33" t="s">
        <v>31</v>
      </c>
      <c r="B33" s="4" t="n">
        <v>0.198</v>
      </c>
      <c r="C33" s="4" t="n">
        <v>0.198</v>
      </c>
    </row>
    <row r="34" spans="1:13">
      <c r="A34" t="s">
        <v>32</v>
      </c>
      <c r="B34" s="4" t="n">
        <v>0.203</v>
      </c>
      <c r="C34" s="4" t="n">
        <v>0.203</v>
      </c>
    </row>
    <row r="35" spans="1:13">
      <c r="A35" t="s">
        <v>33</v>
      </c>
      <c r="B35" s="4" t="n">
        <v>0.2</v>
      </c>
      <c r="C35" s="4" t="n">
        <v>0.2</v>
      </c>
    </row>
    <row r="36" spans="1:13">
      <c r="A36" t="s">
        <v>34</v>
      </c>
      <c r="B36" s="4" t="n">
        <v>0.197</v>
      </c>
      <c r="C36" s="4" t="n">
        <v>0.2</v>
      </c>
    </row>
    <row r="37" spans="1:13">
      <c r="A37" t="s">
        <v>35</v>
      </c>
      <c r="B37" s="4" t="n">
        <v>0.2</v>
      </c>
      <c r="C37" s="4" t="n">
        <v>0.198</v>
      </c>
    </row>
    <row r="38" spans="1:13">
      <c r="A38" t="s">
        <v>36</v>
      </c>
      <c r="B38" s="4" t="n">
        <v>0.198</v>
      </c>
      <c r="C38" s="4" t="n">
        <v>0.201</v>
      </c>
    </row>
    <row r="39" spans="1:13">
      <c r="A39" t="s">
        <v>37</v>
      </c>
      <c r="B39" s="4" t="n">
        <v>0.199</v>
      </c>
      <c r="C39" s="4" t="n">
        <v>0.195</v>
      </c>
    </row>
    <row r="40" spans="1:13">
      <c r="A40" t="s">
        <v>38</v>
      </c>
      <c r="B40" s="4" t="n">
        <v>0.201</v>
      </c>
      <c r="C40" s="4" t="n">
        <v>0.207</v>
      </c>
    </row>
    <row r="41" spans="1:13">
      <c r="A41" t="s">
        <v>39</v>
      </c>
      <c r="B41" s="4" t="n">
        <v>0.196</v>
      </c>
      <c r="C41" s="4" t="n">
        <v>0.195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9</v>
      </c>
    </row>
    <row customHeight="1" ht="15.75" r="3" s="19" spans="1:13">
      <c r="A3" s="7" t="s">
        <v>7</v>
      </c>
      <c r="B3" s="5" t="n">
        <v>9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17</v>
      </c>
      <c r="C8" s="2">
        <f>((B8/1000)-A8)/(B8/1000)</f>
        <v/>
      </c>
      <c r="D8" s="4" t="n">
        <v>15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1109</v>
      </c>
      <c r="C9" s="2">
        <f>((B9/1000)-A9)/(B9/1000)</f>
        <v/>
      </c>
      <c r="D9" s="4" t="n">
        <v>1115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5400</v>
      </c>
      <c r="C10" s="2">
        <f>((B10/1000)-A10)/(B10/1000)</f>
        <v/>
      </c>
      <c r="D10" s="4" t="n">
        <v>5525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10681</v>
      </c>
      <c r="C11" s="2">
        <f>((B11/1000)-A11)/(B11/1000)</f>
        <v/>
      </c>
      <c r="D11" s="4" t="n">
        <v>11088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21251</v>
      </c>
      <c r="C12" s="2">
        <f>((B12/1000)-A12)/(B12/1000)</f>
        <v/>
      </c>
      <c r="D12" s="4" t="n">
        <v>22140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31850</v>
      </c>
      <c r="C13" s="2">
        <f>((B13/1000)-A13)/(B13/1000)</f>
        <v/>
      </c>
      <c r="D13" s="4" t="n">
        <v>33260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0.2</v>
      </c>
    </row>
    <row r="29" spans="1:13">
      <c r="A29" t="s">
        <v>27</v>
      </c>
      <c r="B29" s="4" t="n">
        <v>0.203</v>
      </c>
      <c r="C29" s="4" t="n">
        <v>0.202</v>
      </c>
    </row>
    <row r="30" spans="1:13">
      <c r="A30" t="s">
        <v>28</v>
      </c>
      <c r="B30" s="4" t="n">
        <v>0.2</v>
      </c>
      <c r="C30" s="4" t="n">
        <v>0.2</v>
      </c>
    </row>
    <row r="31" spans="1:13">
      <c r="A31" t="s">
        <v>29</v>
      </c>
      <c r="B31" s="4" t="n">
        <v>0.193</v>
      </c>
      <c r="C31" s="4" t="n">
        <v>0.194</v>
      </c>
    </row>
    <row r="32" spans="1:13">
      <c r="A32" t="s">
        <v>30</v>
      </c>
      <c r="B32" s="4" t="n">
        <v>0.202</v>
      </c>
      <c r="C32" s="4" t="n">
        <v>0.2</v>
      </c>
    </row>
    <row r="33" spans="1:13">
      <c r="A33" t="s">
        <v>31</v>
      </c>
      <c r="B33" s="4" t="n">
        <v>0.197</v>
      </c>
      <c r="C33" s="4" t="n">
        <v>0.199</v>
      </c>
    </row>
    <row r="34" spans="1:13">
      <c r="A34" t="s">
        <v>32</v>
      </c>
      <c r="B34" s="4" t="n">
        <v>0.202</v>
      </c>
      <c r="C34" s="4" t="n">
        <v>0.201</v>
      </c>
    </row>
    <row r="35" spans="1:13">
      <c r="A35" t="s">
        <v>33</v>
      </c>
      <c r="B35" s="4" t="n">
        <v>0.202</v>
      </c>
      <c r="C35" s="4" t="n">
        <v>0.199</v>
      </c>
    </row>
    <row r="36" spans="1:13">
      <c r="A36" t="s">
        <v>34</v>
      </c>
      <c r="B36" s="4" t="n">
        <v>0.198</v>
      </c>
      <c r="C36" s="4" t="n">
        <v>0.202</v>
      </c>
    </row>
    <row r="37" spans="1:13">
      <c r="A37" t="s">
        <v>35</v>
      </c>
      <c r="B37" s="4" t="n">
        <v>0.197</v>
      </c>
      <c r="C37" s="4" t="n">
        <v>0.197</v>
      </c>
    </row>
    <row r="38" spans="1:13">
      <c r="A38" t="s">
        <v>36</v>
      </c>
      <c r="B38" s="4" t="n">
        <v>0.2</v>
      </c>
      <c r="C38" s="4" t="n">
        <v>0.2</v>
      </c>
    </row>
    <row r="39" spans="1:13">
      <c r="A39" t="s">
        <v>37</v>
      </c>
      <c r="B39" s="4" t="n">
        <v>0.198</v>
      </c>
      <c r="C39" s="4" t="n">
        <v>0.198</v>
      </c>
    </row>
    <row r="40" spans="1:13">
      <c r="A40" t="s">
        <v>38</v>
      </c>
      <c r="B40" s="4" t="n">
        <v>0.206</v>
      </c>
      <c r="C40" s="4" t="n">
        <v>0.206</v>
      </c>
    </row>
    <row r="41" spans="1:13">
      <c r="A41" t="s">
        <v>39</v>
      </c>
      <c r="B41" s="4" t="n">
        <v>0.194</v>
      </c>
      <c r="C41" s="4" t="n">
        <v>0.194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C42" sqref="C42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10</v>
      </c>
    </row>
    <row customHeight="1" ht="15.75" r="3" s="19" spans="1:13">
      <c r="A3" s="7" t="s">
        <v>7</v>
      </c>
      <c r="B3" s="5" t="n">
        <v>10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17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1155</v>
      </c>
      <c r="C9" s="2">
        <f>((B9/1000)-A9)/(B9/1000)</f>
        <v/>
      </c>
      <c r="D9" s="4" t="n">
        <v>1134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5550</v>
      </c>
      <c r="C10" s="2">
        <f>((B10/1000)-A10)/(B10/1000)</f>
        <v/>
      </c>
      <c r="D10" s="4" t="n">
        <v>5571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11000</v>
      </c>
      <c r="C11" s="2">
        <f>((B11/1000)-A11)/(B11/1000)</f>
        <v/>
      </c>
      <c r="D11" s="4" t="n">
        <v>11076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21894</v>
      </c>
      <c r="C12" s="2">
        <f>((B12/1000)-A12)/(B12/1000)</f>
        <v/>
      </c>
      <c r="D12" s="4" t="n">
        <v>22166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32822</v>
      </c>
      <c r="C13" s="2">
        <f>((B13/1000)-A13)/(B13/1000)</f>
        <v/>
      </c>
      <c r="D13" s="4" t="n">
        <v>33175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0.203</v>
      </c>
    </row>
    <row r="30" spans="1:13">
      <c r="A30" t="s">
        <v>28</v>
      </c>
      <c r="B30" s="4" t="n">
        <v>0.201</v>
      </c>
      <c r="C30" s="4" t="n">
        <v>0.2</v>
      </c>
    </row>
    <row r="31" spans="1:13">
      <c r="A31" t="s">
        <v>29</v>
      </c>
      <c r="B31" s="4" t="n">
        <v>0.193</v>
      </c>
      <c r="C31" s="4" t="n">
        <v>0.193</v>
      </c>
    </row>
    <row r="32" spans="1:13">
      <c r="A32" t="s">
        <v>30</v>
      </c>
      <c r="B32" s="4" t="n">
        <v>0.201</v>
      </c>
      <c r="C32" s="4" t="n">
        <v>0.202</v>
      </c>
    </row>
    <row r="33" spans="1:13">
      <c r="A33" t="s">
        <v>31</v>
      </c>
      <c r="B33" s="4" t="n">
        <v>0.199</v>
      </c>
      <c r="C33" s="4" t="n">
        <v>0.197</v>
      </c>
    </row>
    <row r="34" spans="1:13">
      <c r="A34" t="s">
        <v>32</v>
      </c>
      <c r="B34" s="4" t="n">
        <v>0.201</v>
      </c>
      <c r="C34" s="4" t="n">
        <v>0.203</v>
      </c>
    </row>
    <row r="35" spans="1:13">
      <c r="A35" t="s">
        <v>33</v>
      </c>
      <c r="B35" s="4" t="n">
        <v>0.202</v>
      </c>
      <c r="C35" s="4" t="n">
        <v>0.201</v>
      </c>
    </row>
    <row r="36" spans="1:13">
      <c r="A36" t="s">
        <v>34</v>
      </c>
      <c r="B36" s="4" t="n">
        <v>0.196</v>
      </c>
      <c r="C36" s="4" t="n">
        <v>0.198</v>
      </c>
    </row>
    <row r="37" spans="1:13">
      <c r="A37" t="s">
        <v>35</v>
      </c>
      <c r="B37" s="4" t="n">
        <v>0.199</v>
      </c>
      <c r="C37" s="4" t="n">
        <v>0.197</v>
      </c>
    </row>
    <row r="38" spans="1:13">
      <c r="A38" t="s">
        <v>36</v>
      </c>
      <c r="B38" s="4" t="n">
        <v>0.202</v>
      </c>
      <c r="C38" s="4" t="n">
        <v>0.201</v>
      </c>
    </row>
    <row r="39" spans="1:13">
      <c r="A39" t="s">
        <v>37</v>
      </c>
      <c r="B39" s="4" t="n">
        <v>0.198</v>
      </c>
      <c r="C39" s="4" t="n">
        <v>0.195</v>
      </c>
    </row>
    <row r="40" spans="1:13">
      <c r="A40" t="s">
        <v>38</v>
      </c>
      <c r="B40" s="4" t="n">
        <v>0.205</v>
      </c>
      <c r="C40" s="4" t="n">
        <v>0.208</v>
      </c>
    </row>
    <row r="41" spans="1:13">
      <c r="A41" t="s">
        <v>39</v>
      </c>
      <c r="B41" s="4" t="n">
        <v>0.193</v>
      </c>
      <c r="C41" s="4" t="n">
        <v>0.193</v>
      </c>
    </row>
  </sheetData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G7" sqref="G7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11</v>
      </c>
    </row>
    <row customHeight="1" ht="15.75" r="3" s="19" spans="1:13">
      <c r="A3" s="7" t="s">
        <v>7</v>
      </c>
      <c r="B3" s="5" t="n">
        <v>11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16</v>
      </c>
      <c r="C8" s="2">
        <f>((B8/1000)-A8)/(B8/1000)</f>
        <v/>
      </c>
      <c r="D8" s="4" t="n">
        <v>17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1130</v>
      </c>
      <c r="C9" s="2">
        <f>((B9/1000)-A9)/(B9/1000)</f>
        <v/>
      </c>
      <c r="D9" s="4" t="n">
        <v>1135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5600</v>
      </c>
      <c r="C10" s="2">
        <f>((B10/1000)-A10)/(B10/1000)</f>
        <v/>
      </c>
      <c r="D10" s="4" t="n">
        <v>5536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11100</v>
      </c>
      <c r="C11" s="2">
        <f>((B11/1000)-A11)/(B11/1000)</f>
        <v/>
      </c>
      <c r="D11" s="4" t="n">
        <v>11000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22125</v>
      </c>
      <c r="C12" s="2">
        <f>((B12/1000)-A12)/(B12/1000)</f>
        <v/>
      </c>
      <c r="D12" s="4" t="n">
        <v>21950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33320</v>
      </c>
      <c r="C13" s="2">
        <f>((B13/1000)-A13)/(B13/1000)</f>
        <v/>
      </c>
      <c r="D13" s="4" t="n">
        <v>32923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0.201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0.193</v>
      </c>
      <c r="C31" s="4" t="n">
        <v>0.193</v>
      </c>
    </row>
    <row r="32" spans="1:13">
      <c r="A32" t="s">
        <v>30</v>
      </c>
      <c r="B32" s="4" t="n">
        <v>0.202</v>
      </c>
      <c r="C32" s="4" t="n">
        <v>0.202</v>
      </c>
    </row>
    <row r="33" spans="1:13">
      <c r="A33" t="s">
        <v>31</v>
      </c>
      <c r="B33" s="4" t="n">
        <v>0.195</v>
      </c>
      <c r="C33" s="4" t="n">
        <v>0.196</v>
      </c>
    </row>
    <row r="34" spans="1:13">
      <c r="A34" t="s">
        <v>32</v>
      </c>
      <c r="B34" s="4" t="n">
        <v>0.204</v>
      </c>
      <c r="C34" s="4" t="n">
        <v>0.202</v>
      </c>
    </row>
    <row r="35" spans="1:13">
      <c r="A35" t="s">
        <v>33</v>
      </c>
      <c r="B35" s="4" t="n">
        <v>0.2</v>
      </c>
      <c r="C35" s="4" t="n">
        <v>0.201</v>
      </c>
    </row>
    <row r="36" spans="1:13">
      <c r="A36" t="s">
        <v>34</v>
      </c>
      <c r="B36" s="4" t="n">
        <v>0.199</v>
      </c>
      <c r="C36" s="4" t="n">
        <v>0.197</v>
      </c>
    </row>
    <row r="37" spans="1:13">
      <c r="A37" t="s">
        <v>35</v>
      </c>
      <c r="B37" s="4" t="n">
        <v>0.197</v>
      </c>
      <c r="C37" s="4" t="n">
        <v>0.199</v>
      </c>
    </row>
    <row r="38" spans="1:13">
      <c r="A38" t="s">
        <v>36</v>
      </c>
      <c r="B38" s="4" t="n">
        <v>0.202</v>
      </c>
      <c r="C38" s="4" t="n">
        <v>0.199</v>
      </c>
    </row>
    <row r="39" spans="1:13">
      <c r="A39" t="s">
        <v>37</v>
      </c>
      <c r="B39" s="4" t="n">
        <v>0.197</v>
      </c>
      <c r="C39" s="4" t="n">
        <v>0.197</v>
      </c>
    </row>
    <row r="40" spans="1:13">
      <c r="A40" t="s">
        <v>38</v>
      </c>
      <c r="B40" s="4" t="n">
        <v>0.207</v>
      </c>
      <c r="C40" s="4" t="n">
        <v>0.207</v>
      </c>
    </row>
    <row r="41" spans="1:13">
      <c r="A41" t="s">
        <v>39</v>
      </c>
      <c r="B41" s="4" t="n">
        <v>0.194</v>
      </c>
      <c r="C41" s="4" t="n">
        <v>0.192</v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 codeName="Sheet11">
    <outlinePr summaryBelow="1" summaryRight="1"/>
    <pageSetUpPr/>
  </sheetPr>
  <dimension ref="A1:M41"/>
  <sheetViews>
    <sheetView workbookViewId="0">
      <selection activeCell="J22" sqref="J22"/>
    </sheetView>
  </sheetViews>
  <sheetFormatPr baseColWidth="8" defaultRowHeight="14.5" outlineLevelCol="0"/>
  <cols>
    <col customWidth="1" max="1" min="1" style="19" width="19.81640625"/>
    <col bestFit="1" customWidth="1" max="2" min="2" style="19" width="14.1796875"/>
    <col bestFit="1" customWidth="1" max="3" min="3" style="19" width="8"/>
    <col bestFit="1" customWidth="1" max="7" min="7" style="19" width="12"/>
    <col bestFit="1" customWidth="1" max="8" min="8" style="19" width="12.726562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12</v>
      </c>
    </row>
    <row customHeight="1" ht="15.75" r="3" s="19" spans="1:13">
      <c r="A3" s="7" t="s">
        <v>7</v>
      </c>
      <c r="B3" s="5" t="n">
        <v>12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40</v>
      </c>
      <c r="C7" s="1" t="s">
        <v>15</v>
      </c>
      <c r="D7" s="1" t="s">
        <v>41</v>
      </c>
      <c r="E7" s="1" t="s">
        <v>15</v>
      </c>
      <c r="G7" s="10">
        <f>SLOPE(A8:A13,B8:B13)</f>
        <v/>
      </c>
      <c r="H7" s="11">
        <f>INTERCEPT(A8:A13,B8:B13)</f>
        <v/>
      </c>
      <c r="K7" s="10">
        <f>SLOPE(A8:A13,D8:D13)</f>
        <v/>
      </c>
      <c r="L7" s="11">
        <f>INTERCEPT(A8:A13,D8:D13)</f>
        <v/>
      </c>
    </row>
    <row r="8" spans="1:13">
      <c r="A8" t="n">
        <v>0</v>
      </c>
      <c r="B8" s="4" t="n">
        <v>0.027</v>
      </c>
      <c r="C8" s="2">
        <f>((B8)-A8)/(B8)</f>
        <v/>
      </c>
      <c r="D8" s="4" t="n">
        <v>0.011</v>
      </c>
      <c r="E8" s="2">
        <f>((D8)-A8)/(D8)</f>
        <v/>
      </c>
      <c r="H8">
        <f>B8*($G$7)+$H$7</f>
        <v/>
      </c>
      <c r="I8" s="2">
        <f>((H8)-A8)/(H8)</f>
        <v/>
      </c>
      <c r="L8">
        <f>D8*($K$7)+$L$7</f>
        <v/>
      </c>
      <c r="M8" s="2">
        <f>((L8)-A8)/(L8)</f>
        <v/>
      </c>
    </row>
    <row r="9" spans="1:13">
      <c r="A9" t="n">
        <v>1</v>
      </c>
      <c r="B9" s="4" t="n">
        <v>0.83</v>
      </c>
      <c r="C9" s="2">
        <f>((B9)-A9)/(B9)</f>
        <v/>
      </c>
      <c r="D9" s="4" t="n">
        <v>0.82</v>
      </c>
      <c r="E9" s="2">
        <f>((D9)-A9)/(D9)</f>
        <v/>
      </c>
      <c r="H9">
        <f>B9*($G$7)+$H$7</f>
        <v/>
      </c>
      <c r="I9" s="6">
        <f>((H9)-A9)/(H9)</f>
        <v/>
      </c>
      <c r="L9">
        <f>D9*($K$7)+$L$7</f>
        <v/>
      </c>
      <c r="M9" s="6">
        <f>((L9)-A9)/(L9)</f>
        <v/>
      </c>
    </row>
    <row r="10" spans="1:13">
      <c r="A10" t="n">
        <v>5</v>
      </c>
      <c r="B10" s="4" t="n">
        <v>4.01</v>
      </c>
      <c r="C10" s="2">
        <f>((B10)-A10)/(B10)</f>
        <v/>
      </c>
      <c r="D10" s="4" t="n">
        <v>4.007</v>
      </c>
      <c r="E10" s="2">
        <f>((D10)-A10)/(D10)</f>
        <v/>
      </c>
      <c r="H10">
        <f>B10*($G$7)+$H$7</f>
        <v/>
      </c>
      <c r="I10" s="6">
        <f>((H10)-A10)/(H10)</f>
        <v/>
      </c>
      <c r="L10">
        <f>D10*($K$7)+$L$7</f>
        <v/>
      </c>
      <c r="M10" s="6">
        <f>((L10)-A10)/(L10)</f>
        <v/>
      </c>
    </row>
    <row r="11" spans="1:13">
      <c r="A11" t="n">
        <v>10</v>
      </c>
      <c r="B11" s="4" t="n">
        <v>7.945</v>
      </c>
      <c r="C11" s="2">
        <f>((B11)-A11)/(B11)</f>
        <v/>
      </c>
      <c r="D11" s="4" t="n">
        <v>7.958</v>
      </c>
      <c r="E11" s="2">
        <f>((D11)-A11)/(D11)</f>
        <v/>
      </c>
      <c r="H11">
        <f>B11*($G$7)+$H$7</f>
        <v/>
      </c>
      <c r="I11" s="6">
        <f>((H11)-A11)/(H11)</f>
        <v/>
      </c>
      <c r="L11">
        <f>D11*($K$7)+$L$7</f>
        <v/>
      </c>
      <c r="M11" s="6">
        <f>((L11)-A11)/(L11)</f>
        <v/>
      </c>
    </row>
    <row r="12" spans="1:13">
      <c r="A12" t="n">
        <v>20</v>
      </c>
      <c r="B12" s="4" t="n">
        <v>15.79</v>
      </c>
      <c r="C12" s="2">
        <f>((B12)-A12)/(B12)</f>
        <v/>
      </c>
      <c r="D12" s="4" t="n">
        <v>15.852</v>
      </c>
      <c r="E12" s="2">
        <f>((D12)-A12)/(D12)</f>
        <v/>
      </c>
      <c r="H12">
        <f>B12*($G$7)+$H$7</f>
        <v/>
      </c>
      <c r="I12" s="6">
        <f>((H12)-A12)/(H12)</f>
        <v/>
      </c>
      <c r="L12">
        <f>D12*($K$7)+$L$7</f>
        <v/>
      </c>
      <c r="M12" s="6">
        <f>((L12)-A12)/(L12)</f>
        <v/>
      </c>
    </row>
    <row r="13" spans="1:13">
      <c r="A13" t="n">
        <v>30</v>
      </c>
      <c r="B13" s="4" t="n">
        <v>23.621</v>
      </c>
      <c r="C13" s="2">
        <f>((B13)-A13)/(B13)</f>
        <v/>
      </c>
      <c r="D13" s="4" t="n">
        <v>23.76</v>
      </c>
      <c r="E13" s="2">
        <f>((D13)-A13)/(D13)</f>
        <v/>
      </c>
      <c r="H13">
        <f>B13*($G$7)+$H$7</f>
        <v/>
      </c>
      <c r="I13" s="6">
        <f>((H13)-A13)/(H13)</f>
        <v/>
      </c>
      <c r="L13">
        <f>D13*($K$7)+$L$7</f>
        <v/>
      </c>
      <c r="M13" s="6">
        <f>((L13)-A13)/(L13)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0.199</v>
      </c>
      <c r="C27" s="4" t="n">
        <v>0.199</v>
      </c>
      <c r="D27" t="s">
        <v>45</v>
      </c>
    </row>
    <row r="28" spans="1:13">
      <c r="A28" t="s">
        <v>26</v>
      </c>
      <c r="B28" s="4" t="n">
        <v>0.197</v>
      </c>
      <c r="C28" s="4" t="n">
        <v>0.198</v>
      </c>
    </row>
    <row r="29" spans="1:13">
      <c r="A29" t="s">
        <v>27</v>
      </c>
      <c r="B29" s="4" t="n">
        <v>0.199</v>
      </c>
      <c r="C29" s="4" t="n">
        <v>0.199</v>
      </c>
    </row>
    <row r="30" spans="1:13">
      <c r="A30" t="s">
        <v>28</v>
      </c>
      <c r="B30" s="4" t="n">
        <v>0.204</v>
      </c>
      <c r="C30" s="4" t="n">
        <v>0.205</v>
      </c>
    </row>
    <row r="31" spans="1:13">
      <c r="A31" t="s">
        <v>29</v>
      </c>
      <c r="B31" s="4" t="n">
        <v>0.2</v>
      </c>
      <c r="C31" s="4" t="n">
        <v>0.199</v>
      </c>
    </row>
    <row r="32" spans="1:13">
      <c r="A32" t="s">
        <v>30</v>
      </c>
      <c r="B32" s="4" t="n">
        <v>0.196</v>
      </c>
      <c r="C32" s="4" t="n">
        <v>0.197</v>
      </c>
    </row>
    <row r="33" spans="1:13">
      <c r="A33" t="s">
        <v>31</v>
      </c>
      <c r="B33" s="4" t="n">
        <v>0.205</v>
      </c>
      <c r="C33" s="4" t="n">
        <v>0.204</v>
      </c>
    </row>
    <row r="34" spans="1:13">
      <c r="A34" t="s">
        <v>32</v>
      </c>
      <c r="B34" s="4" t="n">
        <v>0.193</v>
      </c>
      <c r="C34" s="4" t="n">
        <v>0.193</v>
      </c>
    </row>
    <row r="35" spans="1:13">
      <c r="A35" t="s">
        <v>33</v>
      </c>
      <c r="B35" s="4" t="n">
        <v>0.204</v>
      </c>
      <c r="C35" s="4" t="n">
        <v>0.203</v>
      </c>
    </row>
    <row r="36" spans="1:13">
      <c r="A36" t="s">
        <v>34</v>
      </c>
      <c r="B36" s="4" t="n">
        <v>0.197</v>
      </c>
      <c r="C36" s="4" t="n">
        <v>0.199</v>
      </c>
    </row>
    <row r="37" spans="1:13">
      <c r="A37" t="s">
        <v>35</v>
      </c>
      <c r="B37" s="4" t="n">
        <v>0.202</v>
      </c>
      <c r="C37" s="4" t="n">
        <v>0.201</v>
      </c>
    </row>
    <row r="38" spans="1:13">
      <c r="A38" t="s">
        <v>36</v>
      </c>
      <c r="B38" s="4" t="n">
        <v>0.196</v>
      </c>
      <c r="C38" s="4" t="n">
        <v>0.198</v>
      </c>
    </row>
    <row r="39" spans="1:13">
      <c r="A39" t="s">
        <v>37</v>
      </c>
      <c r="B39" s="4" t="n">
        <v>0.199</v>
      </c>
      <c r="C39" s="4" t="n">
        <v>0.2</v>
      </c>
    </row>
    <row r="40" spans="1:13">
      <c r="A40" t="s">
        <v>38</v>
      </c>
      <c r="B40" s="4" t="n">
        <v>0.2</v>
      </c>
      <c r="C40" s="4" t="n">
        <v>0.199</v>
      </c>
    </row>
    <row r="41" spans="1:13">
      <c r="A41" t="s">
        <v>39</v>
      </c>
      <c r="B41" s="4" t="n">
        <v>0.196</v>
      </c>
      <c r="C41" s="4" t="n">
        <v>0.198</v>
      </c>
    </row>
  </sheetData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41"/>
  <sheetViews>
    <sheetView workbookViewId="0">
      <selection activeCell="K21" sqref="K21"/>
    </sheetView>
  </sheetViews>
  <sheetFormatPr baseColWidth="8" defaultRowHeight="14.5" outlineLevelCol="0"/>
  <cols>
    <col customWidth="1" max="1" min="1" style="19" width="27.7265625"/>
    <col bestFit="1" customWidth="1" max="2" min="2" style="19" width="14.1796875"/>
    <col bestFit="1" customWidth="1" max="3" min="3" style="19" width="8"/>
    <col customWidth="1" max="4" min="4" style="19" width="8"/>
    <col bestFit="1" customWidth="1" max="8" min="8" style="19" width="12"/>
    <col bestFit="1" customWidth="1" max="9" min="9" style="19" width="12.7265625"/>
    <col bestFit="1" customWidth="1" max="12" min="12" style="19" width="11"/>
    <col bestFit="1" customWidth="1" max="13" min="13" style="19" width="12.7265625"/>
  </cols>
  <sheetData>
    <row customHeight="1" ht="18.75" r="1" s="19" spans="1:14">
      <c r="A1" s="3" t="s">
        <v>5</v>
      </c>
    </row>
    <row customHeight="1" ht="15.75" r="2" s="19" spans="1:14">
      <c r="A2" s="7" t="s">
        <v>6</v>
      </c>
      <c r="B2" s="5" t="n">
        <v>12</v>
      </c>
    </row>
    <row customHeight="1" ht="15.75" r="3" s="19" spans="1:14">
      <c r="A3" s="7" t="s">
        <v>7</v>
      </c>
      <c r="B3" s="5" t="n">
        <v>12</v>
      </c>
    </row>
    <row r="4" spans="1:14">
      <c r="A4" t="s">
        <v>8</v>
      </c>
    </row>
    <row customHeight="1" ht="15.75" r="5" s="19" spans="1:14" thickBot="1"/>
    <row r="6" spans="1:14">
      <c r="A6" t="s">
        <v>9</v>
      </c>
      <c r="H6" s="8" t="s">
        <v>10</v>
      </c>
      <c r="I6" s="9" t="s">
        <v>51</v>
      </c>
      <c r="L6" s="8" t="s">
        <v>12</v>
      </c>
      <c r="M6" s="9" t="s">
        <v>51</v>
      </c>
    </row>
    <row customHeight="1" ht="15.75" r="7" s="19" spans="1:14" thickBot="1">
      <c r="A7" s="1" t="s">
        <v>52</v>
      </c>
      <c r="B7" s="1" t="s">
        <v>40</v>
      </c>
      <c r="C7" s="1" t="s">
        <v>15</v>
      </c>
      <c r="D7" s="1" t="s">
        <v>52</v>
      </c>
      <c r="E7" s="1" t="s">
        <v>41</v>
      </c>
      <c r="F7" s="1" t="s">
        <v>15</v>
      </c>
      <c r="H7" s="10">
        <f>SLOPE(A8:A13,B8:B13)</f>
        <v/>
      </c>
      <c r="I7" s="11">
        <f>INTERCEPT(A8:A13,B8:B13)*1000</f>
        <v/>
      </c>
      <c r="L7" s="10">
        <f>SLOPE(A8:A13,E8:E13)</f>
        <v/>
      </c>
      <c r="M7" s="11">
        <f>INTERCEPT(A8:A13,E8:E13)*1000</f>
        <v/>
      </c>
    </row>
    <row r="8" spans="1:14">
      <c r="A8" t="n">
        <v>0</v>
      </c>
      <c r="B8" s="4" t="n">
        <v>0.03</v>
      </c>
      <c r="C8" s="2">
        <f>((B8)-A8)/(B8)</f>
        <v/>
      </c>
      <c r="D8" t="n">
        <v>0</v>
      </c>
      <c r="E8" s="4" t="n">
        <v>0.015</v>
      </c>
      <c r="F8" s="2">
        <f>((E8)-A8)/(E8)</f>
        <v/>
      </c>
      <c r="I8">
        <f>B8*($H$7)+$I$7</f>
        <v/>
      </c>
      <c r="J8" s="2">
        <f>((I8)-A8)/(I8)</f>
        <v/>
      </c>
      <c r="M8">
        <f>E8*($L$7)+$M$7</f>
        <v/>
      </c>
      <c r="N8" s="2">
        <f>((M8)-A8)/(M8)</f>
        <v/>
      </c>
    </row>
    <row r="9" spans="1:14">
      <c r="A9" t="n">
        <v>0.149</v>
      </c>
      <c r="B9" s="4" t="n">
        <v>0.142</v>
      </c>
      <c r="C9" s="2">
        <f>((B9)-A9)/(B9)</f>
        <v/>
      </c>
      <c r="D9" t="n">
        <v>0.143</v>
      </c>
      <c r="E9" s="4" t="n">
        <v>0.122</v>
      </c>
      <c r="F9" s="2">
        <f>((E9)-A9)/(E9)</f>
        <v/>
      </c>
      <c r="I9">
        <f>B9*($H$7)+$I$7</f>
        <v/>
      </c>
      <c r="J9" s="6">
        <f>((I9)-A9)/(I9)</f>
        <v/>
      </c>
      <c r="M9">
        <f>E9*($L$7)+$M$7</f>
        <v/>
      </c>
      <c r="N9" s="6">
        <f>((M9)-A9)/(M9)</f>
        <v/>
      </c>
    </row>
    <row r="10" spans="1:14">
      <c r="A10" t="n">
        <v>0.529</v>
      </c>
      <c r="B10" s="4" t="n">
        <v>0.613</v>
      </c>
      <c r="C10" s="2">
        <f>((B10)-A10)/(B10)</f>
        <v/>
      </c>
      <c r="D10" t="n">
        <v>0.529</v>
      </c>
      <c r="E10" s="4" t="n">
        <v>0.607</v>
      </c>
      <c r="F10" s="2">
        <f>((E10)-A10)/(E10)</f>
        <v/>
      </c>
      <c r="I10">
        <f>B10*($H$7)+$I$7</f>
        <v/>
      </c>
      <c r="J10" s="6">
        <f>((I10)-A10)/(I10)</f>
        <v/>
      </c>
      <c r="M10">
        <f>E10*($L$7)+$M$7</f>
        <v/>
      </c>
      <c r="N10" s="6">
        <f>((M10)-A10)/(M10)</f>
        <v/>
      </c>
    </row>
    <row r="11" spans="1:14">
      <c r="A11" t="n">
        <v>1.712</v>
      </c>
      <c r="B11" s="4" t="n">
        <v>1.946</v>
      </c>
      <c r="C11" s="2">
        <f>((B11)-A11)/(B11)</f>
        <v/>
      </c>
      <c r="D11" t="n">
        <v>1.71</v>
      </c>
      <c r="E11" s="4" t="n">
        <v>1.922</v>
      </c>
      <c r="F11" s="2">
        <f>((E11)-A11)/(E11)</f>
        <v/>
      </c>
      <c r="I11">
        <f>B11*($H$7)+$I$7</f>
        <v/>
      </c>
      <c r="J11" s="6">
        <f>((I11)-A11)/(I11)</f>
        <v/>
      </c>
      <c r="M11">
        <f>E11*($L$7)+$M$7</f>
        <v/>
      </c>
      <c r="N11" s="6">
        <f>((M11)-A11)/(M11)</f>
        <v/>
      </c>
    </row>
    <row r="12" spans="1:14">
      <c r="A12" t="n">
        <v>2.986</v>
      </c>
      <c r="B12" s="4" t="n">
        <v>3.37</v>
      </c>
      <c r="C12" s="2">
        <f>((B12)-A12)/(B12)</f>
        <v/>
      </c>
      <c r="D12" t="n">
        <v>2.977</v>
      </c>
      <c r="E12" s="4" t="n">
        <v>3.336</v>
      </c>
      <c r="F12" s="2">
        <f>((E12)-A12)/(E12)</f>
        <v/>
      </c>
      <c r="I12">
        <f>B12*($H$7)+$I$7</f>
        <v/>
      </c>
      <c r="J12" s="6">
        <f>((I12)-A12)/(I12)</f>
        <v/>
      </c>
      <c r="M12">
        <f>E12*($L$7)+$M$7</f>
        <v/>
      </c>
      <c r="N12" s="6">
        <f>((M12)-A12)/(M12)</f>
        <v/>
      </c>
    </row>
    <row r="13" spans="1:14">
      <c r="A13" t="n">
        <v>4</v>
      </c>
      <c r="B13" s="4" t="n">
        <v>4.484</v>
      </c>
      <c r="C13" s="2">
        <f>((B13)-A13)/(B13)</f>
        <v/>
      </c>
      <c r="D13" t="n">
        <v>4</v>
      </c>
      <c r="E13" s="4" t="n">
        <v>4.469</v>
      </c>
      <c r="F13" s="2">
        <f>((E13)-A13)/(E13)</f>
        <v/>
      </c>
      <c r="I13">
        <f>B13*($H$7)+$I$7</f>
        <v/>
      </c>
      <c r="J13" s="6">
        <f>((I13)-A13)/(I13)</f>
        <v/>
      </c>
      <c r="M13">
        <f>E13*($L$7)+$M$7</f>
        <v/>
      </c>
      <c r="N13" s="6">
        <f>((M13)-A13)/(M13)</f>
        <v/>
      </c>
    </row>
    <row r="15" spans="1:14">
      <c r="A15" s="1" t="s">
        <v>17</v>
      </c>
    </row>
    <row r="16" spans="1:14">
      <c r="A16" t="s">
        <v>18</v>
      </c>
    </row>
    <row r="17" spans="1:14">
      <c r="A17" t="s">
        <v>19</v>
      </c>
      <c r="C17" s="4" t="s">
        <v>44</v>
      </c>
      <c r="D17" s="4" t="n"/>
    </row>
    <row r="18" spans="1:14">
      <c r="A18" t="s">
        <v>20</v>
      </c>
      <c r="C18" s="4" t="s">
        <v>44</v>
      </c>
      <c r="D18" s="4" t="n"/>
    </row>
    <row r="21" spans="1:14">
      <c r="A21" s="1" t="s">
        <v>21</v>
      </c>
    </row>
    <row r="22" spans="1:14">
      <c r="A22" t="s">
        <v>22</v>
      </c>
      <c r="E22" s="4" t="s">
        <v>44</v>
      </c>
    </row>
    <row r="24" spans="1:14">
      <c r="A24" s="1" t="s">
        <v>23</v>
      </c>
    </row>
    <row r="25" spans="1:14">
      <c r="A25" t="s">
        <v>24</v>
      </c>
    </row>
    <row r="26" spans="1:14">
      <c r="B26" s="1" t="s">
        <v>19</v>
      </c>
      <c r="C26" s="1" t="s">
        <v>20</v>
      </c>
      <c r="D26" s="1" t="n"/>
    </row>
    <row r="27" spans="1:14">
      <c r="A27" t="s">
        <v>25</v>
      </c>
      <c r="B27" s="4" t="n">
        <v>0.199</v>
      </c>
      <c r="C27" s="4" t="n">
        <v>0.199</v>
      </c>
      <c r="D27" s="4" t="n"/>
      <c r="E27" t="s">
        <v>45</v>
      </c>
    </row>
    <row r="28" spans="1:14">
      <c r="A28" t="s">
        <v>26</v>
      </c>
      <c r="B28" s="4" t="n">
        <v>0.197</v>
      </c>
      <c r="C28" s="4" t="n">
        <v>0.198</v>
      </c>
      <c r="D28" s="4" t="n"/>
    </row>
    <row r="29" spans="1:14">
      <c r="A29" t="s">
        <v>27</v>
      </c>
      <c r="B29" s="4" t="n">
        <v>0.199</v>
      </c>
      <c r="C29" s="4" t="n">
        <v>0.199</v>
      </c>
      <c r="D29" s="4" t="n"/>
    </row>
    <row r="30" spans="1:14">
      <c r="A30" t="s">
        <v>28</v>
      </c>
      <c r="B30" s="4" t="n">
        <v>0.204</v>
      </c>
      <c r="C30" s="4" t="n">
        <v>0.205</v>
      </c>
      <c r="D30" s="4" t="n"/>
    </row>
    <row r="31" spans="1:14">
      <c r="A31" t="s">
        <v>29</v>
      </c>
      <c r="B31" s="4" t="n">
        <v>0.2</v>
      </c>
      <c r="C31" s="4" t="n">
        <v>0.199</v>
      </c>
      <c r="D31" s="4" t="n"/>
    </row>
    <row r="32" spans="1:14">
      <c r="A32" t="s">
        <v>30</v>
      </c>
      <c r="B32" s="4" t="n">
        <v>0.196</v>
      </c>
      <c r="C32" s="4" t="n">
        <v>0.197</v>
      </c>
      <c r="D32" s="4" t="n"/>
    </row>
    <row r="33" spans="1:14">
      <c r="A33" t="s">
        <v>31</v>
      </c>
      <c r="B33" s="4" t="n">
        <v>0.205</v>
      </c>
      <c r="C33" s="4" t="n">
        <v>0.204</v>
      </c>
      <c r="D33" s="4" t="n"/>
    </row>
    <row r="34" spans="1:14">
      <c r="A34" t="s">
        <v>32</v>
      </c>
      <c r="B34" s="4" t="n">
        <v>0.193</v>
      </c>
      <c r="C34" s="4" t="n">
        <v>0.193</v>
      </c>
      <c r="D34" s="4" t="n"/>
    </row>
    <row r="35" spans="1:14">
      <c r="A35" t="s">
        <v>33</v>
      </c>
      <c r="B35" s="4" t="n">
        <v>0.204</v>
      </c>
      <c r="C35" s="4" t="n">
        <v>0.203</v>
      </c>
      <c r="D35" s="4" t="n"/>
    </row>
    <row r="36" spans="1:14">
      <c r="A36" t="s">
        <v>34</v>
      </c>
      <c r="B36" s="4" t="n">
        <v>0.197</v>
      </c>
      <c r="C36" s="4" t="n">
        <v>0.199</v>
      </c>
      <c r="D36" s="4" t="n"/>
    </row>
    <row r="37" spans="1:14">
      <c r="A37" t="s">
        <v>35</v>
      </c>
      <c r="B37" s="4" t="n">
        <v>0.202</v>
      </c>
      <c r="C37" s="4" t="n">
        <v>0.201</v>
      </c>
      <c r="D37" s="4" t="n"/>
    </row>
    <row r="38" spans="1:14">
      <c r="A38" t="s">
        <v>36</v>
      </c>
      <c r="B38" s="4" t="n">
        <v>0.196</v>
      </c>
      <c r="C38" s="4" t="n">
        <v>0.198</v>
      </c>
      <c r="D38" s="4" t="n"/>
    </row>
    <row r="39" spans="1:14">
      <c r="A39" t="s">
        <v>37</v>
      </c>
      <c r="B39" s="4" t="n">
        <v>0.199</v>
      </c>
      <c r="C39" s="4" t="n">
        <v>0.2</v>
      </c>
      <c r="D39" s="4" t="n"/>
    </row>
    <row r="40" spans="1:14">
      <c r="A40" t="s">
        <v>38</v>
      </c>
      <c r="B40" s="4" t="n">
        <v>0.2</v>
      </c>
      <c r="C40" s="4" t="n">
        <v>0.199</v>
      </c>
      <c r="D40" s="4" t="n"/>
    </row>
    <row r="41" spans="1:14">
      <c r="A41" t="s">
        <v>39</v>
      </c>
      <c r="B41" s="4" t="n">
        <v>0.196</v>
      </c>
      <c r="C41" s="4" t="n">
        <v>0.198</v>
      </c>
      <c r="D41" s="4" t="n"/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C27" sqref="C27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13</v>
      </c>
    </row>
    <row customHeight="1" ht="15.75" r="3" s="19" spans="1:13">
      <c r="A3" s="7" t="s">
        <v>7</v>
      </c>
      <c r="B3" s="5" t="n">
        <v>13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16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1140</v>
      </c>
      <c r="C9" s="2">
        <f>((B9/1000)-A9)/(B9/1000)</f>
        <v/>
      </c>
      <c r="D9" s="4" t="n">
        <v>1129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5580</v>
      </c>
      <c r="C10" s="2">
        <f>((B10/1000)-A10)/(B10/1000)</f>
        <v/>
      </c>
      <c r="D10" s="4" t="n">
        <v>5608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11091</v>
      </c>
      <c r="C11" s="2">
        <f>((B11/1000)-A11)/(B11/1000)</f>
        <v/>
      </c>
      <c r="D11" s="4" t="n">
        <v>11130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22100</v>
      </c>
      <c r="C12" s="2">
        <f>((B12/1000)-A12)/(B12/1000)</f>
        <v/>
      </c>
      <c r="D12" s="4" t="n">
        <v>22180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33150</v>
      </c>
      <c r="C13" s="2">
        <f>((B13/1000)-A13)/(B13/1000)</f>
        <v/>
      </c>
      <c r="D13" s="4" t="n">
        <v>33333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0.202</v>
      </c>
      <c r="C30" s="4" t="n">
        <v>0.2</v>
      </c>
    </row>
    <row r="31" spans="1:13">
      <c r="A31" t="s">
        <v>29</v>
      </c>
      <c r="B31" s="4" t="n">
        <v>0.194</v>
      </c>
      <c r="C31" s="4" t="n">
        <v>0.194</v>
      </c>
    </row>
    <row r="32" spans="1:13">
      <c r="A32" t="s">
        <v>30</v>
      </c>
      <c r="B32" s="4" t="n">
        <v>0.201</v>
      </c>
      <c r="C32" s="4" t="n">
        <v>0.201</v>
      </c>
    </row>
    <row r="33" spans="1:13">
      <c r="A33" t="s">
        <v>31</v>
      </c>
      <c r="B33" s="4" t="n">
        <v>0.197</v>
      </c>
      <c r="C33" s="4" t="n">
        <v>0.197</v>
      </c>
    </row>
    <row r="34" spans="1:13">
      <c r="A34" t="s">
        <v>32</v>
      </c>
      <c r="B34" s="4" t="n">
        <v>0.203</v>
      </c>
      <c r="C34" s="4" t="n">
        <v>0.203</v>
      </c>
    </row>
    <row r="35" spans="1:13">
      <c r="A35" t="s">
        <v>33</v>
      </c>
      <c r="B35" s="4" t="n">
        <v>0.201</v>
      </c>
      <c r="C35" s="4" t="n">
        <v>0.201</v>
      </c>
    </row>
    <row r="36" spans="1:13">
      <c r="A36" t="s">
        <v>34</v>
      </c>
      <c r="B36" s="4" t="n">
        <v>0.2</v>
      </c>
      <c r="C36" s="4" t="n">
        <v>0.197</v>
      </c>
    </row>
    <row r="37" spans="1:13">
      <c r="A37" t="s">
        <v>35</v>
      </c>
      <c r="B37" s="4" t="n">
        <v>0.197</v>
      </c>
      <c r="C37" s="4" t="n">
        <v>0.199</v>
      </c>
    </row>
    <row r="38" spans="1:13">
      <c r="A38" t="s">
        <v>36</v>
      </c>
      <c r="B38" s="4" t="n">
        <v>0.202</v>
      </c>
      <c r="C38" s="4" t="n">
        <v>0.201</v>
      </c>
    </row>
    <row r="39" spans="1:13">
      <c r="A39" t="s">
        <v>37</v>
      </c>
      <c r="B39" s="4" t="n">
        <v>0.196</v>
      </c>
      <c r="C39" s="4" t="n">
        <v>0.198</v>
      </c>
    </row>
    <row r="40" spans="1:13">
      <c r="A40" t="s">
        <v>38</v>
      </c>
      <c r="B40" s="4" t="n">
        <v>0.205</v>
      </c>
      <c r="C40" s="4" t="n">
        <v>0.204</v>
      </c>
    </row>
    <row r="41" spans="1:13">
      <c r="A41" t="s">
        <v>39</v>
      </c>
      <c r="B41" s="4" t="n">
        <v>0.195</v>
      </c>
      <c r="C41" s="4" t="n">
        <v>0.197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B14" sqref="B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14</v>
      </c>
    </row>
    <row customHeight="1" ht="15.75" r="3" s="19" spans="1:13">
      <c r="A3" s="7" t="s">
        <v>7</v>
      </c>
      <c r="B3" s="5" t="n">
        <v>14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16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1111</v>
      </c>
      <c r="C9" s="2">
        <f>((B9/1000)-A9)/(B9/1000)</f>
        <v/>
      </c>
      <c r="D9" s="4" t="n">
        <v>1151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5513</v>
      </c>
      <c r="C10" s="2">
        <f>((B10/1000)-A10)/(B10/1000)</f>
        <v/>
      </c>
      <c r="D10" s="4" t="n">
        <v>5650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10922</v>
      </c>
      <c r="C11" s="2">
        <f>((B11/1000)-A11)/(B11/1000)</f>
        <v/>
      </c>
      <c r="D11" s="4" t="n">
        <v>11250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21810</v>
      </c>
      <c r="C12" s="2">
        <f>((B12/1000)-A12)/(B12/1000)</f>
        <v/>
      </c>
      <c r="D12" s="4" t="n">
        <v>22393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32700</v>
      </c>
      <c r="C13" s="2">
        <f>((B13/1000)-A13)/(B13/1000)</f>
        <v/>
      </c>
      <c r="D13" s="4" t="n">
        <v>33659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0.201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0.193</v>
      </c>
      <c r="C31" s="4" t="n">
        <v>0.192</v>
      </c>
    </row>
    <row r="32" spans="1:13">
      <c r="A32" t="s">
        <v>30</v>
      </c>
      <c r="B32" s="4" t="n">
        <v>0.203</v>
      </c>
      <c r="C32" s="4" t="n">
        <v>0.202</v>
      </c>
    </row>
    <row r="33" spans="1:13">
      <c r="A33" t="s">
        <v>31</v>
      </c>
      <c r="B33" s="4" t="n">
        <v>0.195</v>
      </c>
      <c r="C33" s="4" t="n">
        <v>0.197</v>
      </c>
    </row>
    <row r="34" spans="1:13">
      <c r="A34" t="s">
        <v>32</v>
      </c>
      <c r="B34" s="4" t="n">
        <v>0.203</v>
      </c>
      <c r="C34" s="4" t="n">
        <v>0.203</v>
      </c>
    </row>
    <row r="35" spans="1:13">
      <c r="A35" t="s">
        <v>33</v>
      </c>
      <c r="B35" s="4" t="n">
        <v>0.2</v>
      </c>
      <c r="C35" s="4" t="n">
        <v>0.2</v>
      </c>
    </row>
    <row r="36" spans="1:13">
      <c r="A36" t="s">
        <v>34</v>
      </c>
      <c r="B36" s="4" t="n">
        <v>0.197</v>
      </c>
      <c r="C36" s="4" t="n">
        <v>0.197</v>
      </c>
    </row>
    <row r="37" spans="1:13">
      <c r="A37" t="s">
        <v>35</v>
      </c>
      <c r="B37" s="4" t="n">
        <v>0.199</v>
      </c>
      <c r="C37" s="4" t="n">
        <v>0.201</v>
      </c>
    </row>
    <row r="38" spans="1:13">
      <c r="A38" t="s">
        <v>36</v>
      </c>
      <c r="B38" s="4" t="n">
        <v>0.2</v>
      </c>
      <c r="C38" s="4" t="n">
        <v>0.2</v>
      </c>
    </row>
    <row r="39" spans="1:13">
      <c r="A39" t="s">
        <v>37</v>
      </c>
      <c r="B39" s="4" t="n">
        <v>0.198</v>
      </c>
      <c r="C39" s="4" t="n">
        <v>0.198</v>
      </c>
    </row>
    <row r="40" spans="1:13">
      <c r="A40" t="s">
        <v>38</v>
      </c>
      <c r="B40" s="4" t="n">
        <v>0.208</v>
      </c>
      <c r="C40" s="4" t="n">
        <v>0.206</v>
      </c>
    </row>
    <row r="41" spans="1:13">
      <c r="A41" t="s">
        <v>39</v>
      </c>
      <c r="B41" s="4" t="n">
        <v>0.19</v>
      </c>
      <c r="C41" s="4" t="n">
        <v>0.194</v>
      </c>
    </row>
  </sheetData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15</v>
      </c>
    </row>
    <row customHeight="1" ht="15.75" r="3" s="19" spans="1:13">
      <c r="A3" s="7" t="s">
        <v>7</v>
      </c>
      <c r="B3" s="5" t="n">
        <v>15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17</v>
      </c>
      <c r="C8" s="2">
        <f>((B8/1000)-A8)/(B8/1000)</f>
        <v/>
      </c>
      <c r="D8" s="4" t="n">
        <v>18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1141</v>
      </c>
      <c r="C9" s="2">
        <f>((B9/1000)-A9)/(B9/1000)</f>
        <v/>
      </c>
      <c r="D9" s="4" t="n">
        <v>1147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5557</v>
      </c>
      <c r="C10" s="2">
        <f>((B10/1000)-A10)/(B10/1000)</f>
        <v/>
      </c>
      <c r="D10" s="4" t="n">
        <v>5630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11020</v>
      </c>
      <c r="C11" s="2">
        <f>((B11/1000)-A11)/(B11/1000)</f>
        <v/>
      </c>
      <c r="D11" s="4" t="n">
        <v>11200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22000</v>
      </c>
      <c r="C12" s="2">
        <f>((B12/1000)-A12)/(B12/1000)</f>
        <v/>
      </c>
      <c r="D12" s="4" t="n">
        <v>22300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33000</v>
      </c>
      <c r="C13" s="2">
        <f>((B13/1000)-A13)/(B13/1000)</f>
        <v/>
      </c>
      <c r="D13" s="4" t="n">
        <v>33500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0.203</v>
      </c>
      <c r="C29" s="4" t="n">
        <v>0.203</v>
      </c>
    </row>
    <row r="30" spans="1:13">
      <c r="A30" t="s">
        <v>28</v>
      </c>
      <c r="B30" s="4" t="n">
        <v>0.2</v>
      </c>
      <c r="C30" s="4" t="n">
        <v>0.2</v>
      </c>
    </row>
    <row r="31" spans="1:13">
      <c r="A31" t="s">
        <v>29</v>
      </c>
      <c r="B31" s="4" t="n">
        <v>0.194</v>
      </c>
      <c r="C31" s="4" t="n">
        <v>0.193</v>
      </c>
    </row>
    <row r="32" spans="1:13">
      <c r="A32" t="s">
        <v>30</v>
      </c>
      <c r="B32" s="4" t="n">
        <v>0.201</v>
      </c>
      <c r="C32" s="4" t="n">
        <v>0.203</v>
      </c>
    </row>
    <row r="33" spans="1:13">
      <c r="A33" t="s">
        <v>31</v>
      </c>
      <c r="B33" s="4" t="n">
        <v>0.197</v>
      </c>
      <c r="C33" s="4" t="n">
        <v>0.195</v>
      </c>
    </row>
    <row r="34" spans="1:13">
      <c r="A34" t="s">
        <v>32</v>
      </c>
      <c r="B34" s="4" t="n">
        <v>0.203</v>
      </c>
      <c r="C34" s="4" t="n">
        <v>0.204</v>
      </c>
    </row>
    <row r="35" spans="1:13">
      <c r="A35" t="s">
        <v>33</v>
      </c>
      <c r="B35" s="4" t="n">
        <v>0.2</v>
      </c>
      <c r="C35" s="4" t="n">
        <v>0.201</v>
      </c>
    </row>
    <row r="36" spans="1:13">
      <c r="A36" t="s">
        <v>34</v>
      </c>
      <c r="B36" s="4" t="n">
        <v>0.197</v>
      </c>
      <c r="C36" s="4" t="n">
        <v>0.199</v>
      </c>
    </row>
    <row r="37" spans="1:13">
      <c r="A37" t="s">
        <v>35</v>
      </c>
      <c r="B37" s="4" t="n">
        <v>0.199</v>
      </c>
      <c r="C37" s="4" t="n">
        <v>0.199</v>
      </c>
    </row>
    <row r="38" spans="1:13">
      <c r="A38" t="s">
        <v>36</v>
      </c>
      <c r="B38" s="4" t="n">
        <v>0.201</v>
      </c>
      <c r="C38" s="4" t="n">
        <v>0.199</v>
      </c>
    </row>
    <row r="39" spans="1:13">
      <c r="A39" t="s">
        <v>37</v>
      </c>
      <c r="B39" s="4" t="n">
        <v>0.199</v>
      </c>
      <c r="C39" s="4" t="n">
        <v>0.199</v>
      </c>
    </row>
    <row r="40" spans="1:13">
      <c r="A40" t="s">
        <v>38</v>
      </c>
      <c r="B40" s="4" t="n">
        <v>0.205</v>
      </c>
      <c r="C40" s="4" t="n">
        <v>0.206</v>
      </c>
    </row>
    <row r="41" spans="1:13">
      <c r="A41" t="s">
        <v>39</v>
      </c>
      <c r="B41" s="4" t="n">
        <v>0.193</v>
      </c>
      <c r="C41" s="4" t="n">
        <v>0.193</v>
      </c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H26" sqref="H26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16</v>
      </c>
    </row>
    <row customHeight="1" ht="15.75" r="3" s="19" spans="1:13">
      <c r="A3" s="7" t="s">
        <v>7</v>
      </c>
      <c r="B3" s="5" t="n">
        <v>16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15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1142</v>
      </c>
      <c r="C9" s="2">
        <f>((B9/1000)-A9)/(B9/1000)</f>
        <v/>
      </c>
      <c r="D9" s="4" t="n">
        <v>1160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5655</v>
      </c>
      <c r="C10" s="2">
        <f>((B10/1000)-A10)/(B10/1000)</f>
        <v/>
      </c>
      <c r="D10" s="4" t="n">
        <v>5691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11230</v>
      </c>
      <c r="C11" s="2">
        <f>((B11/1000)-A11)/(B11/1000)</f>
        <v/>
      </c>
      <c r="D11" s="4" t="n">
        <v>11250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22440</v>
      </c>
      <c r="C12" s="2">
        <f>((B12/1000)-A12)/(B12/1000)</f>
        <v/>
      </c>
      <c r="D12" s="4" t="n">
        <v>22400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33700</v>
      </c>
      <c r="C13" s="2">
        <f>((B13/1000)-A13)/(B13/1000)</f>
        <v/>
      </c>
      <c r="D13" s="4" t="n">
        <v>33660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s">
        <v>44</v>
      </c>
      <c r="C27" s="4" t="s">
        <v>44</v>
      </c>
    </row>
    <row r="28" spans="1:13">
      <c r="A28" t="s">
        <v>26</v>
      </c>
      <c r="B28" s="4" t="s">
        <v>44</v>
      </c>
      <c r="C28" s="4" t="s">
        <v>44</v>
      </c>
    </row>
    <row r="29" spans="1:13">
      <c r="A29" t="s">
        <v>27</v>
      </c>
      <c r="B29" s="4" t="s">
        <v>44</v>
      </c>
      <c r="C29" s="4" t="s">
        <v>44</v>
      </c>
    </row>
    <row r="30" spans="1:13">
      <c r="A30" t="s">
        <v>28</v>
      </c>
      <c r="B30" s="4" t="s">
        <v>44</v>
      </c>
      <c r="C30" s="4" t="s">
        <v>44</v>
      </c>
    </row>
    <row r="31" spans="1:13">
      <c r="A31" t="s">
        <v>29</v>
      </c>
      <c r="B31" s="4" t="s">
        <v>44</v>
      </c>
      <c r="C31" s="4" t="s">
        <v>44</v>
      </c>
    </row>
    <row r="32" spans="1:13">
      <c r="A32" t="s">
        <v>30</v>
      </c>
      <c r="B32" s="4" t="s">
        <v>44</v>
      </c>
      <c r="C32" s="4" t="s">
        <v>44</v>
      </c>
    </row>
    <row r="33" spans="1:13">
      <c r="A33" t="s">
        <v>31</v>
      </c>
      <c r="B33" s="4" t="s">
        <v>44</v>
      </c>
      <c r="C33" s="4" t="s">
        <v>44</v>
      </c>
    </row>
    <row r="34" spans="1:13">
      <c r="A34" t="s">
        <v>32</v>
      </c>
      <c r="B34" s="4" t="s">
        <v>44</v>
      </c>
      <c r="C34" s="4" t="s">
        <v>44</v>
      </c>
    </row>
    <row r="35" spans="1:13">
      <c r="A35" t="s">
        <v>33</v>
      </c>
      <c r="B35" s="4" t="s">
        <v>44</v>
      </c>
      <c r="C35" s="4" t="s">
        <v>44</v>
      </c>
    </row>
    <row r="36" spans="1:13">
      <c r="A36" t="s">
        <v>34</v>
      </c>
      <c r="B36" s="4" t="s">
        <v>44</v>
      </c>
      <c r="C36" s="4" t="s">
        <v>44</v>
      </c>
    </row>
    <row r="37" spans="1:13">
      <c r="A37" t="s">
        <v>35</v>
      </c>
      <c r="B37" s="4" t="s">
        <v>44</v>
      </c>
      <c r="C37" s="4" t="s">
        <v>44</v>
      </c>
    </row>
    <row r="38" spans="1:13">
      <c r="A38" t="s">
        <v>36</v>
      </c>
      <c r="B38" s="4" t="s">
        <v>44</v>
      </c>
      <c r="C38" s="4" t="s">
        <v>44</v>
      </c>
    </row>
    <row r="39" spans="1:13">
      <c r="A39" t="s">
        <v>37</v>
      </c>
      <c r="B39" s="4" t="s">
        <v>44</v>
      </c>
      <c r="C39" s="4" t="s">
        <v>44</v>
      </c>
    </row>
    <row r="40" spans="1:13">
      <c r="A40" t="s">
        <v>38</v>
      </c>
      <c r="B40" s="4" t="s">
        <v>44</v>
      </c>
      <c r="C40" s="4" t="s">
        <v>44</v>
      </c>
    </row>
    <row r="41" spans="1:13">
      <c r="A41" t="s">
        <v>39</v>
      </c>
      <c r="B41" s="4" t="s">
        <v>44</v>
      </c>
      <c r="C41" s="4" t="s">
        <v>44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B27" sqref="B27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customWidth="1" max="6" min="5" style="19" width="8.7265625"/>
    <col bestFit="1" customWidth="1" max="7" min="7" style="19" width="12"/>
    <col bestFit="1" customWidth="1" max="8" min="8" style="19" width="12.7265625"/>
    <col bestFit="1" customWidth="1" max="9" min="9" style="19" width="13.54296875"/>
    <col customWidth="1" max="10" min="10" style="19" width="8.7265625"/>
    <col bestFit="1" customWidth="1" max="11" min="11" style="19" width="11"/>
    <col bestFit="1" customWidth="1" max="12" min="12" style="19" width="12.7265625"/>
    <col customWidth="1" max="13" min="13" style="19" width="8.7265625"/>
    <col customWidth="1" max="16384" min="14" style="19" width="8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/>
    </row>
    <row customHeight="1" ht="15.75" r="3" s="19" spans="1:13">
      <c r="A3" s="7" t="s">
        <v>7</v>
      </c>
      <c r="B3" s="5" t="n"/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/>
      <c r="C8" s="2">
        <f>((B8/1000)-A8)/(B8/1000)</f>
        <v/>
      </c>
      <c r="D8" s="4" t="n"/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/>
      <c r="C9" s="2">
        <f>((B9/1000)-A9)/(B9/1000)</f>
        <v/>
      </c>
      <c r="D9" s="4" t="n"/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/>
      <c r="C10" s="2">
        <f>((B10/1000)-A10)/(B10/1000)</f>
        <v/>
      </c>
      <c r="D10" s="4" t="n"/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/>
      <c r="C11" s="2">
        <f>((B11/1000)-A11)/(B11/1000)</f>
        <v/>
      </c>
      <c r="D11" s="4" t="n"/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/>
      <c r="C12" s="2">
        <f>((B12/1000)-A12)/(B12/1000)</f>
        <v/>
      </c>
      <c r="D12" s="4" t="n"/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/>
      <c r="C13" s="2">
        <f>((B13/1000)-A13)/(B13/1000)</f>
        <v/>
      </c>
      <c r="D13" s="4" t="n"/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n"/>
    </row>
    <row r="18" spans="1:13">
      <c r="A18" t="s">
        <v>20</v>
      </c>
      <c r="C18" s="4" t="n"/>
    </row>
    <row r="21" spans="1:13">
      <c r="A21" s="1" t="s">
        <v>21</v>
      </c>
    </row>
    <row r="22" spans="1:13">
      <c r="A22" t="s">
        <v>22</v>
      </c>
      <c r="D22" s="4" t="n"/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/>
      <c r="C27" s="4" t="n"/>
    </row>
    <row r="28" spans="1:13">
      <c r="A28" t="s">
        <v>26</v>
      </c>
      <c r="B28" s="4" t="n"/>
      <c r="C28" s="4" t="n"/>
    </row>
    <row r="29" spans="1:13">
      <c r="A29" t="s">
        <v>27</v>
      </c>
      <c r="B29" s="4" t="n"/>
      <c r="C29" s="4" t="n"/>
    </row>
    <row r="30" spans="1:13">
      <c r="A30" t="s">
        <v>28</v>
      </c>
      <c r="B30" s="4" t="n"/>
      <c r="C30" s="4" t="n"/>
    </row>
    <row r="31" spans="1:13">
      <c r="A31" t="s">
        <v>29</v>
      </c>
      <c r="B31" s="4" t="n"/>
      <c r="C31" s="4" t="n"/>
    </row>
    <row r="32" spans="1:13">
      <c r="A32" t="s">
        <v>30</v>
      </c>
      <c r="B32" s="4" t="n"/>
      <c r="C32" s="4" t="n"/>
    </row>
    <row r="33" spans="1:13">
      <c r="A33" t="s">
        <v>31</v>
      </c>
      <c r="B33" s="4" t="n"/>
      <c r="C33" s="4" t="n"/>
    </row>
    <row r="34" spans="1:13">
      <c r="A34" t="s">
        <v>32</v>
      </c>
      <c r="B34" s="4" t="n"/>
      <c r="C34" s="4" t="n"/>
    </row>
    <row r="35" spans="1:13">
      <c r="A35" t="s">
        <v>33</v>
      </c>
      <c r="B35" s="4" t="n"/>
      <c r="C35" s="4" t="n"/>
    </row>
    <row r="36" spans="1:13">
      <c r="A36" t="s">
        <v>34</v>
      </c>
      <c r="B36" s="4" t="n"/>
      <c r="C36" s="4" t="n"/>
    </row>
    <row r="37" spans="1:13">
      <c r="A37" t="s">
        <v>35</v>
      </c>
      <c r="B37" s="4" t="n"/>
      <c r="C37" s="4" t="n"/>
    </row>
    <row r="38" spans="1:13">
      <c r="A38" t="s">
        <v>36</v>
      </c>
      <c r="B38" s="4" t="n"/>
      <c r="C38" s="4" t="n"/>
    </row>
    <row r="39" spans="1:13">
      <c r="A39" t="s">
        <v>37</v>
      </c>
      <c r="B39" s="4" t="n"/>
      <c r="C39" s="4" t="n"/>
    </row>
    <row r="40" spans="1:13">
      <c r="A40" t="s">
        <v>38</v>
      </c>
      <c r="B40" s="4" t="n"/>
      <c r="C40" s="4" t="n"/>
    </row>
    <row r="41" spans="1:13">
      <c r="A41" t="s">
        <v>39</v>
      </c>
      <c r="B41" s="4" t="n"/>
      <c r="C41" s="4" t="n"/>
    </row>
  </sheetData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H37" sqref="H37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17</v>
      </c>
    </row>
    <row customHeight="1" ht="15.75" r="3" s="19" spans="1:13">
      <c r="A3" s="7" t="s">
        <v>7</v>
      </c>
      <c r="B3" s="5" t="n">
        <v>17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/>
      <c r="C8" s="2">
        <f>((B8/1000)-A8)/(B8/1000)</f>
        <v/>
      </c>
      <c r="D8" s="4" t="n">
        <v>17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/>
      <c r="C9" s="2">
        <f>((B9/1000)-A9)/(B9/1000)</f>
        <v/>
      </c>
      <c r="D9" s="4" t="n">
        <v>1140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/>
      <c r="C10" s="2">
        <f>((B10/1000)-A10)/(B10/1000)</f>
        <v/>
      </c>
      <c r="D10" s="4" t="n">
        <v>5610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/>
      <c r="C11" s="2">
        <f>((B11/1000)-A11)/(B11/1000)</f>
        <v/>
      </c>
      <c r="D11" s="4" t="n">
        <v>11130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/>
      <c r="C12" s="2">
        <f>((B12/1000)-A12)/(B12/1000)</f>
        <v/>
      </c>
      <c r="D12" s="4" t="n">
        <v>22175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/>
      <c r="C13" s="2">
        <f>((B13/1000)-A13)/(B13/1000)</f>
        <v/>
      </c>
      <c r="D13" s="4" t="n">
        <v>33280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/>
      <c r="C27" s="4" t="n"/>
    </row>
    <row r="28" spans="1:13">
      <c r="A28" t="s">
        <v>26</v>
      </c>
      <c r="B28" s="4" t="n"/>
      <c r="C28" s="4" t="n"/>
    </row>
    <row r="29" spans="1:13">
      <c r="A29" t="s">
        <v>27</v>
      </c>
      <c r="B29" s="4" t="n"/>
      <c r="C29" s="4" t="n"/>
    </row>
    <row r="30" spans="1:13">
      <c r="A30" t="s">
        <v>28</v>
      </c>
      <c r="B30" s="4" t="n"/>
      <c r="C30" s="4" t="n"/>
    </row>
    <row r="31" spans="1:13">
      <c r="A31" t="s">
        <v>29</v>
      </c>
      <c r="B31" s="4" t="n"/>
      <c r="C31" s="4" t="n"/>
    </row>
    <row r="32" spans="1:13">
      <c r="A32" t="s">
        <v>30</v>
      </c>
      <c r="B32" s="4" t="n"/>
      <c r="C32" s="4" t="n"/>
    </row>
    <row r="33" spans="1:13">
      <c r="A33" t="s">
        <v>31</v>
      </c>
      <c r="B33" s="4" t="n"/>
      <c r="C33" s="4" t="n"/>
    </row>
    <row r="34" spans="1:13">
      <c r="A34" t="s">
        <v>32</v>
      </c>
      <c r="B34" s="4" t="n"/>
      <c r="C34" s="4" t="n"/>
    </row>
    <row r="35" spans="1:13">
      <c r="A35" t="s">
        <v>33</v>
      </c>
      <c r="B35" s="4" t="n"/>
      <c r="C35" s="4" t="n"/>
    </row>
    <row r="36" spans="1:13">
      <c r="A36" t="s">
        <v>34</v>
      </c>
      <c r="B36" s="4" t="n"/>
      <c r="C36" s="4" t="n"/>
    </row>
    <row r="37" spans="1:13">
      <c r="A37" t="s">
        <v>35</v>
      </c>
      <c r="B37" s="4" t="n"/>
      <c r="C37" s="4" t="n"/>
    </row>
    <row r="38" spans="1:13">
      <c r="A38" t="s">
        <v>36</v>
      </c>
      <c r="B38" s="4" t="n"/>
      <c r="C38" s="4" t="n"/>
    </row>
    <row r="39" spans="1:13">
      <c r="A39" t="s">
        <v>37</v>
      </c>
      <c r="B39" s="4" t="n"/>
      <c r="C39" s="4" t="n"/>
    </row>
    <row r="40" spans="1:13">
      <c r="A40" t="s">
        <v>38</v>
      </c>
      <c r="B40" s="4" t="n"/>
      <c r="C40" s="4" t="n"/>
    </row>
    <row r="41" spans="1:13">
      <c r="A41" t="s">
        <v>39</v>
      </c>
      <c r="B41" s="4" t="n"/>
      <c r="C41" s="4" t="n"/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41"/>
  <sheetViews>
    <sheetView tabSelected="1" workbookViewId="0">
      <selection activeCell="A1" sqref="A1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customWidth="1" max="6" min="5" style="19" width="8.7265625"/>
    <col bestFit="1" customWidth="1" max="7" min="7" style="19" width="12"/>
    <col bestFit="1" customWidth="1" max="8" min="8" style="19" width="12.7265625"/>
    <col bestFit="1" customWidth="1" max="9" min="9" style="19" width="13.54296875"/>
    <col customWidth="1" max="10" min="10" style="19" width="8.7265625"/>
    <col bestFit="1" customWidth="1" max="11" min="11" style="19" width="11"/>
    <col bestFit="1" customWidth="1" max="12" min="12" style="19" width="12.7265625"/>
    <col customWidth="1" max="13" min="13" style="19" width="8.7265625"/>
    <col customWidth="1" max="16384" min="14" style="19" width="8.7265625"/>
  </cols>
  <sheetData>
    <row customHeight="1" ht="18.75" r="1" s="19" spans="1:13">
      <c r="A1" s="3" t="s">
        <v>53</v>
      </c>
    </row>
    <row customHeight="1" ht="15.75" r="2" s="19" spans="1:13">
      <c r="A2" s="7" t="s">
        <v>6</v>
      </c>
      <c r="B2" s="5" t="n">
        <v>20</v>
      </c>
      <c r="C2" t="s">
        <v>54</v>
      </c>
    </row>
    <row customHeight="1" ht="15.75" r="3" s="19" spans="1:13">
      <c r="A3" s="7" t="s">
        <v>7</v>
      </c>
      <c r="B3" s="5" t="n"/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0</v>
      </c>
      <c r="C8" s="2">
        <f>((B8/1000)-A8)/(B8/1000)</f>
        <v/>
      </c>
      <c r="D8" s="4" t="n"/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</v>
      </c>
      <c r="C9" s="2">
        <f>((B9/1000)-A9)/(B9/1000)</f>
        <v/>
      </c>
      <c r="D9" s="4" t="n"/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</v>
      </c>
      <c r="C10" s="2">
        <f>((B10/1000)-A10)/(B10/1000)</f>
        <v/>
      </c>
      <c r="D10" s="4" t="n"/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</v>
      </c>
      <c r="C11" s="2">
        <f>((B11/1000)-A11)/(B11/1000)</f>
        <v/>
      </c>
      <c r="D11" s="4" t="n"/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20</v>
      </c>
      <c r="C12" s="2">
        <f>((B12/1000)-A12)/(B12/1000)</f>
        <v/>
      </c>
      <c r="D12" s="4" t="n"/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40</v>
      </c>
      <c r="C13" s="2">
        <f>((B13/1000)-A13)/(B13/1000)</f>
        <v/>
      </c>
      <c r="D13" s="4" t="n"/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43</v>
      </c>
    </row>
    <row r="18" spans="1:13">
      <c r="A18" t="s">
        <v>20</v>
      </c>
      <c r="C18" s="4" t="n"/>
    </row>
    <row r="21" spans="1:13">
      <c r="A21" s="1" t="s">
        <v>21</v>
      </c>
    </row>
    <row r="22" spans="1:13">
      <c r="A22" t="s">
        <v>22</v>
      </c>
      <c r="D22" s="4" t="s">
        <v>43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/>
    </row>
    <row r="28" spans="1:13">
      <c r="A28" t="s">
        <v>26</v>
      </c>
      <c r="B28" s="4" t="n">
        <v>0.2</v>
      </c>
      <c r="C28" s="4" t="n"/>
    </row>
    <row r="29" spans="1:13">
      <c r="A29" t="s">
        <v>27</v>
      </c>
      <c r="B29" s="4" t="n">
        <v>0.2</v>
      </c>
      <c r="C29" s="4" t="n"/>
    </row>
    <row r="30" spans="1:13">
      <c r="A30" t="s">
        <v>28</v>
      </c>
      <c r="B30" s="4" t="n">
        <v>0.2</v>
      </c>
      <c r="C30" s="4" t="n"/>
    </row>
    <row r="31" spans="1:13">
      <c r="A31" t="s">
        <v>29</v>
      </c>
      <c r="B31" s="4" t="n">
        <v>0.2</v>
      </c>
      <c r="C31" s="4" t="n"/>
    </row>
    <row r="32" spans="1:13">
      <c r="A32" t="s">
        <v>30</v>
      </c>
      <c r="B32" s="4" t="n">
        <v>0.2</v>
      </c>
      <c r="C32" s="4" t="n"/>
    </row>
    <row r="33" spans="1:13">
      <c r="A33" t="s">
        <v>31</v>
      </c>
      <c r="B33" s="4" t="n">
        <v>0.2</v>
      </c>
      <c r="C33" s="4" t="n"/>
    </row>
    <row r="34" spans="1:13">
      <c r="A34" t="s">
        <v>32</v>
      </c>
      <c r="B34" s="4" t="n">
        <v>0.2</v>
      </c>
      <c r="C34" s="4" t="n"/>
    </row>
    <row r="35" spans="1:13">
      <c r="A35" t="s">
        <v>33</v>
      </c>
      <c r="B35" s="4" t="n">
        <v>0.2</v>
      </c>
      <c r="C35" s="4" t="n"/>
    </row>
    <row r="36" spans="1:13">
      <c r="A36" t="s">
        <v>34</v>
      </c>
      <c r="B36" s="4" t="n">
        <v>0.2</v>
      </c>
      <c r="C36" s="4" t="n"/>
    </row>
    <row r="37" spans="1:13">
      <c r="A37" t="s">
        <v>35</v>
      </c>
      <c r="B37" s="4" t="n">
        <v>0.2</v>
      </c>
      <c r="C37" s="4" t="n"/>
    </row>
    <row r="38" spans="1:13">
      <c r="A38" t="s">
        <v>36</v>
      </c>
      <c r="B38" s="4" t="n">
        <v>0.2</v>
      </c>
      <c r="C38" s="4" t="n"/>
    </row>
    <row r="39" spans="1:13">
      <c r="A39" t="s">
        <v>37</v>
      </c>
      <c r="B39" s="4" t="n">
        <v>0.2</v>
      </c>
      <c r="C39" s="4" t="n"/>
    </row>
    <row r="40" spans="1:13">
      <c r="A40" t="s">
        <v>38</v>
      </c>
      <c r="B40" s="4" t="n">
        <v>0.2</v>
      </c>
      <c r="C40" s="4" t="n"/>
    </row>
    <row r="41" spans="1:13">
      <c r="A41" t="s">
        <v>39</v>
      </c>
      <c r="B41" s="4" t="n">
        <v>0.2</v>
      </c>
      <c r="C41" s="4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4.1796875"/>
    <col bestFit="1" customWidth="1" max="3" min="3" style="19" width="8"/>
    <col bestFit="1" customWidth="1" max="7" min="7" style="19" width="12"/>
    <col bestFit="1" customWidth="1" max="8" min="8" style="19" width="12.726562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1</v>
      </c>
    </row>
    <row customHeight="1" ht="15.75" r="3" s="19" spans="1:13">
      <c r="A3" s="7" t="s">
        <v>7</v>
      </c>
      <c r="B3" s="5" t="n">
        <v>1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40</v>
      </c>
      <c r="C7" s="1" t="s">
        <v>15</v>
      </c>
      <c r="D7" s="1" t="s">
        <v>41</v>
      </c>
      <c r="E7" s="1" t="s">
        <v>15</v>
      </c>
      <c r="G7" s="10">
        <f>SLOPE(A8:A13,B8:B13)</f>
        <v/>
      </c>
      <c r="H7" s="11">
        <f>INTERCEPT(A8:A13,B8:B13)</f>
        <v/>
      </c>
      <c r="K7" s="10">
        <f>SLOPE(A8:A13,D8:D13)</f>
        <v/>
      </c>
      <c r="L7" s="11">
        <f>INTERCEPT(A8:A13,D8:D13)</f>
        <v/>
      </c>
    </row>
    <row r="8" spans="1:13">
      <c r="A8" t="n">
        <v>0</v>
      </c>
      <c r="B8" s="4" t="n">
        <v>0.0017</v>
      </c>
      <c r="C8" s="2">
        <f>((B8)-A8)/(B8)</f>
        <v/>
      </c>
      <c r="D8" s="4" t="n">
        <v>0.0017</v>
      </c>
      <c r="E8" s="2">
        <f>((D8)-A8)/(D8)</f>
        <v/>
      </c>
      <c r="H8">
        <f>B8*($G$7)+$H$7</f>
        <v/>
      </c>
      <c r="I8" s="2">
        <f>((H8)-A8)/(H8)</f>
        <v/>
      </c>
      <c r="L8">
        <f>D8*($K$7)+$L$7</f>
        <v/>
      </c>
      <c r="M8" s="2">
        <f>((L8)-A8)/(L8)</f>
        <v/>
      </c>
    </row>
    <row r="9" spans="1:13">
      <c r="A9" t="n">
        <v>1</v>
      </c>
      <c r="B9" s="4" t="n">
        <v>0.8169999999999999</v>
      </c>
      <c r="C9" s="2">
        <f>((B9)-A9)/(B9)</f>
        <v/>
      </c>
      <c r="D9" s="4" t="n">
        <v>0.828</v>
      </c>
      <c r="E9" s="2">
        <f>((D9)-A9)/(D9)</f>
        <v/>
      </c>
      <c r="H9">
        <f>B9*($G$7)+$H$7</f>
        <v/>
      </c>
      <c r="I9" s="6">
        <f>((H9)-A9)/(H9)</f>
        <v/>
      </c>
      <c r="L9">
        <f>D9*($K$7)+$L$7</f>
        <v/>
      </c>
      <c r="M9" s="6">
        <f>((L9)-A9)/(L9)</f>
        <v/>
      </c>
    </row>
    <row r="10" spans="1:13">
      <c r="A10" t="n">
        <v>5</v>
      </c>
      <c r="B10" s="4" t="n">
        <v>3.964</v>
      </c>
      <c r="C10" s="2">
        <f>((B10)-A10)/(B10)</f>
        <v/>
      </c>
      <c r="D10" s="4" t="n">
        <v>4.033</v>
      </c>
      <c r="E10" s="2">
        <f>((D10)-A10)/(D10)</f>
        <v/>
      </c>
      <c r="H10">
        <f>B10*($G$7)+$H$7</f>
        <v/>
      </c>
      <c r="I10" s="6">
        <f>((H10)-A10)/(H10)</f>
        <v/>
      </c>
      <c r="L10">
        <f>D10*($K$7)+$L$7</f>
        <v/>
      </c>
      <c r="M10" s="6">
        <f>((L10)-A10)/(L10)</f>
        <v/>
      </c>
    </row>
    <row r="11" spans="1:13">
      <c r="A11" t="n">
        <v>10</v>
      </c>
      <c r="B11" s="4" t="n">
        <v>7.859</v>
      </c>
      <c r="C11" s="2">
        <f>((B11)-A11)/(B11)</f>
        <v/>
      </c>
      <c r="D11" s="4" t="n">
        <v>8.009</v>
      </c>
      <c r="E11" s="2">
        <f>((D11)-A11)/(D11)</f>
        <v/>
      </c>
      <c r="H11">
        <f>B11*($G$7)+$H$7</f>
        <v/>
      </c>
      <c r="I11" s="6">
        <f>((H11)-A11)/(H11)</f>
        <v/>
      </c>
      <c r="L11">
        <f>D11*($K$7)+$L$7</f>
        <v/>
      </c>
      <c r="M11" s="6">
        <f>((L11)-A11)/(L11)</f>
        <v/>
      </c>
    </row>
    <row r="12" spans="1:13">
      <c r="A12" t="n">
        <v>20</v>
      </c>
      <c r="B12" s="4" t="n">
        <v>15.66</v>
      </c>
      <c r="C12" s="2">
        <f>((B12)-A12)/(B12)</f>
        <v/>
      </c>
      <c r="D12" s="4" t="n">
        <v>15.976</v>
      </c>
      <c r="E12" s="2">
        <f>((D12)-A12)/(D12)</f>
        <v/>
      </c>
      <c r="H12">
        <f>B12*($G$7)+$H$7</f>
        <v/>
      </c>
      <c r="I12" s="6">
        <f>((H12)-A12)/(H12)</f>
        <v/>
      </c>
      <c r="L12">
        <f>D12*($K$7)+$L$7</f>
        <v/>
      </c>
      <c r="M12" s="6">
        <f>((L12)-A12)/(L12)</f>
        <v/>
      </c>
    </row>
    <row r="13" spans="1:13">
      <c r="A13" t="n">
        <v>30</v>
      </c>
      <c r="B13" s="4" t="n">
        <v>23.488</v>
      </c>
      <c r="C13" s="2">
        <f>((B13)-A13)/(B13)</f>
        <v/>
      </c>
      <c r="D13" s="4" t="n">
        <v>24.04</v>
      </c>
      <c r="E13" s="2">
        <f>((D13)-A13)/(D13)</f>
        <v/>
      </c>
      <c r="H13">
        <f>B13*($G$7)+$H$7</f>
        <v/>
      </c>
      <c r="I13" s="6">
        <f>((H13)-A13)/(H13)</f>
        <v/>
      </c>
      <c r="L13">
        <f>D13*($K$7)+$L$7</f>
        <v/>
      </c>
      <c r="M13" s="6">
        <f>((L13)-A13)/(L13)</f>
        <v/>
      </c>
    </row>
    <row r="14" spans="1:13">
      <c r="B14" t="s">
        <v>42</v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43</v>
      </c>
    </row>
    <row r="18" spans="1:13">
      <c r="A18" t="s">
        <v>20</v>
      </c>
      <c r="C18" s="4" t="s">
        <v>43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0.199</v>
      </c>
      <c r="D27" t="s">
        <v>45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0.203</v>
      </c>
      <c r="C29" s="4" t="n">
        <v>0.202</v>
      </c>
    </row>
    <row r="30" spans="1:13">
      <c r="A30" t="s">
        <v>28</v>
      </c>
      <c r="B30" s="4" t="n">
        <v>0.2</v>
      </c>
      <c r="C30" s="4" t="n">
        <v>0.201</v>
      </c>
    </row>
    <row r="31" spans="1:13">
      <c r="A31" t="s">
        <v>29</v>
      </c>
      <c r="B31" s="4" t="n">
        <v>0.192</v>
      </c>
      <c r="C31" s="4" t="n">
        <v>0.193</v>
      </c>
    </row>
    <row r="32" spans="1:13">
      <c r="A32" t="s">
        <v>30</v>
      </c>
      <c r="B32" s="4" t="n">
        <v>0.203</v>
      </c>
      <c r="C32" s="4" t="n">
        <v>0.201</v>
      </c>
    </row>
    <row r="33" spans="1:13">
      <c r="A33" t="s">
        <v>31</v>
      </c>
      <c r="B33" s="4" t="n">
        <v>0.197</v>
      </c>
      <c r="C33" s="4" t="n">
        <v>0.198</v>
      </c>
    </row>
    <row r="34" spans="1:13">
      <c r="A34" t="s">
        <v>32</v>
      </c>
      <c r="B34" s="4" t="n">
        <v>0.201</v>
      </c>
      <c r="C34" s="4" t="n">
        <v>0.2</v>
      </c>
    </row>
    <row r="35" spans="1:13">
      <c r="A35" t="s">
        <v>33</v>
      </c>
      <c r="B35" s="4" t="n">
        <v>0.203</v>
      </c>
      <c r="C35" s="4" t="n">
        <v>0.204</v>
      </c>
    </row>
    <row r="36" spans="1:13">
      <c r="A36" t="s">
        <v>34</v>
      </c>
      <c r="B36" s="4" t="n">
        <v>0.195</v>
      </c>
      <c r="C36" s="4" t="n">
        <v>0.195</v>
      </c>
    </row>
    <row r="37" spans="1:13">
      <c r="A37" t="s">
        <v>35</v>
      </c>
      <c r="B37" s="4" t="n">
        <v>0.201</v>
      </c>
      <c r="C37" s="4" t="n">
        <v>0.199</v>
      </c>
    </row>
    <row r="38" spans="1:13">
      <c r="A38" t="s">
        <v>36</v>
      </c>
      <c r="B38" s="4" t="n">
        <v>0.199</v>
      </c>
      <c r="C38" s="4" t="n">
        <v>0.202</v>
      </c>
    </row>
    <row r="39" spans="1:13">
      <c r="A39" t="s">
        <v>37</v>
      </c>
      <c r="B39" s="4" t="n">
        <v>0.198</v>
      </c>
      <c r="C39" s="4" t="n">
        <v>0.197</v>
      </c>
    </row>
    <row r="40" spans="1:13">
      <c r="A40" t="s">
        <v>38</v>
      </c>
      <c r="B40" s="4" t="n">
        <v>0.206</v>
      </c>
      <c r="C40" s="4" t="n">
        <v>0.205</v>
      </c>
    </row>
    <row r="41" spans="1:13">
      <c r="A41" t="s">
        <v>39</v>
      </c>
      <c r="B41" s="4" t="n">
        <v>0.194</v>
      </c>
      <c r="C41" s="4" t="n">
        <v>0.196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I5" sqref="I5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9.5" r="1" s="19" spans="1:13" thickBot="1">
      <c r="A1" s="3" t="s">
        <v>5</v>
      </c>
      <c r="G1" s="20" t="s">
        <v>46</v>
      </c>
      <c r="K1" s="20" t="s">
        <v>46</v>
      </c>
    </row>
    <row customHeight="1" ht="15.75" r="2" s="19" spans="1:13">
      <c r="A2" s="7" t="s">
        <v>6</v>
      </c>
      <c r="B2" s="5" t="n">
        <v>2</v>
      </c>
      <c r="G2" s="8" t="s">
        <v>10</v>
      </c>
      <c r="H2" s="9" t="s">
        <v>11</v>
      </c>
      <c r="K2" s="8" t="s">
        <v>10</v>
      </c>
      <c r="L2" s="9" t="s">
        <v>11</v>
      </c>
    </row>
    <row customHeight="1" ht="16.5" r="3" s="19" spans="1:13" thickBot="1">
      <c r="A3" s="7" t="s">
        <v>7</v>
      </c>
      <c r="B3" s="5" t="n">
        <v>2</v>
      </c>
      <c r="G3" s="10">
        <f>G7*J22</f>
        <v/>
      </c>
      <c r="H3" s="10">
        <f>H7*J22</f>
        <v/>
      </c>
      <c r="K3" s="10">
        <f>K7*J22</f>
        <v/>
      </c>
      <c r="L3" s="10">
        <f>L7*J22</f>
        <v/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10</v>
      </c>
      <c r="C8" s="2">
        <f>((B8/1000)-A8)/(B8/1000)</f>
        <v/>
      </c>
      <c r="D8" s="4" t="n">
        <v>12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808</v>
      </c>
      <c r="C9" s="2">
        <f>((B9/1000)-A9)/(B9/1000)</f>
        <v/>
      </c>
      <c r="D9" s="4" t="n">
        <v>810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3957</v>
      </c>
      <c r="C10" s="2">
        <f>((B10/1000)-A10)/(B10/1000)</f>
        <v/>
      </c>
      <c r="D10" s="4" t="n">
        <v>4010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7890</v>
      </c>
      <c r="C11" s="2">
        <f>((B11/1000)-A11)/(B11/1000)</f>
        <v/>
      </c>
      <c r="D11" s="4" t="n">
        <v>7930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15762</v>
      </c>
      <c r="C12" s="2">
        <f>((B12/1000)-A12)/(B12/1000)</f>
        <v/>
      </c>
      <c r="D12" s="4" t="n">
        <v>15890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23700</v>
      </c>
      <c r="C13" s="2">
        <f>((B13/1000)-A13)/(B13/1000)</f>
        <v/>
      </c>
      <c r="D13" s="4" t="n">
        <v>23917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43</v>
      </c>
    </row>
    <row r="18" spans="1:13">
      <c r="A18" t="s">
        <v>20</v>
      </c>
      <c r="C18" s="4" t="s">
        <v>43</v>
      </c>
    </row>
    <row r="20" spans="1:13">
      <c r="I20" t="s">
        <v>47</v>
      </c>
      <c r="J20" t="n">
        <v>1.041687769</v>
      </c>
    </row>
    <row r="21" spans="1:13">
      <c r="A21" s="1" t="s">
        <v>21</v>
      </c>
      <c r="I21" t="s">
        <v>48</v>
      </c>
      <c r="J21" t="n">
        <v>0.7468925</v>
      </c>
    </row>
    <row r="22" spans="1:13">
      <c r="A22" t="s">
        <v>22</v>
      </c>
      <c r="D22" s="4" t="s">
        <v>44</v>
      </c>
      <c r="I22" t="s">
        <v>49</v>
      </c>
      <c r="J22">
        <f>J21/J20</f>
        <v/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0.199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0.192</v>
      </c>
      <c r="C31" s="4" t="n">
        <v>0.192</v>
      </c>
    </row>
    <row r="32" spans="1:13">
      <c r="A32" t="s">
        <v>30</v>
      </c>
      <c r="B32" s="4" t="n">
        <v>0.202</v>
      </c>
      <c r="C32" s="4" t="n">
        <v>0.203</v>
      </c>
    </row>
    <row r="33" spans="1:13">
      <c r="A33" t="s">
        <v>31</v>
      </c>
      <c r="B33" s="4" t="n">
        <v>0.196</v>
      </c>
      <c r="C33" s="4" t="n">
        <v>0.197</v>
      </c>
    </row>
    <row r="34" spans="1:13">
      <c r="A34" t="s">
        <v>32</v>
      </c>
      <c r="B34" s="4" t="n">
        <v>0.202</v>
      </c>
      <c r="C34" s="4" t="n">
        <v>0.202</v>
      </c>
    </row>
    <row r="35" spans="1:13">
      <c r="A35" t="s">
        <v>33</v>
      </c>
      <c r="B35" s="4" t="n">
        <v>0.201</v>
      </c>
      <c r="C35" s="4" t="n">
        <v>0.202</v>
      </c>
    </row>
    <row r="36" spans="1:13">
      <c r="A36" t="s">
        <v>34</v>
      </c>
      <c r="B36" s="4" t="n">
        <v>0.199</v>
      </c>
      <c r="C36" s="4" t="n">
        <v>0.196</v>
      </c>
    </row>
    <row r="37" spans="1:13">
      <c r="A37" t="s">
        <v>35</v>
      </c>
      <c r="B37" s="4" t="n">
        <v>0.199</v>
      </c>
      <c r="C37" s="4" t="n">
        <v>0.2</v>
      </c>
    </row>
    <row r="38" spans="1:13">
      <c r="A38" t="s">
        <v>36</v>
      </c>
      <c r="B38" s="4" t="n">
        <v>0.198</v>
      </c>
      <c r="C38" s="4" t="n">
        <v>0.201</v>
      </c>
    </row>
    <row r="39" spans="1:13">
      <c r="A39" t="s">
        <v>37</v>
      </c>
      <c r="B39" s="4" t="n">
        <v>0.198</v>
      </c>
      <c r="C39" s="4" t="n">
        <v>0.196</v>
      </c>
    </row>
    <row r="40" spans="1:13">
      <c r="A40" t="s">
        <v>38</v>
      </c>
      <c r="B40" s="4" t="n">
        <v>0.206</v>
      </c>
      <c r="C40" s="4" t="n">
        <v>0.206</v>
      </c>
    </row>
    <row r="41" spans="1:13">
      <c r="A41" t="s">
        <v>39</v>
      </c>
      <c r="B41" s="4" t="n">
        <v>0.194</v>
      </c>
      <c r="C41" s="4" t="n">
        <v>0.195</v>
      </c>
    </row>
  </sheetData>
  <mergeCells count="2">
    <mergeCell ref="G1:H1"/>
    <mergeCell ref="K1:L1"/>
  </mergeCell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I20" sqref="I20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  <c r="D1" t="s">
        <v>50</v>
      </c>
    </row>
    <row customHeight="1" ht="15.75" r="2" s="19" spans="1:13">
      <c r="A2" s="7" t="s">
        <v>6</v>
      </c>
      <c r="B2" s="5" t="n">
        <v>3</v>
      </c>
    </row>
    <row customHeight="1" ht="15.75" r="3" s="19" spans="1:13">
      <c r="A3" s="7" t="s">
        <v>7</v>
      </c>
      <c r="B3" s="5" t="n">
        <v>3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14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1100</v>
      </c>
      <c r="C9" s="2">
        <f>((B9/1000)-A9)/(B9/1000)</f>
        <v/>
      </c>
      <c r="D9" s="4" t="n">
        <v>1122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5440</v>
      </c>
      <c r="C10" s="2">
        <f>((B10/1000)-A10)/(B10/1000)</f>
        <v/>
      </c>
      <c r="D10" s="4" t="n">
        <v>5600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10852</v>
      </c>
      <c r="C11" s="2">
        <f>((B11/1000)-A11)/(B11/1000)</f>
        <v/>
      </c>
      <c r="D11" s="4" t="n">
        <v>11156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21685</v>
      </c>
      <c r="C12" s="2">
        <f>((B12/1000)-A12)/(B12/1000)</f>
        <v/>
      </c>
      <c r="D12" s="4" t="n">
        <v>22287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32560</v>
      </c>
      <c r="C13" s="2">
        <f>((B13/1000)-A13)/(B13/1000)</f>
        <v/>
      </c>
      <c r="D13" s="4" t="n">
        <v>33484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0.194</v>
      </c>
      <c r="C31" s="4" t="n">
        <v>0.193</v>
      </c>
    </row>
    <row r="32" spans="1:13">
      <c r="A32" t="s">
        <v>30</v>
      </c>
      <c r="B32" s="4" t="n">
        <v>0.201</v>
      </c>
      <c r="C32" s="4" t="n">
        <v>0.202</v>
      </c>
    </row>
    <row r="33" spans="1:13">
      <c r="A33" t="s">
        <v>31</v>
      </c>
      <c r="B33" s="4" t="n">
        <v>0.197</v>
      </c>
      <c r="C33" s="4" t="n">
        <v>0.198</v>
      </c>
    </row>
    <row r="34" spans="1:13">
      <c r="A34" t="s">
        <v>32</v>
      </c>
      <c r="B34" s="4" t="n">
        <v>0.202</v>
      </c>
      <c r="C34" s="4" t="n">
        <v>0.202</v>
      </c>
    </row>
    <row r="35" spans="1:13">
      <c r="A35" t="s">
        <v>33</v>
      </c>
      <c r="B35" s="4" t="n">
        <v>0.203</v>
      </c>
      <c r="C35" s="4" t="n">
        <v>0.201</v>
      </c>
    </row>
    <row r="36" spans="1:13">
      <c r="A36" t="s">
        <v>34</v>
      </c>
      <c r="B36" s="4" t="n">
        <v>0.197</v>
      </c>
      <c r="C36" s="4" t="n">
        <v>0.198</v>
      </c>
    </row>
    <row r="37" spans="1:13">
      <c r="A37" t="s">
        <v>35</v>
      </c>
      <c r="B37" s="4" t="n">
        <v>0.199</v>
      </c>
      <c r="C37" s="4" t="n">
        <v>0.201</v>
      </c>
    </row>
    <row r="38" spans="1:13">
      <c r="A38" t="s">
        <v>36</v>
      </c>
      <c r="B38" s="4" t="n">
        <v>0.2</v>
      </c>
      <c r="C38" s="4" t="n">
        <v>0.197</v>
      </c>
    </row>
    <row r="39" spans="1:13">
      <c r="A39" t="s">
        <v>37</v>
      </c>
      <c r="B39" s="4" t="n">
        <v>0.197</v>
      </c>
      <c r="C39" s="4" t="n">
        <v>0.201</v>
      </c>
    </row>
    <row r="40" spans="1:13">
      <c r="A40" t="s">
        <v>38</v>
      </c>
      <c r="B40" s="4" t="n">
        <v>0.205</v>
      </c>
      <c r="C40" s="4" t="n">
        <v>0.205</v>
      </c>
    </row>
    <row r="41" spans="1:13">
      <c r="A41" t="s">
        <v>39</v>
      </c>
      <c r="B41" s="4" t="n">
        <v>0.196</v>
      </c>
      <c r="C41" s="4" t="n">
        <v>0.194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E19" sqref="E19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4</v>
      </c>
    </row>
    <row customHeight="1" ht="15.75" r="3" s="19" spans="1:13">
      <c r="A3" s="7" t="s">
        <v>7</v>
      </c>
      <c r="B3" s="5" t="n">
        <v>4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17</v>
      </c>
      <c r="C8" s="2">
        <f>((B8/1000)-A8)/(B8/1000)</f>
        <v/>
      </c>
      <c r="D8" s="4" t="n">
        <v>16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1115</v>
      </c>
      <c r="C9" s="2">
        <f>((B9/1000)-A9)/(B9/1000)</f>
        <v/>
      </c>
      <c r="D9" s="4" t="n">
        <v>1146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5509</v>
      </c>
      <c r="C10" s="2">
        <f>((B10/1000)-A10)/(B10/1000)</f>
        <v/>
      </c>
      <c r="D10" s="4" t="n">
        <v>5573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10943</v>
      </c>
      <c r="C11" s="2">
        <f>((B11/1000)-A11)/(B11/1000)</f>
        <v/>
      </c>
      <c r="D11" s="4" t="n">
        <v>11077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21822</v>
      </c>
      <c r="C12" s="2">
        <f>((B12/1000)-A12)/(B12/1000)</f>
        <v/>
      </c>
      <c r="D12" s="4" t="n">
        <v>22006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33044</v>
      </c>
      <c r="C13" s="2">
        <f>((B13/1000)-A13)/(B13/1000)</f>
        <v/>
      </c>
      <c r="D13" s="4" t="n">
        <v>33025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0.203</v>
      </c>
      <c r="C29" s="4" t="n">
        <v>0.202</v>
      </c>
    </row>
    <row r="30" spans="1:13">
      <c r="A30" t="s">
        <v>28</v>
      </c>
      <c r="B30" s="4" t="n">
        <v>0.201</v>
      </c>
      <c r="C30" s="4" t="n">
        <v>0.202</v>
      </c>
    </row>
    <row r="31" spans="1:13">
      <c r="A31" t="s">
        <v>29</v>
      </c>
      <c r="B31" s="4" t="n">
        <v>0.192</v>
      </c>
      <c r="C31" s="4" t="n">
        <v>0.193</v>
      </c>
    </row>
    <row r="32" spans="1:13">
      <c r="A32" t="s">
        <v>30</v>
      </c>
      <c r="B32" s="4" t="n">
        <v>0.203</v>
      </c>
      <c r="C32" s="4" t="n">
        <v>0.201</v>
      </c>
    </row>
    <row r="33" spans="1:13">
      <c r="A33" t="s">
        <v>31</v>
      </c>
      <c r="B33" s="4" t="n">
        <v>0.196</v>
      </c>
      <c r="C33" s="4" t="n">
        <v>0.198</v>
      </c>
    </row>
    <row r="34" spans="1:13">
      <c r="A34" t="s">
        <v>32</v>
      </c>
      <c r="B34" s="4" t="n">
        <v>0.203</v>
      </c>
      <c r="C34" s="4" t="n">
        <v>0.202</v>
      </c>
    </row>
    <row r="35" spans="1:13">
      <c r="A35" t="s">
        <v>33</v>
      </c>
      <c r="B35" s="4" t="n">
        <v>0.2</v>
      </c>
      <c r="C35" s="4" t="n">
        <v>0.2</v>
      </c>
    </row>
    <row r="36" spans="1:13">
      <c r="A36" t="s">
        <v>34</v>
      </c>
      <c r="B36" s="4" t="n">
        <v>0.198</v>
      </c>
      <c r="C36" s="4" t="n">
        <v>0.199</v>
      </c>
    </row>
    <row r="37" spans="1:13">
      <c r="A37" t="s">
        <v>35</v>
      </c>
      <c r="B37" s="4" t="n">
        <v>0.197</v>
      </c>
      <c r="C37" s="4" t="n">
        <v>0.199</v>
      </c>
    </row>
    <row r="38" spans="1:13">
      <c r="A38" t="s">
        <v>36</v>
      </c>
      <c r="B38" s="4" t="n">
        <v>0.201</v>
      </c>
      <c r="C38" s="4" t="n">
        <v>0.2</v>
      </c>
    </row>
    <row r="39" spans="1:13">
      <c r="A39" t="s">
        <v>37</v>
      </c>
      <c r="B39" s="4" t="n">
        <v>0.198</v>
      </c>
      <c r="C39" s="4" t="n">
        <v>0.198</v>
      </c>
    </row>
    <row r="40" spans="1:13">
      <c r="A40" t="s">
        <v>38</v>
      </c>
      <c r="B40" s="4" t="n">
        <v>0.207</v>
      </c>
      <c r="C40" s="4" t="n">
        <v>0.204</v>
      </c>
    </row>
    <row r="41" spans="1:13">
      <c r="A41" t="s">
        <v>39</v>
      </c>
      <c r="B41" s="4" t="n">
        <v>0.193</v>
      </c>
      <c r="C41" s="4" t="n">
        <v>0.193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B4" sqref="B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5</v>
      </c>
    </row>
    <row customHeight="1" ht="15.75" r="3" s="19" spans="1:13">
      <c r="A3" s="7" t="s">
        <v>7</v>
      </c>
      <c r="B3" s="5" t="n">
        <v>5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18</v>
      </c>
      <c r="C8" s="2">
        <f>((B8/1000)-A8)/(B8/1000)</f>
        <v/>
      </c>
      <c r="D8" s="4" t="n">
        <v>17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1098</v>
      </c>
      <c r="C9" s="2">
        <f>((B9/1000)-A9)/(B9/1000)</f>
        <v/>
      </c>
      <c r="D9" s="4" t="n">
        <v>1161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5510</v>
      </c>
      <c r="C10" s="2">
        <f>((B10/1000)-A10)/(B10/1000)</f>
        <v/>
      </c>
      <c r="D10" s="4" t="n">
        <v>5629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10995</v>
      </c>
      <c r="C11" s="2">
        <f>((B11/1000)-A11)/(B11/1000)</f>
        <v/>
      </c>
      <c r="D11" s="4" t="n">
        <v>11200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21930</v>
      </c>
      <c r="C12" s="2">
        <f>((B12/1000)-A12)/(B12/1000)</f>
        <v/>
      </c>
      <c r="D12" s="4" t="n">
        <v>22276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32930</v>
      </c>
      <c r="C13" s="2">
        <f>((B13/1000)-A13)/(B13/1000)</f>
        <v/>
      </c>
      <c r="D13" s="4" t="n">
        <v>33474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0.199</v>
      </c>
    </row>
    <row r="28" spans="1:13">
      <c r="A28" t="s">
        <v>26</v>
      </c>
      <c r="B28" s="4" t="n">
        <v>0.2</v>
      </c>
      <c r="C28" s="4" t="n">
        <v>0.2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0.201</v>
      </c>
      <c r="C30" s="4" t="n">
        <v>0.201</v>
      </c>
    </row>
    <row r="31" spans="1:13">
      <c r="A31" t="s">
        <v>29</v>
      </c>
      <c r="B31" s="4" t="n">
        <v>0.193</v>
      </c>
      <c r="C31" s="4" t="n">
        <v>0.193</v>
      </c>
    </row>
    <row r="32" spans="1:13">
      <c r="A32" t="s">
        <v>30</v>
      </c>
      <c r="B32" s="4" t="n">
        <v>0.202</v>
      </c>
      <c r="C32" s="4" t="n">
        <v>0.202</v>
      </c>
    </row>
    <row r="33" spans="1:13">
      <c r="A33" t="s">
        <v>31</v>
      </c>
      <c r="B33" s="4" t="n">
        <v>0.196</v>
      </c>
      <c r="C33" s="4" t="n">
        <v>0.196</v>
      </c>
    </row>
    <row r="34" spans="1:13">
      <c r="A34" t="s">
        <v>32</v>
      </c>
      <c r="B34" s="4" t="n">
        <v>0.204</v>
      </c>
      <c r="C34" s="4" t="n">
        <v>0.203</v>
      </c>
    </row>
    <row r="35" spans="1:13">
      <c r="A35" t="s">
        <v>33</v>
      </c>
      <c r="B35" s="4" t="n">
        <v>0.198</v>
      </c>
      <c r="C35" s="4" t="n">
        <v>0.201</v>
      </c>
    </row>
    <row r="36" spans="1:13">
      <c r="A36" t="s">
        <v>34</v>
      </c>
      <c r="B36" s="4" t="n">
        <v>0.2</v>
      </c>
      <c r="C36" s="4" t="n">
        <v>0.198</v>
      </c>
    </row>
    <row r="37" spans="1:13">
      <c r="A37" t="s">
        <v>35</v>
      </c>
      <c r="B37" s="4" t="n">
        <v>0.196</v>
      </c>
      <c r="C37" s="4" t="n">
        <v>0.196</v>
      </c>
    </row>
    <row r="38" spans="1:13">
      <c r="A38" t="s">
        <v>36</v>
      </c>
      <c r="B38" s="4" t="n">
        <v>0.1</v>
      </c>
      <c r="C38" s="4" t="n">
        <v>0.203</v>
      </c>
    </row>
    <row r="39" spans="1:13">
      <c r="A39" t="s">
        <v>37</v>
      </c>
      <c r="B39" s="4" t="n">
        <v>0.197</v>
      </c>
      <c r="C39" s="4" t="n">
        <v>0.195</v>
      </c>
    </row>
    <row r="40" spans="1:13">
      <c r="A40" t="s">
        <v>38</v>
      </c>
      <c r="B40" s="4" t="n">
        <v>0.207</v>
      </c>
      <c r="C40" s="4" t="n">
        <v>0.207</v>
      </c>
    </row>
    <row r="41" spans="1:13">
      <c r="A41" t="s">
        <v>39</v>
      </c>
      <c r="B41" s="4" t="n">
        <v>0.194</v>
      </c>
      <c r="C41" s="4" t="n">
        <v>0.193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6</v>
      </c>
    </row>
    <row customHeight="1" ht="15.75" r="3" s="19" spans="1:13">
      <c r="A3" s="7" t="s">
        <v>7</v>
      </c>
      <c r="B3" s="5" t="n">
        <v>6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18</v>
      </c>
      <c r="C8" s="2">
        <f>((B8/1000)-A8)/(B8/1000)</f>
        <v/>
      </c>
      <c r="D8" s="4" t="n">
        <v>17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1148</v>
      </c>
      <c r="C9" s="2">
        <f>((B9/1000)-A9)/(B9/1000)</f>
        <v/>
      </c>
      <c r="D9" s="4" t="n">
        <v>1147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5584</v>
      </c>
      <c r="C10" s="2">
        <f>((B10/1000)-A10)/(B10/1000)</f>
        <v/>
      </c>
      <c r="D10" s="4" t="n">
        <v>5614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11057</v>
      </c>
      <c r="C11" s="2">
        <f>((B11/1000)-A11)/(B11/1000)</f>
        <v/>
      </c>
      <c r="D11" s="4" t="n">
        <v>11117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22038</v>
      </c>
      <c r="C12" s="2">
        <f>((B12/1000)-A12)/(B12/1000)</f>
        <v/>
      </c>
      <c r="D12" s="4" t="n">
        <v>22199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33034</v>
      </c>
      <c r="C13" s="2">
        <f>((B13/1000)-A13)/(B13/1000)</f>
        <v/>
      </c>
      <c r="D13" s="4" t="n">
        <v>33336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n"/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0.203</v>
      </c>
      <c r="C29" s="4" t="n">
        <v>0.202</v>
      </c>
    </row>
    <row r="30" spans="1:13">
      <c r="A30" t="s">
        <v>28</v>
      </c>
      <c r="B30" s="4" t="n">
        <v>0.2</v>
      </c>
      <c r="C30" s="4" t="n">
        <v>0.201</v>
      </c>
    </row>
    <row r="31" spans="1:13">
      <c r="A31" t="s">
        <v>29</v>
      </c>
      <c r="B31" s="4" t="n">
        <v>0.193</v>
      </c>
      <c r="C31" s="4" t="n">
        <v>0.193</v>
      </c>
    </row>
    <row r="32" spans="1:13">
      <c r="A32" t="s">
        <v>30</v>
      </c>
      <c r="B32" s="4" t="n">
        <v>0.202</v>
      </c>
      <c r="C32" s="4" t="n">
        <v>0.204</v>
      </c>
    </row>
    <row r="33" spans="1:13">
      <c r="A33" t="s">
        <v>31</v>
      </c>
      <c r="B33" s="4" t="n">
        <v>0.197</v>
      </c>
      <c r="C33" s="4" t="n">
        <v>0.196</v>
      </c>
    </row>
    <row r="34" spans="1:13">
      <c r="A34" t="s">
        <v>32</v>
      </c>
      <c r="B34" s="4" t="n">
        <v>0.204</v>
      </c>
      <c r="C34" s="4" t="n">
        <v>0.204</v>
      </c>
    </row>
    <row r="35" spans="1:13">
      <c r="A35" t="s">
        <v>33</v>
      </c>
      <c r="B35" s="4" t="n">
        <v>0.199</v>
      </c>
      <c r="C35" s="4" t="n">
        <v>0.199</v>
      </c>
    </row>
    <row r="36" spans="1:13">
      <c r="A36" t="s">
        <v>34</v>
      </c>
      <c r="B36" s="4" t="n">
        <v>0.2</v>
      </c>
      <c r="C36" s="4" t="n">
        <v>0.199</v>
      </c>
    </row>
    <row r="37" spans="1:13">
      <c r="A37" t="s">
        <v>35</v>
      </c>
      <c r="B37" s="4" t="n">
        <v>0.199</v>
      </c>
      <c r="C37" s="4" t="n">
        <v>0.198</v>
      </c>
    </row>
    <row r="38" spans="1:13">
      <c r="A38" t="s">
        <v>36</v>
      </c>
      <c r="B38" s="4" t="n">
        <v>0.2</v>
      </c>
      <c r="C38" s="4" t="n">
        <v>0.202</v>
      </c>
    </row>
    <row r="39" spans="1:13">
      <c r="A39" t="s">
        <v>37</v>
      </c>
      <c r="B39" s="4" t="n">
        <v>0.198</v>
      </c>
      <c r="C39" s="4" t="n">
        <v>0.198</v>
      </c>
    </row>
    <row r="40" spans="1:13">
      <c r="A40" t="s">
        <v>38</v>
      </c>
      <c r="B40" s="4" t="n">
        <v>0.206</v>
      </c>
      <c r="C40" s="4" t="n">
        <v>0.202</v>
      </c>
    </row>
    <row r="41" spans="1:13">
      <c r="A41" t="s">
        <v>39</v>
      </c>
      <c r="B41" s="4" t="n">
        <v>0.191</v>
      </c>
      <c r="C41" s="4" t="n">
        <v>0.194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D14" sqref="D14"/>
    </sheetView>
  </sheetViews>
  <sheetFormatPr baseColWidth="8" defaultRowHeight="14.5" outlineLevelCol="0"/>
  <cols>
    <col customWidth="1" max="1" min="1" style="19" width="19.81640625"/>
    <col bestFit="1" customWidth="1" max="2" min="2" style="19" width="13"/>
    <col bestFit="1" customWidth="1" max="3" min="3" style="19" width="8"/>
    <col bestFit="1" customWidth="1" max="4" min="4" style="19" width="15.1796875"/>
    <col bestFit="1" customWidth="1" max="7" min="7" style="19" width="12"/>
    <col bestFit="1" customWidth="1" max="8" min="8" style="19" width="12.7265625"/>
    <col bestFit="1" customWidth="1" max="9" min="9" style="19" width="13.54296875"/>
    <col bestFit="1" customWidth="1" max="11" min="11" style="19" width="11"/>
    <col bestFit="1" customWidth="1" max="12" min="12" style="19" width="12.7265625"/>
  </cols>
  <sheetData>
    <row customHeight="1" ht="18.75" r="1" s="19" spans="1:13">
      <c r="A1" s="3" t="s">
        <v>5</v>
      </c>
    </row>
    <row customHeight="1" ht="15.75" r="2" s="19" spans="1:13">
      <c r="A2" s="7" t="s">
        <v>6</v>
      </c>
      <c r="B2" s="5" t="n">
        <v>7</v>
      </c>
    </row>
    <row customHeight="1" ht="15.75" r="3" s="19" spans="1:13">
      <c r="A3" s="7" t="s">
        <v>7</v>
      </c>
      <c r="B3" s="5" t="n">
        <v>7</v>
      </c>
    </row>
    <row r="4" spans="1:13">
      <c r="A4" t="s">
        <v>8</v>
      </c>
    </row>
    <row customHeight="1" ht="15.75" r="5" s="19" spans="1:13" thickBot="1"/>
    <row r="6" spans="1:13">
      <c r="A6" t="s">
        <v>9</v>
      </c>
      <c r="G6" s="8" t="s">
        <v>10</v>
      </c>
      <c r="H6" s="9" t="s">
        <v>11</v>
      </c>
      <c r="K6" s="8" t="s">
        <v>12</v>
      </c>
      <c r="L6" s="9" t="s">
        <v>11</v>
      </c>
    </row>
    <row customHeight="1" ht="15.75" r="7" s="19" spans="1:13" thickBo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15</v>
      </c>
      <c r="G7" s="10">
        <f>SLOPE(A8:A13,B8:B13)*1000</f>
        <v/>
      </c>
      <c r="H7" s="11">
        <f>INTERCEPT(A8:A13,B8:B13)*1000</f>
        <v/>
      </c>
      <c r="K7" s="10">
        <f>SLOPE(A8:A13,(D8:D13))*1000</f>
        <v/>
      </c>
      <c r="L7" s="11">
        <f>INTERCEPT(A8:A13,(D8:D13))*1000</f>
        <v/>
      </c>
    </row>
    <row r="8" spans="1:13">
      <c r="A8" t="n">
        <v>0</v>
      </c>
      <c r="B8" s="4" t="n">
        <v>14</v>
      </c>
      <c r="C8" s="2">
        <f>((B8/1000)-A8)/(B8/1000)</f>
        <v/>
      </c>
      <c r="D8" s="4" t="n">
        <v>19</v>
      </c>
      <c r="E8" s="2">
        <f>((D8/1000)-A8)/(D8/1000)</f>
        <v/>
      </c>
      <c r="H8">
        <f>(B8*($G$7)+$H$7)</f>
        <v/>
      </c>
      <c r="I8" s="12">
        <f>((H8/1000)-A8)/(H8/1000)</f>
        <v/>
      </c>
      <c r="L8">
        <f>(D8*($K$7)+$L$7)</f>
        <v/>
      </c>
      <c r="M8" s="12">
        <f>((L8/1000)-A8)/(L8/1000)</f>
        <v/>
      </c>
    </row>
    <row r="9" spans="1:13">
      <c r="A9" t="n">
        <v>1</v>
      </c>
      <c r="B9" s="4" t="n">
        <v>1136</v>
      </c>
      <c r="C9" s="2">
        <f>((B9/1000)-A9)/(B9/1000)</f>
        <v/>
      </c>
      <c r="D9" s="4" t="n">
        <v>1121</v>
      </c>
      <c r="E9" s="2">
        <f>((D9/1000)-A9)/(D9/1000)</f>
        <v/>
      </c>
      <c r="H9">
        <f>(B9*($G$7)+$H$7)</f>
        <v/>
      </c>
      <c r="I9" s="12">
        <f>((H9/1000)-A9)/(H9/1000)</f>
        <v/>
      </c>
      <c r="L9">
        <f>(D9*($K$7)+$L$7)</f>
        <v/>
      </c>
      <c r="M9" s="12">
        <f>((L9/1000)-A9)/(L9/1000)</f>
        <v/>
      </c>
    </row>
    <row r="10" spans="1:13">
      <c r="A10" t="n">
        <v>5</v>
      </c>
      <c r="B10" s="4" t="n">
        <v>5625</v>
      </c>
      <c r="C10" s="2">
        <f>((B10/1000)-A10)/(B10/1000)</f>
        <v/>
      </c>
      <c r="D10" s="4" t="n">
        <v>5593</v>
      </c>
      <c r="E10" s="2">
        <f>((D10/1000)-A10)/(D10/1000)</f>
        <v/>
      </c>
      <c r="H10">
        <f>(B10*($G$7)+$H$7)</f>
        <v/>
      </c>
      <c r="I10" s="12">
        <f>((H10/1000)-A10)/(H10/1000)</f>
        <v/>
      </c>
      <c r="L10">
        <f>(D10*($K$7)+$L$7)</f>
        <v/>
      </c>
      <c r="M10" s="12">
        <f>((L10/1000)-A10)/(L10/1000)</f>
        <v/>
      </c>
    </row>
    <row r="11" spans="1:13">
      <c r="A11" t="n">
        <v>10</v>
      </c>
      <c r="B11" s="4" t="n">
        <v>11309</v>
      </c>
      <c r="C11" s="2">
        <f>((B11/1000)-A11)/(B11/1000)</f>
        <v/>
      </c>
      <c r="D11" s="4" t="n">
        <v>11126</v>
      </c>
      <c r="E11" s="2">
        <f>((D11/1000)-A11)/(D11/1000)</f>
        <v/>
      </c>
      <c r="H11">
        <f>(B11*($G$7)+$H$7)</f>
        <v/>
      </c>
      <c r="I11" s="12">
        <f>((H11/1000)-A11)/(H11/1000)</f>
        <v/>
      </c>
      <c r="L11">
        <f>(D11*($K$7)+$L$7)</f>
        <v/>
      </c>
      <c r="M11" s="12">
        <f>((L11/1000)-A11)/(L11/1000)</f>
        <v/>
      </c>
    </row>
    <row r="12" spans="1:13">
      <c r="A12" t="n">
        <v>20</v>
      </c>
      <c r="B12" s="4" t="n">
        <v>22585</v>
      </c>
      <c r="C12" s="2">
        <f>((B12/1000)-A12)/(B12/1000)</f>
        <v/>
      </c>
      <c r="D12" s="4" t="n">
        <v>22152</v>
      </c>
      <c r="E12" s="2">
        <f>((D12/1000)-A12)/(D12/1000)</f>
        <v/>
      </c>
      <c r="H12">
        <f>(B12*($G$7)+$H$7)</f>
        <v/>
      </c>
      <c r="I12" s="12">
        <f>((H12/1000)-A12)/(H12/1000)</f>
        <v/>
      </c>
      <c r="L12">
        <f>(D12*($K$7)+$L$7)</f>
        <v/>
      </c>
      <c r="M12" s="12">
        <f>((L12/1000)-A12)/(L12/1000)</f>
        <v/>
      </c>
    </row>
    <row r="13" spans="1:13">
      <c r="A13" t="n">
        <v>30</v>
      </c>
      <c r="B13" s="4" t="n">
        <v>33871</v>
      </c>
      <c r="C13" s="2">
        <f>((B13/1000)-A13)/(B13/1000)</f>
        <v/>
      </c>
      <c r="D13" s="4" t="n">
        <v>33391</v>
      </c>
      <c r="E13" s="2">
        <f>((D13/1000)-A13)/(D13/1000)</f>
        <v/>
      </c>
      <c r="H13">
        <f>(B13*($G$7)+$H$7)</f>
        <v/>
      </c>
      <c r="I13" s="12">
        <f>((H13/1000)-A13)/(H13/1000)</f>
        <v/>
      </c>
      <c r="L13">
        <f>(D13*($K$7)+$L$7)</f>
        <v/>
      </c>
      <c r="M13" s="12">
        <f>((L13/1000)-A13)/(L13/1000)</f>
        <v/>
      </c>
    </row>
    <row r="15" spans="1:13">
      <c r="A15" s="1" t="s">
        <v>17</v>
      </c>
    </row>
    <row r="16" spans="1:13">
      <c r="A16" t="s">
        <v>18</v>
      </c>
    </row>
    <row r="17" spans="1:13">
      <c r="A17" t="s">
        <v>19</v>
      </c>
      <c r="C17" s="4" t="s">
        <v>44</v>
      </c>
    </row>
    <row r="18" spans="1:13">
      <c r="A18" t="s">
        <v>20</v>
      </c>
      <c r="C18" s="4" t="s">
        <v>44</v>
      </c>
    </row>
    <row r="21" spans="1:13">
      <c r="A21" s="1" t="s">
        <v>21</v>
      </c>
    </row>
    <row r="22" spans="1:13">
      <c r="A22" t="s">
        <v>22</v>
      </c>
      <c r="D22" s="4" t="s">
        <v>44</v>
      </c>
    </row>
    <row r="24" spans="1:13">
      <c r="A24" s="1" t="s">
        <v>23</v>
      </c>
    </row>
    <row r="25" spans="1:13">
      <c r="A25" t="s">
        <v>24</v>
      </c>
    </row>
    <row r="26" spans="1:13">
      <c r="B26" s="1" t="s">
        <v>19</v>
      </c>
      <c r="C26" s="1" t="s">
        <v>20</v>
      </c>
    </row>
    <row r="27" spans="1:13">
      <c r="A27" t="s">
        <v>25</v>
      </c>
      <c r="B27" s="4" t="n">
        <v>0.2</v>
      </c>
      <c r="C27" s="4" t="n">
        <v>0.2</v>
      </c>
    </row>
    <row r="28" spans="1:13">
      <c r="A28" t="s">
        <v>26</v>
      </c>
      <c r="B28" s="4" t="n">
        <v>0.199</v>
      </c>
      <c r="C28" s="4" t="n">
        <v>0.199</v>
      </c>
    </row>
    <row r="29" spans="1:13">
      <c r="A29" t="s">
        <v>27</v>
      </c>
      <c r="B29" s="4" t="n">
        <v>0.202</v>
      </c>
      <c r="C29" s="4" t="n">
        <v>0.202</v>
      </c>
    </row>
    <row r="30" spans="1:13">
      <c r="A30" t="s">
        <v>28</v>
      </c>
      <c r="B30" s="4" t="n">
        <v>0.2</v>
      </c>
      <c r="C30" s="4" t="n">
        <v>0.201</v>
      </c>
    </row>
    <row r="31" spans="1:13">
      <c r="A31" t="s">
        <v>29</v>
      </c>
      <c r="B31" s="4" t="n">
        <v>0.193</v>
      </c>
      <c r="C31" s="4" t="n">
        <v>0.194</v>
      </c>
    </row>
    <row r="32" spans="1:13">
      <c r="A32" t="s">
        <v>30</v>
      </c>
      <c r="B32" s="4" t="n">
        <v>0.203</v>
      </c>
      <c r="C32" s="4" t="n">
        <v>0.201</v>
      </c>
    </row>
    <row r="33" spans="1:13">
      <c r="A33" t="s">
        <v>31</v>
      </c>
      <c r="B33" s="4" t="n">
        <v>0.198</v>
      </c>
      <c r="C33" s="4" t="n">
        <v>0.193</v>
      </c>
    </row>
    <row r="34" spans="1:13">
      <c r="A34" t="s">
        <v>32</v>
      </c>
      <c r="B34" s="4" t="n">
        <v>0.201</v>
      </c>
      <c r="C34" s="4" t="n">
        <v>0.202</v>
      </c>
    </row>
    <row r="35" spans="1:13">
      <c r="A35" t="s">
        <v>33</v>
      </c>
      <c r="B35" s="4" t="n">
        <v>0.2</v>
      </c>
      <c r="C35" s="4" t="n">
        <v>0.201</v>
      </c>
    </row>
    <row r="36" spans="1:13">
      <c r="A36" t="s">
        <v>34</v>
      </c>
      <c r="B36" s="4" t="n">
        <v>0.199</v>
      </c>
      <c r="C36" s="4" t="n">
        <v>0.195</v>
      </c>
    </row>
    <row r="37" spans="1:13">
      <c r="A37" t="s">
        <v>35</v>
      </c>
      <c r="B37" s="4" t="n">
        <v>0.199</v>
      </c>
      <c r="C37" s="4" t="n">
        <v>0.2</v>
      </c>
    </row>
    <row r="38" spans="1:13">
      <c r="A38" t="s">
        <v>36</v>
      </c>
      <c r="B38" s="4" t="n">
        <v>0.2</v>
      </c>
      <c r="C38" s="4" t="n">
        <v>0.202</v>
      </c>
    </row>
    <row r="39" spans="1:13">
      <c r="A39" t="s">
        <v>37</v>
      </c>
      <c r="B39" s="4" t="n">
        <v>0.196</v>
      </c>
      <c r="C39" s="4" t="n">
        <v>0.194</v>
      </c>
    </row>
    <row r="40" spans="1:13">
      <c r="A40" t="s">
        <v>38</v>
      </c>
      <c r="B40" s="4" t="n">
        <v>0.204</v>
      </c>
      <c r="C40" s="4" t="n">
        <v>0.208</v>
      </c>
    </row>
    <row r="41" spans="1:13">
      <c r="A41" t="s">
        <v>39</v>
      </c>
      <c r="B41" s="4" t="n">
        <v>0.196</v>
      </c>
      <c r="C41" s="4" t="n">
        <v>0.196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Puglia</dc:creator>
  <dcterms:created xsi:type="dcterms:W3CDTF">2018-04-20T16:56:44Z</dcterms:created>
  <dcterms:modified xsi:type="dcterms:W3CDTF">2018-08-10T16:31:15Z</dcterms:modified>
  <cp:lastModifiedBy>Electrical  Test</cp:lastModifiedBy>
</cp:coreProperties>
</file>