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 Drive\real estate statistics\"/>
    </mc:Choice>
  </mc:AlternateContent>
  <bookViews>
    <workbookView xWindow="0" yWindow="1800" windowWidth="19200" windowHeight="12360" activeTab="1"/>
  </bookViews>
  <sheets>
    <sheet name="linear" sheetId="2" r:id="rId1"/>
    <sheet name="Sheet1" sheetId="1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2" i="1"/>
  <c r="D20" i="1"/>
  <c r="E22" i="1" l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G29" i="1" l="1"/>
  <c r="G32" i="1"/>
  <c r="G28" i="1"/>
  <c r="G24" i="1"/>
  <c r="G34" i="1"/>
  <c r="G30" i="1"/>
  <c r="G26" i="1"/>
  <c r="G22" i="1"/>
  <c r="F21" i="1"/>
  <c r="G33" i="1"/>
  <c r="G25" i="1"/>
  <c r="G36" i="1"/>
  <c r="G35" i="1"/>
  <c r="G31" i="1"/>
  <c r="G27" i="1"/>
  <c r="G23" i="1"/>
  <c r="J22" i="1"/>
  <c r="R22" i="1"/>
  <c r="N22" i="1"/>
  <c r="U22" i="1"/>
  <c r="Q22" i="1"/>
  <c r="M22" i="1"/>
  <c r="I22" i="1"/>
  <c r="T22" i="1"/>
  <c r="P22" i="1"/>
  <c r="L22" i="1"/>
  <c r="H22" i="1"/>
  <c r="S22" i="1"/>
  <c r="O22" i="1"/>
  <c r="K22" i="1"/>
  <c r="G2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2" i="1"/>
  <c r="F2" i="1" s="1"/>
</calcChain>
</file>

<file path=xl/sharedStrings.xml><?xml version="1.0" encoding="utf-8"?>
<sst xmlns="http://schemas.openxmlformats.org/spreadsheetml/2006/main" count="79" uniqueCount="75">
  <si>
    <t>Sales</t>
  </si>
  <si>
    <t>YEAR 1</t>
  </si>
  <si>
    <t>YEAR 2</t>
  </si>
  <si>
    <t>YEAR 3</t>
  </si>
  <si>
    <t>QUARTER</t>
  </si>
  <si>
    <t>YEAR</t>
  </si>
  <si>
    <t>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</si>
  <si>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</si>
  <si>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</si>
  <si>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</si>
  <si>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</si>
  <si>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</si>
  <si>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</si>
  <si>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</si>
  <si>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</si>
  <si>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</si>
  <si>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</si>
  <si>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</si>
  <si>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</si>
  <si>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</si>
  <si>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</si>
  <si>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</si>
  <si>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</si>
  <si>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</si>
  <si>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</si>
  <si>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</si>
  <si>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</si>
  <si>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</si>
  <si>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</si>
  <si>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90.0%</t>
  </si>
  <si>
    <t>Upper 90.0%</t>
  </si>
  <si>
    <t>RESIDUAL OUTPUT</t>
  </si>
  <si>
    <t>Observation</t>
  </si>
  <si>
    <t>Predicted Sales</t>
  </si>
  <si>
    <t>Residuals</t>
  </si>
  <si>
    <t>PROBABILITY OUTPUT</t>
  </si>
  <si>
    <t>Percentile</t>
  </si>
  <si>
    <t>SALES</t>
  </si>
  <si>
    <t>LINEAR</t>
  </si>
  <si>
    <t>cycle+error</t>
  </si>
  <si>
    <t>0</t>
  </si>
  <si>
    <t>-0.664858330618896-2.0197983964727i</t>
  </si>
  <si>
    <t>0.209534207530423-0.123017613126426i</t>
  </si>
  <si>
    <t>0.813941567091958+0.800168690175366i</t>
  </si>
  <si>
    <t>-3.96117647058823+7.86117647058823i</t>
  </si>
  <si>
    <t>8.7969560443502E-002-0.826247488744235i</t>
  </si>
  <si>
    <t>6.81128512931132E-002+0.154629445697111i</t>
  </si>
  <si>
    <t>1.73882352941177</t>
  </si>
  <si>
    <t>0.718241320730501-0.10907954225477i</t>
  </si>
  <si>
    <t>6.81128512931128E-002-0.154629445697111i</t>
  </si>
  <si>
    <t>-3.96117647058824-7.86117647058823i</t>
  </si>
  <si>
    <t>0.813941567091958-0.800168690175367i</t>
  </si>
  <si>
    <t>0.209534207530423+0.123017613126425i</t>
  </si>
  <si>
    <t>-0.664858330618891+2.0197983964727i</t>
  </si>
  <si>
    <t>0.407982463105538-0.30909362603191i</t>
  </si>
  <si>
    <t>-2.51144844151802+0.481242874890051i</t>
  </si>
  <si>
    <t>-2.7823021113459-8.3923204836358E-002i</t>
  </si>
  <si>
    <t>-4.78511254119638-2.76373362708568i</t>
  </si>
  <si>
    <t>5.34086580620831+2.68797894125268i</t>
  </si>
  <si>
    <t>0.904659474278757+1.08016967541752i</t>
  </si>
  <si>
    <t>0.804285377941085+1.1475077300636i</t>
  </si>
  <si>
    <t>0.7182413207305+0.109079542254769i</t>
  </si>
  <si>
    <t>0.762246443114843+0.875379152520224i</t>
  </si>
  <si>
    <t>0.762246443114843-0.875379152520224i</t>
  </si>
  <si>
    <t>0.804285377941081-1.1475077300636i</t>
  </si>
  <si>
    <t>0.904659474278756-1.08016967541752i</t>
  </si>
  <si>
    <t>8.79695604435037E-002+0.826247488744235i</t>
  </si>
  <si>
    <t>5.3408658062083-2.6879789412527i</t>
  </si>
  <si>
    <t>-4.78511254119637+2.76373362708569i</t>
  </si>
  <si>
    <t>-2.7823021113459+8.39232048363651E-002i</t>
  </si>
  <si>
    <t>-2.51144844151802-0.481242874890043i</t>
  </si>
  <si>
    <t>0.407982463105543+0.309093626031908i</t>
  </si>
  <si>
    <t>cycle</t>
  </si>
  <si>
    <t>SUM -&gt;</t>
  </si>
  <si>
    <t>w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</si>
</sst>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Sheet1!$D$2:$D$17</c:f>
              <c:numCache>
                <c:formatCode>0.0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yVal>
          <c:smooth val="0"/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linear!$B$25:$B$40</c:f>
              <c:numCache>
                <c:formatCode>General</c:formatCode>
                <c:ptCount val="16"/>
                <c:pt idx="0">
                  <c:v>5.0323529411764696</c:v>
                </c:pt>
                <c:pt idx="1">
                  <c:v>5.21220588235294</c:v>
                </c:pt>
                <c:pt idx="2">
                  <c:v>5.3920588235294113</c:v>
                </c:pt>
                <c:pt idx="3">
                  <c:v>5.5719117647058818</c:v>
                </c:pt>
                <c:pt idx="4">
                  <c:v>5.7517647058823522</c:v>
                </c:pt>
                <c:pt idx="5">
                  <c:v>5.9316176470588227</c:v>
                </c:pt>
                <c:pt idx="6">
                  <c:v>6.111470588235294</c:v>
                </c:pt>
                <c:pt idx="7">
                  <c:v>6.2913235294117644</c:v>
                </c:pt>
                <c:pt idx="8">
                  <c:v>6.4711764705882349</c:v>
                </c:pt>
                <c:pt idx="9">
                  <c:v>6.6510294117647053</c:v>
                </c:pt>
                <c:pt idx="10">
                  <c:v>6.8308823529411757</c:v>
                </c:pt>
                <c:pt idx="11">
                  <c:v>7.0107352941176462</c:v>
                </c:pt>
                <c:pt idx="12">
                  <c:v>7.1905882352941175</c:v>
                </c:pt>
                <c:pt idx="13">
                  <c:v>7.3704411764705879</c:v>
                </c:pt>
                <c:pt idx="14">
                  <c:v>7.5502941176470593</c:v>
                </c:pt>
                <c:pt idx="15">
                  <c:v>7.7301470588235297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86672"/>
        <c:axId val="386481968"/>
      </c:scatterChart>
      <c:valAx>
        <c:axId val="38648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481968"/>
        <c:crosses val="autoZero"/>
        <c:crossBetween val="midCat"/>
      </c:valAx>
      <c:valAx>
        <c:axId val="386481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86486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linear!$E$25:$E$40</c:f>
              <c:numCache>
                <c:formatCode>General</c:formatCode>
                <c:ptCount val="16"/>
                <c:pt idx="0">
                  <c:v>3.125</c:v>
                </c:pt>
                <c:pt idx="1">
                  <c:v>9.375</c:v>
                </c:pt>
                <c:pt idx="2">
                  <c:v>15.625</c:v>
                </c:pt>
                <c:pt idx="3">
                  <c:v>21.875</c:v>
                </c:pt>
                <c:pt idx="4">
                  <c:v>28.125</c:v>
                </c:pt>
                <c:pt idx="5">
                  <c:v>34.375</c:v>
                </c:pt>
                <c:pt idx="6">
                  <c:v>40.625</c:v>
                </c:pt>
                <c:pt idx="7">
                  <c:v>46.875</c:v>
                </c:pt>
                <c:pt idx="8">
                  <c:v>53.125</c:v>
                </c:pt>
                <c:pt idx="9">
                  <c:v>59.375</c:v>
                </c:pt>
                <c:pt idx="10">
                  <c:v>65.625</c:v>
                </c:pt>
                <c:pt idx="11">
                  <c:v>71.875</c:v>
                </c:pt>
                <c:pt idx="12">
                  <c:v>78.125</c:v>
                </c:pt>
                <c:pt idx="13">
                  <c:v>84.375</c:v>
                </c:pt>
                <c:pt idx="14">
                  <c:v>90.625</c:v>
                </c:pt>
                <c:pt idx="15">
                  <c:v>96.875</c:v>
                </c:pt>
              </c:numCache>
            </c:numRef>
          </c:xVal>
          <c:yVal>
            <c:numRef>
              <c:f>linear!$F$25:$F$40</c:f>
              <c:numCache>
                <c:formatCode>General</c:formatCode>
                <c:ptCount val="16"/>
                <c:pt idx="0">
                  <c:v>4.0999999999999996</c:v>
                </c:pt>
                <c:pt idx="1">
                  <c:v>4.8</c:v>
                </c:pt>
                <c:pt idx="2">
                  <c:v>5.2</c:v>
                </c:pt>
                <c:pt idx="3">
                  <c:v>5.6</c:v>
                </c:pt>
                <c:pt idx="4">
                  <c:v>5.8</c:v>
                </c:pt>
                <c:pt idx="5">
                  <c:v>5.9</c:v>
                </c:pt>
                <c:pt idx="6">
                  <c:v>6</c:v>
                </c:pt>
                <c:pt idx="7">
                  <c:v>6</c:v>
                </c:pt>
                <c:pt idx="8">
                  <c:v>6.3</c:v>
                </c:pt>
                <c:pt idx="9">
                  <c:v>6.5</c:v>
                </c:pt>
                <c:pt idx="10">
                  <c:v>6.8</c:v>
                </c:pt>
                <c:pt idx="11">
                  <c:v>7.4</c:v>
                </c:pt>
                <c:pt idx="12">
                  <c:v>7.5</c:v>
                </c:pt>
                <c:pt idx="13">
                  <c:v>7.8</c:v>
                </c:pt>
                <c:pt idx="14">
                  <c:v>8</c:v>
                </c:pt>
                <c:pt idx="15">
                  <c:v>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83144"/>
        <c:axId val="454739280"/>
      </c:scatterChart>
      <c:valAx>
        <c:axId val="38648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739280"/>
        <c:crosses val="autoZero"/>
        <c:crossBetween val="midCat"/>
      </c:valAx>
      <c:valAx>
        <c:axId val="454739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483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12</xdr:row>
      <xdr:rowOff>66675</xdr:rowOff>
    </xdr:from>
    <xdr:to>
      <xdr:col>15</xdr:col>
      <xdr:colOff>542925</xdr:colOff>
      <xdr:row>22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B18" sqref="B18"/>
    </sheetView>
  </sheetViews>
  <sheetFormatPr defaultRowHeight="15" x14ac:dyDescent="0.25"/>
  <sheetData>
    <row r="1" spans="1:9" x14ac:dyDescent="0.25">
      <c r="A1" t="s">
        <v>7</v>
      </c>
    </row>
    <row r="2" spans="1:9" ht="15.75" thickBot="1" x14ac:dyDescent="0.3"/>
    <row r="3" spans="1:9" x14ac:dyDescent="0.25">
      <c r="A3" s="6" t="s">
        <v>8</v>
      </c>
      <c r="B3" s="6"/>
    </row>
    <row r="4" spans="1:9" x14ac:dyDescent="0.25">
      <c r="A4" s="3" t="s">
        <v>9</v>
      </c>
      <c r="B4" s="3">
        <v>0.71085971443344298</v>
      </c>
    </row>
    <row r="5" spans="1:9" x14ac:dyDescent="0.25">
      <c r="A5" s="3" t="s">
        <v>10</v>
      </c>
      <c r="B5" s="3">
        <v>0.50532153360439613</v>
      </c>
    </row>
    <row r="6" spans="1:9" x14ac:dyDescent="0.25">
      <c r="A6" s="3" t="s">
        <v>11</v>
      </c>
      <c r="B6" s="3">
        <v>0.46998735743328152</v>
      </c>
    </row>
    <row r="7" spans="1:9" x14ac:dyDescent="0.25">
      <c r="A7" s="3" t="s">
        <v>12</v>
      </c>
      <c r="B7" s="3">
        <v>0.87694142364481886</v>
      </c>
    </row>
    <row r="8" spans="1:9" ht="15.75" thickBot="1" x14ac:dyDescent="0.3">
      <c r="A8" s="4" t="s">
        <v>13</v>
      </c>
      <c r="B8" s="4">
        <v>16</v>
      </c>
    </row>
    <row r="10" spans="1:9" ht="15.75" thickBot="1" x14ac:dyDescent="0.3">
      <c r="A10" t="s">
        <v>14</v>
      </c>
    </row>
    <row r="11" spans="1:9" x14ac:dyDescent="0.25">
      <c r="A11" s="5"/>
      <c r="B11" s="5" t="s">
        <v>19</v>
      </c>
      <c r="C11" s="5" t="s">
        <v>20</v>
      </c>
      <c r="D11" s="5" t="s">
        <v>21</v>
      </c>
      <c r="E11" s="5" t="s">
        <v>22</v>
      </c>
      <c r="F11" s="5" t="s">
        <v>23</v>
      </c>
    </row>
    <row r="12" spans="1:9" x14ac:dyDescent="0.25">
      <c r="A12" s="3" t="s">
        <v>15</v>
      </c>
      <c r="B12" s="3">
        <v>1</v>
      </c>
      <c r="C12" s="3">
        <v>10.998007352941181</v>
      </c>
      <c r="D12" s="3">
        <v>10.998007352941181</v>
      </c>
      <c r="E12" s="3">
        <v>14.301211698194139</v>
      </c>
      <c r="F12" s="3">
        <v>2.0226309719844006E-3</v>
      </c>
    </row>
    <row r="13" spans="1:9" x14ac:dyDescent="0.25">
      <c r="A13" s="3" t="s">
        <v>16</v>
      </c>
      <c r="B13" s="3">
        <v>14</v>
      </c>
      <c r="C13" s="3">
        <v>10.766367647058823</v>
      </c>
      <c r="D13" s="3">
        <v>0.76902626050420164</v>
      </c>
      <c r="E13" s="3"/>
      <c r="F13" s="3"/>
    </row>
    <row r="14" spans="1:9" ht="15.75" thickBot="1" x14ac:dyDescent="0.3">
      <c r="A14" s="4" t="s">
        <v>17</v>
      </c>
      <c r="B14" s="4">
        <v>15</v>
      </c>
      <c r="C14" s="4">
        <v>21.764375000000005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24</v>
      </c>
      <c r="C16" s="5" t="s">
        <v>12</v>
      </c>
      <c r="D16" s="5" t="s">
        <v>25</v>
      </c>
      <c r="E16" s="5" t="s">
        <v>26</v>
      </c>
      <c r="F16" s="5" t="s">
        <v>27</v>
      </c>
      <c r="G16" s="5" t="s">
        <v>28</v>
      </c>
      <c r="H16" s="5" t="s">
        <v>29</v>
      </c>
      <c r="I16" s="5" t="s">
        <v>30</v>
      </c>
    </row>
    <row r="17" spans="1:9" x14ac:dyDescent="0.25">
      <c r="A17" s="3" t="s">
        <v>18</v>
      </c>
      <c r="B17" s="3">
        <v>4.8524999999999991</v>
      </c>
      <c r="C17" s="3">
        <v>0.45987196222280768</v>
      </c>
      <c r="D17" s="3">
        <v>10.551850077019843</v>
      </c>
      <c r="E17" s="3">
        <v>4.7832242118313356E-8</v>
      </c>
      <c r="F17" s="3">
        <v>3.866172737277882</v>
      </c>
      <c r="G17" s="3">
        <v>5.8388272627221163</v>
      </c>
      <c r="H17" s="3">
        <v>4.0425228517782799</v>
      </c>
      <c r="I17" s="3">
        <v>5.6624771482217184</v>
      </c>
    </row>
    <row r="18" spans="1:9" ht="15.75" thickBot="1" x14ac:dyDescent="0.3">
      <c r="A18" s="4" t="s">
        <v>6</v>
      </c>
      <c r="B18" s="4">
        <v>0.17985294117647099</v>
      </c>
      <c r="C18" s="4">
        <v>4.7558826127853671E-2</v>
      </c>
      <c r="D18" s="4">
        <v>3.7816942893621288</v>
      </c>
      <c r="E18" s="4">
        <v>2.0226309719844006E-3</v>
      </c>
      <c r="F18" s="4">
        <v>7.7849404004452616E-2</v>
      </c>
      <c r="G18" s="4">
        <v>0.28185647834848865</v>
      </c>
      <c r="H18" s="4">
        <v>9.6087098671926191E-2</v>
      </c>
      <c r="I18" s="4">
        <v>0.2636187836810151</v>
      </c>
    </row>
    <row r="22" spans="1:9" x14ac:dyDescent="0.25">
      <c r="A22" t="s">
        <v>31</v>
      </c>
      <c r="E22" t="s">
        <v>35</v>
      </c>
    </row>
    <row r="23" spans="1:9" ht="15.75" thickBot="1" x14ac:dyDescent="0.3"/>
    <row r="24" spans="1:9" x14ac:dyDescent="0.25">
      <c r="A24" s="5" t="s">
        <v>32</v>
      </c>
      <c r="B24" s="5" t="s">
        <v>33</v>
      </c>
      <c r="C24" s="5" t="s">
        <v>34</v>
      </c>
      <c r="E24" s="5" t="s">
        <v>36</v>
      </c>
      <c r="F24" s="5" t="s">
        <v>0</v>
      </c>
    </row>
    <row r="25" spans="1:9" x14ac:dyDescent="0.25">
      <c r="A25" s="3">
        <v>1</v>
      </c>
      <c r="B25" s="3">
        <v>5.0323529411764696</v>
      </c>
      <c r="C25" s="3">
        <v>-0.23235294117646976</v>
      </c>
      <c r="E25" s="3">
        <v>3.125</v>
      </c>
      <c r="F25" s="3">
        <v>4.0999999999999996</v>
      </c>
    </row>
    <row r="26" spans="1:9" x14ac:dyDescent="0.25">
      <c r="A26" s="3">
        <v>2</v>
      </c>
      <c r="B26" s="3">
        <v>5.21220588235294</v>
      </c>
      <c r="C26" s="3">
        <v>-1.1122058823529404</v>
      </c>
      <c r="E26" s="3">
        <v>9.375</v>
      </c>
      <c r="F26" s="3">
        <v>4.8</v>
      </c>
    </row>
    <row r="27" spans="1:9" x14ac:dyDescent="0.25">
      <c r="A27" s="3">
        <v>3</v>
      </c>
      <c r="B27" s="3">
        <v>5.3920588235294113</v>
      </c>
      <c r="C27" s="3">
        <v>0.60794117647058865</v>
      </c>
      <c r="E27" s="3">
        <v>15.625</v>
      </c>
      <c r="F27" s="3">
        <v>5.2</v>
      </c>
    </row>
    <row r="28" spans="1:9" x14ac:dyDescent="0.25">
      <c r="A28" s="3">
        <v>4</v>
      </c>
      <c r="B28" s="3">
        <v>5.5719117647058818</v>
      </c>
      <c r="C28" s="3">
        <v>0.92808823529411821</v>
      </c>
      <c r="E28" s="3">
        <v>21.875</v>
      </c>
      <c r="F28" s="3">
        <v>5.6</v>
      </c>
    </row>
    <row r="29" spans="1:9" x14ac:dyDescent="0.25">
      <c r="A29" s="3">
        <v>5</v>
      </c>
      <c r="B29" s="3">
        <v>5.7517647058823522</v>
      </c>
      <c r="C29" s="3">
        <v>4.8235294117647598E-2</v>
      </c>
      <c r="E29" s="3">
        <v>28.125</v>
      </c>
      <c r="F29" s="3">
        <v>5.8</v>
      </c>
    </row>
    <row r="30" spans="1:9" x14ac:dyDescent="0.25">
      <c r="A30" s="3">
        <v>6</v>
      </c>
      <c r="B30" s="3">
        <v>5.9316176470588227</v>
      </c>
      <c r="C30" s="3">
        <v>-0.73161764705882248</v>
      </c>
      <c r="E30" s="3">
        <v>34.375</v>
      </c>
      <c r="F30" s="3">
        <v>5.9</v>
      </c>
    </row>
    <row r="31" spans="1:9" x14ac:dyDescent="0.25">
      <c r="A31" s="3">
        <v>7</v>
      </c>
      <c r="B31" s="3">
        <v>6.111470588235294</v>
      </c>
      <c r="C31" s="3">
        <v>0.68852941176470583</v>
      </c>
      <c r="E31" s="3">
        <v>40.625</v>
      </c>
      <c r="F31" s="3">
        <v>6</v>
      </c>
    </row>
    <row r="32" spans="1:9" x14ac:dyDescent="0.25">
      <c r="A32" s="3">
        <v>8</v>
      </c>
      <c r="B32" s="3">
        <v>6.2913235294117644</v>
      </c>
      <c r="C32" s="3">
        <v>1.1086764705882359</v>
      </c>
      <c r="E32" s="3">
        <v>46.875</v>
      </c>
      <c r="F32" s="3">
        <v>6</v>
      </c>
    </row>
    <row r="33" spans="1:6" x14ac:dyDescent="0.25">
      <c r="A33" s="3">
        <v>9</v>
      </c>
      <c r="B33" s="3">
        <v>6.4711764705882349</v>
      </c>
      <c r="C33" s="3">
        <v>-0.47117647058823486</v>
      </c>
      <c r="E33" s="3">
        <v>53.125</v>
      </c>
      <c r="F33" s="3">
        <v>6.3</v>
      </c>
    </row>
    <row r="34" spans="1:6" x14ac:dyDescent="0.25">
      <c r="A34" s="3">
        <v>10</v>
      </c>
      <c r="B34" s="3">
        <v>6.6510294117647053</v>
      </c>
      <c r="C34" s="3">
        <v>-1.0510294117647057</v>
      </c>
      <c r="E34" s="3">
        <v>59.375</v>
      </c>
      <c r="F34" s="3">
        <v>6.5</v>
      </c>
    </row>
    <row r="35" spans="1:6" x14ac:dyDescent="0.25">
      <c r="A35" s="3">
        <v>11</v>
      </c>
      <c r="B35" s="3">
        <v>6.8308823529411757</v>
      </c>
      <c r="C35" s="3">
        <v>0.66911764705882426</v>
      </c>
      <c r="E35" s="3">
        <v>65.625</v>
      </c>
      <c r="F35" s="3">
        <v>6.8</v>
      </c>
    </row>
    <row r="36" spans="1:6" x14ac:dyDescent="0.25">
      <c r="A36" s="3">
        <v>12</v>
      </c>
      <c r="B36" s="3">
        <v>7.0107352941176462</v>
      </c>
      <c r="C36" s="3">
        <v>0.78926470588235365</v>
      </c>
      <c r="E36" s="3">
        <v>71.875</v>
      </c>
      <c r="F36" s="3">
        <v>7.4</v>
      </c>
    </row>
    <row r="37" spans="1:6" x14ac:dyDescent="0.25">
      <c r="A37" s="3">
        <v>13</v>
      </c>
      <c r="B37" s="3">
        <v>7.1905882352941175</v>
      </c>
      <c r="C37" s="3">
        <v>-0.89058823529411768</v>
      </c>
      <c r="E37" s="3">
        <v>78.125</v>
      </c>
      <c r="F37" s="3">
        <v>7.5</v>
      </c>
    </row>
    <row r="38" spans="1:6" x14ac:dyDescent="0.25">
      <c r="A38" s="3">
        <v>14</v>
      </c>
      <c r="B38" s="3">
        <v>7.3704411764705879</v>
      </c>
      <c r="C38" s="3">
        <v>-1.4704411764705876</v>
      </c>
      <c r="E38" s="3">
        <v>84.375</v>
      </c>
      <c r="F38" s="3">
        <v>7.8</v>
      </c>
    </row>
    <row r="39" spans="1:6" x14ac:dyDescent="0.25">
      <c r="A39" s="3">
        <v>15</v>
      </c>
      <c r="B39" s="3">
        <v>7.5502941176470593</v>
      </c>
      <c r="C39" s="3">
        <v>0.44970588235294073</v>
      </c>
      <c r="E39" s="3">
        <v>90.625</v>
      </c>
      <c r="F39" s="3">
        <v>8</v>
      </c>
    </row>
    <row r="40" spans="1:6" ht="15.75" thickBot="1" x14ac:dyDescent="0.3">
      <c r="A40" s="4">
        <v>16</v>
      </c>
      <c r="B40" s="4">
        <v>7.7301470588235297</v>
      </c>
      <c r="C40" s="4">
        <v>0.66985294117647065</v>
      </c>
      <c r="E40" s="4">
        <v>96.875</v>
      </c>
      <c r="F40" s="4">
        <v>8.4</v>
      </c>
    </row>
  </sheetData>
  <sortState ref="F25:F40">
    <sortCondition ref="F2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tabSelected="1" topLeftCell="A18" workbookViewId="0">
      <selection activeCell="F22" sqref="F22"/>
    </sheetView>
  </sheetViews>
  <sheetFormatPr defaultRowHeight="15" x14ac:dyDescent="0.25"/>
  <cols>
    <col min="1" max="1" width="10.85546875" bestFit="1" customWidth="1"/>
    <col min="6" max="6" width="12.7109375" bestFit="1" customWidth="1"/>
    <col min="7" max="7" width="12" bestFit="1" customWidth="1"/>
  </cols>
  <sheetData>
    <row r="1" spans="1:7" x14ac:dyDescent="0.25">
      <c r="A1" s="1" t="s">
        <v>6</v>
      </c>
      <c r="B1" s="1" t="s">
        <v>5</v>
      </c>
      <c r="C1" s="1" t="s">
        <v>4</v>
      </c>
      <c r="D1" s="2" t="s">
        <v>37</v>
      </c>
      <c r="E1" s="1" t="s">
        <v>38</v>
      </c>
      <c r="F1" s="1" t="s">
        <v>39</v>
      </c>
      <c r="G1" s="1" t="s">
        <v>72</v>
      </c>
    </row>
    <row r="2" spans="1:7" x14ac:dyDescent="0.25">
      <c r="A2" s="1">
        <v>1</v>
      </c>
      <c r="B2" s="1" t="s">
        <v>1</v>
      </c>
      <c r="C2" s="1">
        <v>1</v>
      </c>
      <c r="D2" s="2">
        <v>4.8</v>
      </c>
      <c r="E2">
        <f>0.179852941176471*A2+4.8525</f>
        <v>5.0323529411764714</v>
      </c>
      <c r="F2" s="7">
        <f>D2-E2</f>
        <v>-0.23235294117647154</v>
      </c>
      <c r="G2">
        <f>$F$29*SIN(2*PI()*$G$61/32*A2/8)</f>
        <v>-4.279834582553892E-3</v>
      </c>
    </row>
    <row r="3" spans="1:7" x14ac:dyDescent="0.25">
      <c r="A3" s="1">
        <v>2</v>
      </c>
      <c r="B3" s="1"/>
      <c r="C3" s="1">
        <v>2</v>
      </c>
      <c r="D3" s="2">
        <v>4.0999999999999996</v>
      </c>
      <c r="E3">
        <f t="shared" ref="E3:E17" si="0">0.179852941176471*A3+4.8525</f>
        <v>5.2122058823529418</v>
      </c>
      <c r="F3" s="7">
        <f t="shared" ref="F3:F17" si="1">D3-E3</f>
        <v>-1.1122058823529422</v>
      </c>
      <c r="G3">
        <f>$F$29*SIN(2*PI()*$G$61/32*A3/8)</f>
        <v>-8.5545516118487128E-3</v>
      </c>
    </row>
    <row r="4" spans="1:7" x14ac:dyDescent="0.25">
      <c r="A4" s="1">
        <v>3</v>
      </c>
      <c r="B4" s="1"/>
      <c r="C4" s="1">
        <v>3</v>
      </c>
      <c r="D4" s="2">
        <v>6</v>
      </c>
      <c r="E4">
        <f t="shared" si="0"/>
        <v>5.3920588235294131</v>
      </c>
      <c r="F4" s="7">
        <f t="shared" si="1"/>
        <v>0.60794117647058687</v>
      </c>
      <c r="G4">
        <f>$F$29*SIN(2*PI()*$G$61/32*A4/8)</f>
        <v>-1.2819039653869225E-2</v>
      </c>
    </row>
    <row r="5" spans="1:7" x14ac:dyDescent="0.25">
      <c r="A5" s="1">
        <v>4</v>
      </c>
      <c r="B5" s="1"/>
      <c r="C5" s="1">
        <v>4</v>
      </c>
      <c r="D5" s="2">
        <v>6.5</v>
      </c>
      <c r="E5">
        <f t="shared" si="0"/>
        <v>5.5719117647058845</v>
      </c>
      <c r="F5" s="7">
        <f t="shared" si="1"/>
        <v>0.92808823529411555</v>
      </c>
      <c r="G5">
        <f>$F$29*SIN(2*PI()*$G$61/32*A5/8)</f>
        <v>-1.7068199505770838E-2</v>
      </c>
    </row>
    <row r="6" spans="1:7" x14ac:dyDescent="0.25">
      <c r="A6" s="1">
        <v>5</v>
      </c>
      <c r="B6" s="1" t="s">
        <v>2</v>
      </c>
      <c r="C6" s="1">
        <v>1</v>
      </c>
      <c r="D6" s="2">
        <v>5.8</v>
      </c>
      <c r="E6">
        <f t="shared" si="0"/>
        <v>5.7517647058823549</v>
      </c>
      <c r="F6" s="7">
        <f t="shared" si="1"/>
        <v>4.8235294117644933E-2</v>
      </c>
      <c r="G6">
        <f>$F$29*SIN(2*PI()*$G$61/32*A6/8)</f>
        <v>-2.1296950293181207E-2</v>
      </c>
    </row>
    <row r="7" spans="1:7" x14ac:dyDescent="0.25">
      <c r="A7" s="1">
        <v>6</v>
      </c>
      <c r="B7" s="1"/>
      <c r="C7" s="1">
        <v>2</v>
      </c>
      <c r="D7" s="2">
        <v>5.2</v>
      </c>
      <c r="E7">
        <f t="shared" si="0"/>
        <v>5.9316176470588262</v>
      </c>
      <c r="F7" s="7">
        <f t="shared" si="1"/>
        <v>-0.73161764705882604</v>
      </c>
      <c r="G7">
        <f>$F$29*SIN(2*PI()*$G$61/32*A7/8)</f>
        <v>-2.5500235545585764E-2</v>
      </c>
    </row>
    <row r="8" spans="1:7" x14ac:dyDescent="0.25">
      <c r="A8" s="1">
        <v>7</v>
      </c>
      <c r="B8" s="1"/>
      <c r="C8" s="1">
        <v>3</v>
      </c>
      <c r="D8" s="2">
        <v>6.8</v>
      </c>
      <c r="E8">
        <f t="shared" si="0"/>
        <v>6.1114705882352975</v>
      </c>
      <c r="F8" s="7">
        <f t="shared" si="1"/>
        <v>0.68852941176470228</v>
      </c>
      <c r="G8">
        <f>$F$29*SIN(2*PI()*$G$61/32*A8/8)</f>
        <v>-2.9673029242532695E-2</v>
      </c>
    </row>
    <row r="9" spans="1:7" x14ac:dyDescent="0.25">
      <c r="A9" s="1">
        <v>8</v>
      </c>
      <c r="B9" s="1"/>
      <c r="C9" s="1">
        <v>4</v>
      </c>
      <c r="D9" s="2">
        <v>7.4</v>
      </c>
      <c r="E9">
        <f t="shared" si="0"/>
        <v>6.291323529411768</v>
      </c>
      <c r="F9" s="7">
        <f t="shared" si="1"/>
        <v>1.1086764705882324</v>
      </c>
      <c r="G9">
        <f>$F$29*SIN(2*PI()*$G$61/32*A9/8)</f>
        <v>-3.3810341823427716E-2</v>
      </c>
    </row>
    <row r="10" spans="1:7" x14ac:dyDescent="0.25">
      <c r="A10" s="1">
        <v>9</v>
      </c>
      <c r="B10" s="1" t="s">
        <v>2</v>
      </c>
      <c r="C10" s="1">
        <v>1</v>
      </c>
      <c r="D10" s="2">
        <v>6</v>
      </c>
      <c r="E10">
        <f t="shared" si="0"/>
        <v>6.4711764705882384</v>
      </c>
      <c r="F10" s="7">
        <f t="shared" si="1"/>
        <v>-0.47117647058823842</v>
      </c>
      <c r="G10">
        <f>$F$29*SIN(2*PI()*$G$61/32*A10/8)</f>
        <v>-3.7907226153732376E-2</v>
      </c>
    </row>
    <row r="11" spans="1:7" x14ac:dyDescent="0.25">
      <c r="A11" s="1">
        <v>10</v>
      </c>
      <c r="B11" s="1"/>
      <c r="C11" s="1">
        <v>2</v>
      </c>
      <c r="D11" s="2">
        <v>5.6</v>
      </c>
      <c r="E11">
        <f t="shared" si="0"/>
        <v>6.6510294117647097</v>
      </c>
      <c r="F11" s="7">
        <f t="shared" si="1"/>
        <v>-1.0510294117647101</v>
      </c>
      <c r="G11">
        <f>$F$29*SIN(2*PI()*$G$61/32*A11/8)</f>
        <v>-4.19587834404321E-2</v>
      </c>
    </row>
    <row r="12" spans="1:7" x14ac:dyDescent="0.25">
      <c r="A12" s="1">
        <v>11</v>
      </c>
      <c r="B12" s="1"/>
      <c r="C12" s="1">
        <v>3</v>
      </c>
      <c r="D12" s="2">
        <v>7.5</v>
      </c>
      <c r="E12">
        <f t="shared" si="0"/>
        <v>6.8308823529411811</v>
      </c>
      <c r="F12" s="7">
        <f t="shared" si="1"/>
        <v>0.66911764705881893</v>
      </c>
      <c r="G12">
        <f>$F$29*SIN(2*PI()*$G$61/32*A12/8)</f>
        <v>-4.5960169089700437E-2</v>
      </c>
    </row>
    <row r="13" spans="1:7" x14ac:dyDescent="0.25">
      <c r="A13" s="1">
        <v>12</v>
      </c>
      <c r="B13" s="1"/>
      <c r="C13" s="1">
        <v>4</v>
      </c>
      <c r="D13" s="2">
        <v>7.8</v>
      </c>
      <c r="E13">
        <f t="shared" si="0"/>
        <v>7.0107352941176515</v>
      </c>
      <c r="F13" s="7">
        <f t="shared" si="1"/>
        <v>0.78926470588234832</v>
      </c>
      <c r="G13">
        <f>$F$29*SIN(2*PI()*$G$61/32*A13/8)</f>
        <v>-4.9906598499755435E-2</v>
      </c>
    </row>
    <row r="14" spans="1:7" x14ac:dyDescent="0.25">
      <c r="A14" s="1">
        <v>13</v>
      </c>
      <c r="B14" s="1" t="s">
        <v>3</v>
      </c>
      <c r="C14" s="1">
        <v>1</v>
      </c>
      <c r="D14" s="2">
        <v>6.3</v>
      </c>
      <c r="E14">
        <f t="shared" si="0"/>
        <v>7.1905882352941228</v>
      </c>
      <c r="F14" s="7">
        <f t="shared" si="1"/>
        <v>-0.89058823529412301</v>
      </c>
      <c r="G14">
        <f>$F$29*SIN(2*PI()*$G$61/32*A14/8)</f>
        <v>-5.3793352781981267E-2</v>
      </c>
    </row>
    <row r="15" spans="1:7" x14ac:dyDescent="0.25">
      <c r="A15" s="1">
        <v>14</v>
      </c>
      <c r="B15" s="1"/>
      <c r="C15" s="1">
        <v>2</v>
      </c>
      <c r="D15" s="2">
        <v>5.9</v>
      </c>
      <c r="E15">
        <f t="shared" si="0"/>
        <v>7.3704411764705942</v>
      </c>
      <c r="F15" s="7">
        <f t="shared" si="1"/>
        <v>-1.4704411764705938</v>
      </c>
      <c r="G15">
        <f>$F$29*SIN(2*PI()*$G$61/32*A15/8)</f>
        <v>-5.7615784403474389E-2</v>
      </c>
    </row>
    <row r="16" spans="1:7" x14ac:dyDescent="0.25">
      <c r="A16" s="1">
        <v>15</v>
      </c>
      <c r="B16" s="1"/>
      <c r="C16" s="1">
        <v>3</v>
      </c>
      <c r="D16" s="2">
        <v>8</v>
      </c>
      <c r="E16">
        <f t="shared" si="0"/>
        <v>7.5502941176470646</v>
      </c>
      <c r="F16" s="7">
        <f t="shared" si="1"/>
        <v>0.4497058823529354</v>
      </c>
      <c r="G16">
        <f>$F$29*SIN(2*PI()*$G$61/32*A16/8)</f>
        <v>-6.1369322744266937E-2</v>
      </c>
    </row>
    <row r="17" spans="1:21" x14ac:dyDescent="0.25">
      <c r="A17" s="1">
        <v>16</v>
      </c>
      <c r="B17" s="1"/>
      <c r="C17" s="1">
        <v>4</v>
      </c>
      <c r="D17" s="2">
        <v>8.4</v>
      </c>
      <c r="E17">
        <f t="shared" si="0"/>
        <v>7.7301470588235359</v>
      </c>
      <c r="F17" s="7">
        <f t="shared" si="1"/>
        <v>0.66985294117646443</v>
      </c>
      <c r="G17">
        <f>$F$29*SIN(2*PI()*$G$61/32*A17/8)</f>
        <v>-6.5049479562582641E-2</v>
      </c>
    </row>
    <row r="18" spans="1:21" x14ac:dyDescent="0.25">
      <c r="F18" s="7"/>
    </row>
    <row r="20" spans="1:21" x14ac:dyDescent="0.25">
      <c r="B20" s="8" t="s">
        <v>39</v>
      </c>
      <c r="C20" t="s">
        <v>74</v>
      </c>
      <c r="D20">
        <f>2*PI()/32</f>
        <v>0.19634954084936207</v>
      </c>
      <c r="F20">
        <v>1</v>
      </c>
      <c r="G20">
        <v>2</v>
      </c>
      <c r="H20">
        <v>3</v>
      </c>
      <c r="I20">
        <v>4</v>
      </c>
      <c r="J20">
        <v>5</v>
      </c>
      <c r="K20">
        <v>6</v>
      </c>
      <c r="L20">
        <v>7</v>
      </c>
      <c r="M20">
        <v>8</v>
      </c>
      <c r="N20">
        <v>9</v>
      </c>
      <c r="O20">
        <v>10</v>
      </c>
      <c r="P20">
        <v>11</v>
      </c>
      <c r="Q20">
        <v>12</v>
      </c>
      <c r="R20">
        <v>13</v>
      </c>
      <c r="S20">
        <v>14</v>
      </c>
      <c r="T20">
        <v>15</v>
      </c>
      <c r="U20">
        <v>16</v>
      </c>
    </row>
    <row r="21" spans="1:21" x14ac:dyDescent="0.25">
      <c r="A21">
        <v>1</v>
      </c>
      <c r="B21" s="8">
        <v>-0.23235294117647154</v>
      </c>
      <c r="C21" t="s">
        <v>40</v>
      </c>
      <c r="E21" t="s">
        <v>73</v>
      </c>
      <c r="F21">
        <f>SUM(F22:F36)</f>
        <v>-0.30044361448881518</v>
      </c>
      <c r="G21">
        <f>SUM(G22:G36)</f>
        <v>0.27680147058823484</v>
      </c>
    </row>
    <row r="22" spans="1:21" x14ac:dyDescent="0.25">
      <c r="A22">
        <v>2</v>
      </c>
      <c r="B22" s="8">
        <v>-1.1122058823529422</v>
      </c>
      <c r="C22" t="s">
        <v>54</v>
      </c>
      <c r="D22">
        <f t="shared" ref="D22:D52" si="2">IMABS(C22)</f>
        <v>0.51184818047465586</v>
      </c>
      <c r="E22">
        <f t="shared" ref="E22:E52" si="3">IMARGUMENT(C22)</f>
        <v>-0.64835690944718605</v>
      </c>
      <c r="F22">
        <f>$D22/32*SIN($E22+($A22-1)*$D$20*F$20)</f>
        <v>-6.9862827679489214E-3</v>
      </c>
      <c r="G22">
        <f>$D22/32*COS($E22+($A22-1)*$D$20*G$20)</f>
        <v>1.5475364281837828E-2</v>
      </c>
      <c r="H22">
        <f>$D22*SIN($E22+2*PI()*($A22-1)/32*H$20/8)</f>
        <v>-0.2782430716071595</v>
      </c>
      <c r="I22">
        <f>$D22*SIN($E22+2*PI()*($A22-1)/32*I$20/8)</f>
        <v>-0.26761598140046927</v>
      </c>
      <c r="J22">
        <f>$D22*SIN($E22+2*PI()*($A22-1)/32*J$20/8)</f>
        <v>-0.25682768933338951</v>
      </c>
      <c r="K22">
        <f>$D22*SIN($E22+2*PI()*($A22-1)/32*K$20/8)</f>
        <v>-0.24588469386966114</v>
      </c>
      <c r="L22">
        <f>$D22*SIN($E22+2*PI()*($A22-1)/32*L$20/8)</f>
        <v>-0.23479358666056668</v>
      </c>
      <c r="M22">
        <f>$D22*SIN($E22+2*PI()*($A22-1)/32*M$20/8)</f>
        <v>-0.22356104857436548</v>
      </c>
      <c r="N22">
        <f>$D22*SIN($E22+2*PI()*($A22-1)/32*N$20/8)</f>
        <v>-0.21219384567198918</v>
      </c>
      <c r="O22">
        <f>$D22*SIN($E22+2*PI()*($A22-1)/32*O$20/8)</f>
        <v>-0.20069882513141904</v>
      </c>
      <c r="P22">
        <f>$D22*SIN($E22+2*PI()*($A22-1)/32*P$20/8)</f>
        <v>-0.18908291112320214</v>
      </c>
      <c r="Q22">
        <f>$D22*SIN($E22+2*PI()*($A22-1)/32*Q$20/8)</f>
        <v>-0.17735310063959006</v>
      </c>
      <c r="R22">
        <f>$D22*SIN($E22+2*PI()*($A22-1)/32*R$20/8)</f>
        <v>-0.16551645927981226</v>
      </c>
      <c r="S22">
        <f>$D22*SIN($E22+2*PI()*($A22-1)/32*S$20/8)</f>
        <v>-0.15358011699402338</v>
      </c>
      <c r="T22">
        <f>$D22*SIN($E22+2*PI()*($A22-1)/32*T$20/8)</f>
        <v>-0.14155126378848776</v>
      </c>
      <c r="U22">
        <f>$D22*SIN($E22+2*PI()*($A22-1)/32*U$20/8)</f>
        <v>-0.12943714539458862</v>
      </c>
    </row>
    <row r="23" spans="1:21" x14ac:dyDescent="0.25">
      <c r="A23">
        <v>3</v>
      </c>
      <c r="B23" s="8">
        <v>0.60794117647058687</v>
      </c>
      <c r="C23" t="s">
        <v>41</v>
      </c>
      <c r="D23">
        <f t="shared" si="2"/>
        <v>2.1264106287796429</v>
      </c>
      <c r="E23">
        <f t="shared" si="3"/>
        <v>-1.8887957902730852</v>
      </c>
      <c r="F23">
        <f t="shared" ref="F23:F36" si="4">$D23/32*SIN($E23+($A23-1)*$D$20*F$20)</f>
        <v>-6.6265020821812737E-2</v>
      </c>
      <c r="G23">
        <f t="shared" ref="F23:G36" si="5">$D23/32*COS($E23+($A23-1)*$D$20*G$20)</f>
        <v>2.9940228395830382E-2</v>
      </c>
    </row>
    <row r="24" spans="1:21" x14ac:dyDescent="0.25">
      <c r="A24">
        <v>4</v>
      </c>
      <c r="B24" s="8">
        <v>0.92808823529411555</v>
      </c>
      <c r="C24" t="s">
        <v>55</v>
      </c>
      <c r="D24">
        <f t="shared" si="2"/>
        <v>2.557140586482435</v>
      </c>
      <c r="E24">
        <f t="shared" si="3"/>
        <v>2.9522679533108502</v>
      </c>
      <c r="F24">
        <f t="shared" si="4"/>
        <v>-3.1098349039459083E-2</v>
      </c>
      <c r="G24">
        <f t="shared" si="5"/>
        <v>-4.3928129752683724E-2</v>
      </c>
    </row>
    <row r="25" spans="1:21" x14ac:dyDescent="0.25">
      <c r="A25">
        <v>5</v>
      </c>
      <c r="B25" s="8">
        <v>4.8235294117644933E-2</v>
      </c>
      <c r="C25" t="s">
        <v>42</v>
      </c>
      <c r="D25">
        <f t="shared" si="2"/>
        <v>0.24297719494784981</v>
      </c>
      <c r="E25">
        <f t="shared" si="3"/>
        <v>-0.5308804875760218</v>
      </c>
      <c r="F25">
        <f t="shared" si="4"/>
        <v>1.9117647058822622E-3</v>
      </c>
      <c r="G25">
        <f t="shared" si="5"/>
        <v>3.8443004102008131E-3</v>
      </c>
    </row>
    <row r="26" spans="1:21" x14ac:dyDescent="0.25">
      <c r="A26">
        <v>6</v>
      </c>
      <c r="B26" s="8">
        <v>-0.73161764705882604</v>
      </c>
      <c r="C26" t="s">
        <v>56</v>
      </c>
      <c r="D26">
        <f t="shared" si="2"/>
        <v>2.7835675208461996</v>
      </c>
      <c r="E26">
        <f t="shared" si="3"/>
        <v>-3.1114385712186237</v>
      </c>
      <c r="F26">
        <f t="shared" si="4"/>
        <v>-7.3750777884250496E-2</v>
      </c>
      <c r="G26">
        <f t="shared" si="5"/>
        <v>3.5696120409298406E-2</v>
      </c>
    </row>
    <row r="27" spans="1:21" x14ac:dyDescent="0.25">
      <c r="A27">
        <v>7</v>
      </c>
      <c r="B27" s="8">
        <v>0.68852941176470228</v>
      </c>
      <c r="C27" t="s">
        <v>43</v>
      </c>
      <c r="D27">
        <f t="shared" si="2"/>
        <v>1.1413898577510986</v>
      </c>
      <c r="E27">
        <f t="shared" si="3"/>
        <v>0.77686557238782517</v>
      </c>
      <c r="F27">
        <f t="shared" si="4"/>
        <v>3.3068601728869045E-2</v>
      </c>
      <c r="G27">
        <f t="shared" si="5"/>
        <v>-3.5667134640515234E-2</v>
      </c>
    </row>
    <row r="28" spans="1:21" x14ac:dyDescent="0.25">
      <c r="A28">
        <v>8</v>
      </c>
      <c r="B28" s="8">
        <v>1.1086764705882324</v>
      </c>
      <c r="C28" t="s">
        <v>57</v>
      </c>
      <c r="D28">
        <f t="shared" si="2"/>
        <v>5.52589590866486</v>
      </c>
      <c r="E28">
        <f t="shared" si="3"/>
        <v>-2.6178296947042248</v>
      </c>
      <c r="F28">
        <f t="shared" si="4"/>
        <v>-0.16351080089853914</v>
      </c>
      <c r="G28">
        <f t="shared" si="5"/>
        <v>0.17120320650407417</v>
      </c>
    </row>
    <row r="29" spans="1:21" x14ac:dyDescent="0.25">
      <c r="A29">
        <v>9</v>
      </c>
      <c r="B29" s="8">
        <v>-0.47117647058823842</v>
      </c>
      <c r="C29" t="s">
        <v>44</v>
      </c>
      <c r="D29">
        <f t="shared" si="2"/>
        <v>8.8027844761116274</v>
      </c>
      <c r="E29">
        <f t="shared" si="3"/>
        <v>2.0375519288963213</v>
      </c>
      <c r="F29">
        <f t="shared" si="4"/>
        <v>-0.1237867647058821</v>
      </c>
      <c r="G29">
        <f t="shared" si="5"/>
        <v>0.12378676470588208</v>
      </c>
    </row>
    <row r="30" spans="1:21" x14ac:dyDescent="0.25">
      <c r="A30">
        <v>10</v>
      </c>
      <c r="B30" s="8">
        <v>-1.0510294117647101</v>
      </c>
      <c r="C30" t="s">
        <v>58</v>
      </c>
      <c r="D30">
        <f t="shared" si="2"/>
        <v>5.9791369233814189</v>
      </c>
      <c r="E30">
        <f t="shared" si="3"/>
        <v>0.46627234762697778</v>
      </c>
      <c r="F30">
        <f t="shared" si="4"/>
        <v>0.14730762156614022</v>
      </c>
      <c r="G30">
        <f t="shared" si="5"/>
        <v>-0.12205223740254989</v>
      </c>
    </row>
    <row r="31" spans="1:21" x14ac:dyDescent="0.25">
      <c r="A31">
        <v>11</v>
      </c>
      <c r="B31" s="8">
        <v>0.66911764705881893</v>
      </c>
      <c r="C31" t="s">
        <v>45</v>
      </c>
      <c r="D31">
        <f t="shared" si="2"/>
        <v>0.83091729806327763</v>
      </c>
      <c r="E31">
        <f t="shared" si="3"/>
        <v>-1.4647271304580287</v>
      </c>
      <c r="F31">
        <f t="shared" si="4"/>
        <v>1.2420765667295176E-2</v>
      </c>
      <c r="G31">
        <f t="shared" si="5"/>
        <v>-2.0201533592406382E-2</v>
      </c>
    </row>
    <row r="32" spans="1:21" x14ac:dyDescent="0.25">
      <c r="A32">
        <v>12</v>
      </c>
      <c r="B32" s="8">
        <v>0.78926470588234832</v>
      </c>
      <c r="C32" t="s">
        <v>59</v>
      </c>
      <c r="D32">
        <f t="shared" si="2"/>
        <v>1.4089624878235429</v>
      </c>
      <c r="E32">
        <f t="shared" si="3"/>
        <v>0.87359461578151854</v>
      </c>
      <c r="F32">
        <f t="shared" si="4"/>
        <v>4.7527107522488529E-3</v>
      </c>
      <c r="G32">
        <f t="shared" si="5"/>
        <v>2.0367139438094189E-2</v>
      </c>
    </row>
    <row r="33" spans="1:7" x14ac:dyDescent="0.25">
      <c r="A33">
        <v>13</v>
      </c>
      <c r="B33" s="8">
        <v>-0.89058823529412301</v>
      </c>
      <c r="C33" t="s">
        <v>46</v>
      </c>
      <c r="D33">
        <f t="shared" si="2"/>
        <v>0.1689663457256313</v>
      </c>
      <c r="E33">
        <f t="shared" si="3"/>
        <v>1.1558783170420697</v>
      </c>
      <c r="F33">
        <f t="shared" si="4"/>
        <v>-1.9117647058822789E-3</v>
      </c>
      <c r="G33">
        <f t="shared" si="5"/>
        <v>4.8321701780347183E-3</v>
      </c>
    </row>
    <row r="34" spans="1:7" x14ac:dyDescent="0.25">
      <c r="A34">
        <v>14</v>
      </c>
      <c r="B34" s="8">
        <v>-1.4704411764705938</v>
      </c>
      <c r="C34" t="s">
        <v>60</v>
      </c>
      <c r="D34">
        <f t="shared" si="2"/>
        <v>1.401302593919511</v>
      </c>
      <c r="E34">
        <f t="shared" si="3"/>
        <v>0.95946822135963972</v>
      </c>
      <c r="F34">
        <f t="shared" si="4"/>
        <v>-1.5852524768536498E-2</v>
      </c>
      <c r="G34">
        <f t="shared" si="5"/>
        <v>4.2748299819868572E-2</v>
      </c>
    </row>
    <row r="35" spans="1:7" x14ac:dyDescent="0.25">
      <c r="A35">
        <v>15</v>
      </c>
      <c r="B35" s="8">
        <v>0.4497058823529354</v>
      </c>
      <c r="C35" t="s">
        <v>61</v>
      </c>
      <c r="D35">
        <f t="shared" si="2"/>
        <v>0.72647707557995433</v>
      </c>
      <c r="E35">
        <f t="shared" si="3"/>
        <v>0.15071861178165288</v>
      </c>
      <c r="F35">
        <f t="shared" si="4"/>
        <v>5.4400842930844373E-3</v>
      </c>
      <c r="G35">
        <f t="shared" si="5"/>
        <v>1.8281381013562196E-2</v>
      </c>
    </row>
    <row r="36" spans="1:7" x14ac:dyDescent="0.25">
      <c r="A36">
        <v>16</v>
      </c>
      <c r="B36" s="8">
        <v>0.66985294117646443</v>
      </c>
      <c r="C36" t="s">
        <v>62</v>
      </c>
      <c r="D36">
        <f t="shared" si="2"/>
        <v>1.1607361029571945</v>
      </c>
      <c r="E36">
        <f t="shared" si="3"/>
        <v>0.85437195541318234</v>
      </c>
      <c r="F36">
        <f t="shared" si="4"/>
        <v>-2.2182877610023959E-2</v>
      </c>
      <c r="G36">
        <f t="shared" si="5"/>
        <v>3.2475530819706735E-2</v>
      </c>
    </row>
    <row r="37" spans="1:7" x14ac:dyDescent="0.25">
      <c r="A37">
        <v>17</v>
      </c>
      <c r="B37" s="8">
        <v>0</v>
      </c>
      <c r="C37" t="s">
        <v>47</v>
      </c>
      <c r="D37">
        <f t="shared" si="2"/>
        <v>1.73882352941177</v>
      </c>
      <c r="E37">
        <f t="shared" si="3"/>
        <v>0</v>
      </c>
    </row>
    <row r="38" spans="1:7" x14ac:dyDescent="0.25">
      <c r="A38">
        <v>18</v>
      </c>
      <c r="B38" s="8">
        <v>0</v>
      </c>
      <c r="C38" t="s">
        <v>63</v>
      </c>
      <c r="D38">
        <f t="shared" si="2"/>
        <v>1.1607361029571945</v>
      </c>
      <c r="E38">
        <f t="shared" si="3"/>
        <v>-0.85437195541318234</v>
      </c>
    </row>
    <row r="39" spans="1:7" x14ac:dyDescent="0.25">
      <c r="A39">
        <v>19</v>
      </c>
      <c r="B39" s="8">
        <v>0</v>
      </c>
      <c r="C39" t="s">
        <v>48</v>
      </c>
      <c r="D39">
        <f t="shared" si="2"/>
        <v>0.72647707557995556</v>
      </c>
      <c r="E39">
        <f t="shared" si="3"/>
        <v>-0.15071861178165405</v>
      </c>
    </row>
    <row r="40" spans="1:7" x14ac:dyDescent="0.25">
      <c r="A40">
        <v>20</v>
      </c>
      <c r="B40" s="8">
        <v>0</v>
      </c>
      <c r="C40" t="s">
        <v>64</v>
      </c>
      <c r="D40">
        <f t="shared" si="2"/>
        <v>1.401302593919509</v>
      </c>
      <c r="E40">
        <f t="shared" si="3"/>
        <v>-0.95946822135964205</v>
      </c>
    </row>
    <row r="41" spans="1:7" x14ac:dyDescent="0.25">
      <c r="A41">
        <v>21</v>
      </c>
      <c r="B41" s="8">
        <v>0</v>
      </c>
      <c r="C41" t="s">
        <v>49</v>
      </c>
      <c r="D41">
        <f t="shared" si="2"/>
        <v>0.16896634572563113</v>
      </c>
      <c r="E41">
        <f t="shared" si="3"/>
        <v>-1.1558783170420719</v>
      </c>
    </row>
    <row r="42" spans="1:7" x14ac:dyDescent="0.25">
      <c r="A42">
        <v>22</v>
      </c>
      <c r="B42" s="8">
        <v>0</v>
      </c>
      <c r="C42" t="s">
        <v>65</v>
      </c>
      <c r="D42">
        <f t="shared" si="2"/>
        <v>1.4089624878235423</v>
      </c>
      <c r="E42">
        <f t="shared" si="3"/>
        <v>-0.87359461578151909</v>
      </c>
    </row>
    <row r="43" spans="1:7" x14ac:dyDescent="0.25">
      <c r="A43">
        <v>23</v>
      </c>
      <c r="B43" s="8">
        <v>0</v>
      </c>
      <c r="C43" t="s">
        <v>66</v>
      </c>
      <c r="D43">
        <f t="shared" si="2"/>
        <v>0.83091729806327774</v>
      </c>
      <c r="E43">
        <f t="shared" si="3"/>
        <v>1.4647271304580267</v>
      </c>
    </row>
    <row r="44" spans="1:7" x14ac:dyDescent="0.25">
      <c r="A44">
        <v>24</v>
      </c>
      <c r="B44" s="8">
        <v>0</v>
      </c>
      <c r="C44" t="s">
        <v>67</v>
      </c>
      <c r="D44">
        <f t="shared" si="2"/>
        <v>5.9791369233814198</v>
      </c>
      <c r="E44">
        <f t="shared" si="3"/>
        <v>-0.4662723476269815</v>
      </c>
    </row>
    <row r="45" spans="1:7" x14ac:dyDescent="0.25">
      <c r="A45">
        <v>25</v>
      </c>
      <c r="B45" s="8">
        <v>0</v>
      </c>
      <c r="C45" t="s">
        <v>50</v>
      </c>
      <c r="D45">
        <f t="shared" si="2"/>
        <v>8.802784476111631</v>
      </c>
      <c r="E45">
        <f t="shared" si="3"/>
        <v>-2.0375519288963226</v>
      </c>
    </row>
    <row r="46" spans="1:7" x14ac:dyDescent="0.25">
      <c r="A46">
        <v>26</v>
      </c>
      <c r="B46" s="8">
        <v>0</v>
      </c>
      <c r="C46" t="s">
        <v>68</v>
      </c>
      <c r="D46">
        <f t="shared" si="2"/>
        <v>5.5258959086648574</v>
      </c>
      <c r="E46">
        <f t="shared" si="3"/>
        <v>2.6178296947042226</v>
      </c>
    </row>
    <row r="47" spans="1:7" x14ac:dyDescent="0.25">
      <c r="A47">
        <v>27</v>
      </c>
      <c r="B47" s="8">
        <v>0</v>
      </c>
      <c r="C47" t="s">
        <v>51</v>
      </c>
      <c r="D47">
        <f t="shared" si="2"/>
        <v>1.1413898577510992</v>
      </c>
      <c r="E47">
        <f t="shared" si="3"/>
        <v>-0.77686557238782572</v>
      </c>
    </row>
    <row r="48" spans="1:7" x14ac:dyDescent="0.25">
      <c r="A48">
        <v>28</v>
      </c>
      <c r="B48" s="8">
        <v>0</v>
      </c>
      <c r="C48" t="s">
        <v>69</v>
      </c>
      <c r="D48">
        <f t="shared" si="2"/>
        <v>2.7835675208462001</v>
      </c>
      <c r="E48">
        <f t="shared" si="3"/>
        <v>3.1114385712186214</v>
      </c>
    </row>
    <row r="49" spans="1:7" x14ac:dyDescent="0.25">
      <c r="A49">
        <v>29</v>
      </c>
      <c r="B49" s="8">
        <v>0</v>
      </c>
      <c r="C49" t="s">
        <v>52</v>
      </c>
      <c r="D49">
        <f t="shared" si="2"/>
        <v>0.24297719494784928</v>
      </c>
      <c r="E49">
        <f t="shared" si="3"/>
        <v>0.53088048757601825</v>
      </c>
    </row>
    <row r="50" spans="1:7" x14ac:dyDescent="0.25">
      <c r="A50">
        <v>30</v>
      </c>
      <c r="B50" s="8">
        <v>0</v>
      </c>
      <c r="C50" t="s">
        <v>70</v>
      </c>
      <c r="D50">
        <f t="shared" si="2"/>
        <v>2.5571405864824333</v>
      </c>
      <c r="E50">
        <f t="shared" si="3"/>
        <v>-2.9522679533108533</v>
      </c>
    </row>
    <row r="51" spans="1:7" x14ac:dyDescent="0.25">
      <c r="A51">
        <v>31</v>
      </c>
      <c r="B51" s="8">
        <v>0</v>
      </c>
      <c r="C51" t="s">
        <v>53</v>
      </c>
      <c r="D51">
        <f t="shared" si="2"/>
        <v>2.1264106287796416</v>
      </c>
      <c r="E51">
        <f t="shared" si="3"/>
        <v>1.8887957902730828</v>
      </c>
    </row>
    <row r="52" spans="1:7" x14ac:dyDescent="0.25">
      <c r="A52">
        <v>32</v>
      </c>
      <c r="B52" s="8">
        <v>0</v>
      </c>
      <c r="C52" t="s">
        <v>71</v>
      </c>
      <c r="D52">
        <f t="shared" si="2"/>
        <v>0.51184818047465863</v>
      </c>
      <c r="E52">
        <f t="shared" si="3"/>
        <v>0.64835690944717705</v>
      </c>
    </row>
    <row r="53" spans="1:7" x14ac:dyDescent="0.25">
      <c r="A53" s="8"/>
    </row>
    <row r="54" spans="1:7" x14ac:dyDescent="0.25">
      <c r="A54" s="8"/>
      <c r="F54">
        <v>8</v>
      </c>
      <c r="G54">
        <v>8.8027844761116274</v>
      </c>
    </row>
    <row r="55" spans="1:7" x14ac:dyDescent="0.25">
      <c r="A55" s="8"/>
      <c r="F55">
        <v>9</v>
      </c>
      <c r="G55">
        <v>5.9791369233814189</v>
      </c>
    </row>
    <row r="56" spans="1:7" x14ac:dyDescent="0.25">
      <c r="A56" s="8"/>
      <c r="F56">
        <v>7</v>
      </c>
      <c r="G56">
        <v>5.52589590866486</v>
      </c>
    </row>
    <row r="57" spans="1:7" x14ac:dyDescent="0.25">
      <c r="A57" s="8"/>
      <c r="F57">
        <v>5</v>
      </c>
      <c r="G57">
        <v>2.7835675208461996</v>
      </c>
    </row>
    <row r="58" spans="1:7" x14ac:dyDescent="0.25">
      <c r="A58" s="8"/>
      <c r="F58">
        <v>3</v>
      </c>
      <c r="G58">
        <v>2.557140586482435</v>
      </c>
    </row>
    <row r="59" spans="1:7" x14ac:dyDescent="0.25">
      <c r="A59" s="8"/>
      <c r="F59">
        <v>2</v>
      </c>
      <c r="G59">
        <v>2.1264106287796429</v>
      </c>
    </row>
    <row r="60" spans="1:7" x14ac:dyDescent="0.25">
      <c r="A60" s="8"/>
      <c r="F60">
        <v>16</v>
      </c>
      <c r="G60">
        <v>1.73882352941177</v>
      </c>
    </row>
    <row r="61" spans="1:7" x14ac:dyDescent="0.25">
      <c r="A61" s="8"/>
      <c r="F61">
        <v>11</v>
      </c>
      <c r="G61">
        <v>1.4089624878235429</v>
      </c>
    </row>
    <row r="62" spans="1:7" x14ac:dyDescent="0.25">
      <c r="A62" s="8"/>
      <c r="F62">
        <v>13</v>
      </c>
      <c r="G62">
        <v>1.401302593919511</v>
      </c>
    </row>
    <row r="63" spans="1:7" x14ac:dyDescent="0.25">
      <c r="A63" s="8"/>
      <c r="F63">
        <v>15</v>
      </c>
      <c r="G63">
        <v>1.1607361029571945</v>
      </c>
    </row>
    <row r="64" spans="1:7" x14ac:dyDescent="0.25">
      <c r="A64" s="8"/>
      <c r="F64">
        <v>6</v>
      </c>
      <c r="G64">
        <v>1.1413898577510986</v>
      </c>
    </row>
    <row r="65" spans="1:7" x14ac:dyDescent="0.25">
      <c r="A65" s="8"/>
      <c r="F65">
        <v>10</v>
      </c>
      <c r="G65">
        <v>0.83091729806327763</v>
      </c>
    </row>
    <row r="66" spans="1:7" x14ac:dyDescent="0.25">
      <c r="A66" s="8"/>
      <c r="F66">
        <v>14</v>
      </c>
      <c r="G66">
        <v>0.72647707557995433</v>
      </c>
    </row>
    <row r="67" spans="1:7" x14ac:dyDescent="0.25">
      <c r="A67" s="8"/>
      <c r="F67">
        <v>1</v>
      </c>
      <c r="G67">
        <v>0.51184818047465586</v>
      </c>
    </row>
    <row r="68" spans="1:7" x14ac:dyDescent="0.25">
      <c r="A68" s="8"/>
      <c r="F68">
        <v>4</v>
      </c>
      <c r="G68">
        <v>0.24297719494784981</v>
      </c>
    </row>
    <row r="69" spans="1:7" x14ac:dyDescent="0.25">
      <c r="A69" s="8"/>
      <c r="F69">
        <v>12</v>
      </c>
      <c r="G69">
        <v>0.1689663457256313</v>
      </c>
    </row>
    <row r="70" spans="1:7" x14ac:dyDescent="0.25">
      <c r="A70" s="8"/>
    </row>
    <row r="71" spans="1:7" x14ac:dyDescent="0.25">
      <c r="A71" s="8"/>
    </row>
  </sheetData>
  <sortState ref="P22:Q37">
    <sortCondition descending="1" ref="P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ailij_000</dc:creator>
  <cp:lastModifiedBy>ailij_000</cp:lastModifiedBy>
  <dcterms:created xsi:type="dcterms:W3CDTF">2015-07-28T13:00:09Z</dcterms:created>
  <dcterms:modified xsi:type="dcterms:W3CDTF">2015-07-28T20:02:00Z</dcterms:modified>
</cp:coreProperties>
</file>