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rig\Desktop\"/>
    </mc:Choice>
  </mc:AlternateContent>
  <bookViews>
    <workbookView xWindow="0" yWindow="0" windowWidth="20490" windowHeight="7905"/>
  </bookViews>
  <sheets>
    <sheet name="Plan1" sheetId="3" r:id="rId1"/>
    <sheet name="Afinação " sheetId="1" r:id="rId2"/>
    <sheet name="Escalas" sheetId="2" r:id="rId3"/>
  </sheets>
  <calcPr calcId="152511"/>
</workbook>
</file>

<file path=xl/calcChain.xml><?xml version="1.0" encoding="utf-8"?>
<calcChain xmlns="http://schemas.openxmlformats.org/spreadsheetml/2006/main">
  <c r="Y17" i="3" l="1"/>
  <c r="Y16" i="3"/>
  <c r="Y15" i="3"/>
  <c r="Y14" i="3"/>
  <c r="Y13" i="3"/>
  <c r="Y12" i="3"/>
  <c r="Y11" i="3"/>
  <c r="Z11" i="3" s="1"/>
  <c r="Z12" i="3" s="1"/>
  <c r="AA10" i="3"/>
  <c r="B6" i="3" s="1"/>
  <c r="C8" i="3" s="1"/>
  <c r="AE2" i="3"/>
  <c r="AE3" i="3" s="1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C2" i="3"/>
  <c r="AC3" i="3" s="1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Z13" i="3" l="1"/>
  <c r="Z14" i="3" s="1"/>
  <c r="Z15" i="3" s="1"/>
  <c r="Z16" i="3" s="1"/>
  <c r="Z17" i="3" s="1"/>
  <c r="AB10" i="3"/>
  <c r="AA11" i="3" l="1"/>
  <c r="AB11" i="3" l="1"/>
  <c r="AA12" i="3" s="1"/>
  <c r="D6" i="3" s="1"/>
  <c r="C9" i="3" s="1"/>
  <c r="C6" i="3"/>
  <c r="AB12" i="3" l="1"/>
  <c r="AA13" i="3" s="1"/>
  <c r="AB13" i="3" l="1"/>
  <c r="AA14" i="3" s="1"/>
  <c r="E6" i="3"/>
  <c r="AB14" i="3" l="1"/>
  <c r="AA15" i="3" s="1"/>
  <c r="F6" i="3"/>
  <c r="C10" i="3" s="1"/>
  <c r="G6" i="3" l="1"/>
  <c r="AB15" i="3"/>
  <c r="AA16" i="3" s="1"/>
  <c r="H6" i="3" l="1"/>
  <c r="C11" i="3" s="1"/>
  <c r="AB16" i="3"/>
  <c r="AA17" i="3" s="1"/>
  <c r="AB17" i="3" l="1"/>
  <c r="I6" i="3"/>
</calcChain>
</file>

<file path=xl/sharedStrings.xml><?xml version="1.0" encoding="utf-8"?>
<sst xmlns="http://schemas.openxmlformats.org/spreadsheetml/2006/main" count="238" uniqueCount="18">
  <si>
    <t>E</t>
  </si>
  <si>
    <t>A</t>
  </si>
  <si>
    <t>D</t>
  </si>
  <si>
    <t>G</t>
  </si>
  <si>
    <t>B</t>
  </si>
  <si>
    <t>C</t>
  </si>
  <si>
    <t>F</t>
  </si>
  <si>
    <t>F#</t>
  </si>
  <si>
    <t>C#</t>
  </si>
  <si>
    <t>G#</t>
  </si>
  <si>
    <t>D#</t>
  </si>
  <si>
    <t>A#</t>
  </si>
  <si>
    <t>Escala</t>
  </si>
  <si>
    <t>MAIOR</t>
  </si>
  <si>
    <t>MENOR</t>
  </si>
  <si>
    <t>NOTA</t>
  </si>
  <si>
    <t>ESCALA</t>
  </si>
  <si>
    <t>Acorde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</si>
</sst>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4"/>
      <color rgb="FF222222"/>
      <name val="Arial"/>
      <family val="2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theme="0"/>
      </left>
      <right/>
      <top style="double">
        <color theme="0"/>
      </top>
      <bottom style="double">
        <color theme="0" tint="-0.34998626667073579"/>
      </bottom>
      <diagonal/>
    </border>
    <border>
      <left/>
      <right/>
      <top style="double">
        <color theme="0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/>
      </top>
      <bottom style="double">
        <color theme="0" tint="-0.34998626667073579"/>
      </bottom>
      <diagonal/>
    </border>
    <border>
      <left style="double">
        <color theme="0"/>
      </left>
      <right style="double">
        <color theme="0" tint="-0.24994659260841701"/>
      </right>
      <top style="double">
        <color theme="0"/>
      </top>
      <bottom/>
      <diagonal/>
    </border>
    <border>
      <left style="double">
        <color theme="0"/>
      </left>
      <right style="double">
        <color theme="0" tint="-0.24994659260841701"/>
      </right>
      <top/>
      <bottom/>
      <diagonal/>
    </border>
    <border>
      <left style="double">
        <color theme="0"/>
      </left>
      <right style="double">
        <color theme="0" tint="-0.24994659260841701"/>
      </right>
      <top/>
      <bottom style="double">
        <color theme="0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 vertical="center" textRotation="180"/>
    </xf>
    <xf numFmtId="0" fontId="1" fillId="2" borderId="2" xfId="0" applyFont="1" applyFill="1" applyBorder="1" applyAlignment="1">
      <alignment horizontal="center" vertical="center" textRotation="180"/>
    </xf>
    <xf numFmtId="0" fontId="1" fillId="2" borderId="1" xfId="0" applyFont="1" applyFill="1" applyBorder="1" applyAlignment="1">
      <alignment horizontal="center" vertical="center" textRotation="180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textRotation="180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0" fillId="7" borderId="0" xfId="0" applyFill="1"/>
    <xf numFmtId="0" fontId="0" fillId="7" borderId="0" xfId="0" applyFill="1" applyBorder="1" applyAlignment="1">
      <alignment horizontal="center"/>
    </xf>
    <xf numFmtId="0" fontId="0" fillId="6" borderId="21" xfId="0" applyFill="1" applyBorder="1"/>
    <xf numFmtId="0" fontId="3" fillId="0" borderId="0" xfId="0" applyFont="1"/>
    <xf numFmtId="0" fontId="4" fillId="6" borderId="21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0" fillId="7" borderId="21" xfId="0" applyFill="1" applyBorder="1"/>
    <xf numFmtId="0" fontId="0" fillId="8" borderId="15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1" borderId="17" xfId="0" applyFill="1" applyBorder="1" applyAlignment="1">
      <alignment horizontal="center"/>
    </xf>
  </cellXfs>
  <cellStyles count="1">
    <cellStyle name="Normal" xfId="0" builtinId="0"/>
  </cellStyles>
  <dxfs count="38">
    <dxf>
      <fill>
        <gradientFill type="path" left="0.5" right="0.5" top="0.5" bottom="0.5">
          <stop position="0">
            <color theme="1" tint="0.1490218817712943"/>
          </stop>
          <stop position="1">
            <color rgb="FF00FF0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0070C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C0000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theme="3" tint="0.40000610370189521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0070C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1" tint="0.1490218817712943"/>
          </stop>
          <stop position="1">
            <color rgb="FF00FF0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FFC00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0070C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1" tint="0.1490218817712943"/>
          </stop>
          <stop position="1">
            <color rgb="FF00FF0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92D05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0070C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1" tint="0.1490218817712943"/>
          </stop>
          <stop position="1">
            <color rgb="FF00FF0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0070C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1" tint="0.1490218817712943"/>
          </stop>
          <stop position="1">
            <color rgb="FF00FF0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rgb="FF0070C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1" tint="0.1490218817712943"/>
          </stop>
          <stop position="1">
            <color rgb="FF00FF00"/>
          </stop>
        </gradientFill>
      </fill>
    </dxf>
    <dxf>
      <fill>
        <gradientFill type="path" left="0.5" right="0.5" top="0.5" bottom="0.5">
          <stop position="0">
            <color theme="1" tint="0.25098422193060094"/>
          </stop>
          <stop position="1">
            <color theme="9" tint="-0.25098422193060094"/>
          </stop>
        </gradientFill>
      </fill>
    </dxf>
    <dxf>
      <fill>
        <gradientFill type="path" left="0.5" right="0.5" top="0.5" bottom="0.5">
          <stop position="0">
            <color theme="1" tint="0.1490218817712943"/>
          </stop>
          <stop position="1">
            <color rgb="FF00FF00"/>
          </stop>
        </gradientFill>
      </fill>
    </dxf>
    <dxf>
      <fill>
        <gradientFill type="path" left="0.5" right="0.5" top="0.5" bottom="0.5">
          <stop position="0">
            <color theme="1" tint="0.1490218817712943"/>
          </stop>
          <stop position="1">
            <color rgb="FF00FF00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00FF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3</xdr:row>
      <xdr:rowOff>108862</xdr:rowOff>
    </xdr:from>
    <xdr:to>
      <xdr:col>1</xdr:col>
      <xdr:colOff>0</xdr:colOff>
      <xdr:row>35</xdr:row>
      <xdr:rowOff>163285</xdr:rowOff>
    </xdr:to>
    <xdr:sp macro="" textlink="">
      <xdr:nvSpPr>
        <xdr:cNvPr id="6" name="Fluxograma: Atraso 5"/>
        <xdr:cNvSpPr/>
      </xdr:nvSpPr>
      <xdr:spPr>
        <a:xfrm>
          <a:off x="2" y="680362"/>
          <a:ext cx="612319" cy="5061852"/>
        </a:xfrm>
        <a:prstGeom prst="flowChartDelay">
          <a:avLst/>
        </a:prstGeom>
        <a:solidFill>
          <a:schemeClr val="accent6">
            <a:lumMod val="50000"/>
            <a:alpha val="22000"/>
          </a:schemeClr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13</xdr:row>
      <xdr:rowOff>9525</xdr:rowOff>
    </xdr:from>
    <xdr:to>
      <xdr:col>13</xdr:col>
      <xdr:colOff>323850</xdr:colOff>
      <xdr:row>26</xdr:row>
      <xdr:rowOff>19049</xdr:rowOff>
    </xdr:to>
    <xdr:sp macro="" textlink="">
      <xdr:nvSpPr>
        <xdr:cNvPr id="3" name="Retângulo 2"/>
        <xdr:cNvSpPr/>
      </xdr:nvSpPr>
      <xdr:spPr>
        <a:xfrm>
          <a:off x="0" y="2600325"/>
          <a:ext cx="8248650" cy="1562099"/>
        </a:xfrm>
        <a:prstGeom prst="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</xdr:colOff>
      <xdr:row>12</xdr:row>
      <xdr:rowOff>95250</xdr:rowOff>
    </xdr:from>
    <xdr:to>
      <xdr:col>14</xdr:col>
      <xdr:colOff>0</xdr:colOff>
      <xdr:row>26</xdr:row>
      <xdr:rowOff>104779</xdr:rowOff>
    </xdr:to>
    <xdr:sp macro="" textlink="">
      <xdr:nvSpPr>
        <xdr:cNvPr id="2" name="Retângulo com Canto Aparado do Mesmo Lado 1"/>
        <xdr:cNvSpPr/>
      </xdr:nvSpPr>
      <xdr:spPr>
        <a:xfrm rot="16200000">
          <a:off x="7533594" y="2930302"/>
          <a:ext cx="1465494" cy="612318"/>
        </a:xfrm>
        <a:prstGeom prst="snip2SameRect">
          <a:avLst>
            <a:gd name="adj1" fmla="val 18306"/>
            <a:gd name="adj2" fmla="val 0"/>
          </a:avLst>
        </a:prstGeom>
        <a:solidFill>
          <a:schemeClr val="bg2">
            <a:lumMod val="50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abSelected="1" zoomScale="70" zoomScaleNormal="70" workbookViewId="0">
      <selection activeCell="I41" sqref="I41"/>
    </sheetView>
  </sheetViews>
  <sheetFormatPr defaultColWidth="0" defaultRowHeight="15" x14ac:dyDescent="0.25"/>
  <cols>
    <col min="1" max="14" width="9.140625" style="22" customWidth="1"/>
    <col min="15" max="20" width="0" style="22" hidden="1"/>
    <col min="32" max="16384" width="9.140625" hidden="1"/>
  </cols>
  <sheetData>
    <row r="1" spans="2:31" x14ac:dyDescent="0.25">
      <c r="Z1" t="s">
        <v>13</v>
      </c>
      <c r="AA1" t="s">
        <v>14</v>
      </c>
      <c r="AC1">
        <v>0.5</v>
      </c>
      <c r="AD1" s="20" t="s">
        <v>5</v>
      </c>
      <c r="AE1">
        <v>0.5</v>
      </c>
    </row>
    <row r="2" spans="2:31" x14ac:dyDescent="0.25">
      <c r="B2" s="22" t="s">
        <v>15</v>
      </c>
      <c r="C2" s="21" t="s">
        <v>5</v>
      </c>
      <c r="Z2">
        <v>1</v>
      </c>
      <c r="AA2">
        <v>1</v>
      </c>
      <c r="AC2">
        <f>AC1+0.5</f>
        <v>1</v>
      </c>
      <c r="AD2" s="19" t="s">
        <v>8</v>
      </c>
      <c r="AE2">
        <f>AE1+0.5</f>
        <v>1</v>
      </c>
    </row>
    <row r="3" spans="2:31" x14ac:dyDescent="0.25">
      <c r="C3" s="23"/>
      <c r="Z3">
        <v>1</v>
      </c>
      <c r="AA3">
        <v>0.5</v>
      </c>
      <c r="AC3">
        <f t="shared" ref="AC3:AE24" si="0">AC2+0.5</f>
        <v>1.5</v>
      </c>
      <c r="AD3" s="20" t="s">
        <v>2</v>
      </c>
      <c r="AE3">
        <f t="shared" si="0"/>
        <v>1.5</v>
      </c>
    </row>
    <row r="4" spans="2:31" x14ac:dyDescent="0.25">
      <c r="B4" s="22" t="s">
        <v>16</v>
      </c>
      <c r="C4" s="21" t="s">
        <v>13</v>
      </c>
      <c r="Z4">
        <v>0.5</v>
      </c>
      <c r="AA4">
        <v>1</v>
      </c>
      <c r="AC4">
        <f t="shared" si="0"/>
        <v>2</v>
      </c>
      <c r="AD4" s="19" t="s">
        <v>10</v>
      </c>
      <c r="AE4">
        <f t="shared" si="0"/>
        <v>2</v>
      </c>
    </row>
    <row r="5" spans="2:31" ht="15.75" thickBot="1" x14ac:dyDescent="0.3">
      <c r="Z5">
        <v>1</v>
      </c>
      <c r="AA5">
        <v>1</v>
      </c>
      <c r="AC5">
        <f t="shared" si="0"/>
        <v>2.5</v>
      </c>
      <c r="AD5" s="20" t="s">
        <v>0</v>
      </c>
      <c r="AE5">
        <f t="shared" si="0"/>
        <v>2.5</v>
      </c>
    </row>
    <row r="6" spans="2:31" ht="19.5" thickTop="1" thickBot="1" x14ac:dyDescent="0.3">
      <c r="B6" s="35" t="str">
        <f>AA10</f>
        <v>C</v>
      </c>
      <c r="C6" s="41" t="str">
        <f>AA11</f>
        <v>D</v>
      </c>
      <c r="D6" s="39" t="str">
        <f>AA12</f>
        <v>E</v>
      </c>
      <c r="E6" s="37" t="str">
        <f>AA13</f>
        <v>F</v>
      </c>
      <c r="F6" s="36" t="str">
        <f>AA14</f>
        <v>G</v>
      </c>
      <c r="G6" s="38" t="str">
        <f>AA15</f>
        <v>A</v>
      </c>
      <c r="H6" s="40" t="str">
        <f>AA16</f>
        <v>B</v>
      </c>
      <c r="I6" s="42" t="str">
        <f>AA17</f>
        <v>C</v>
      </c>
      <c r="L6" s="31"/>
      <c r="Z6">
        <v>1</v>
      </c>
      <c r="AA6">
        <v>0.5</v>
      </c>
      <c r="AC6">
        <f t="shared" si="0"/>
        <v>3</v>
      </c>
      <c r="AD6" s="20" t="s">
        <v>6</v>
      </c>
      <c r="AE6">
        <f t="shared" si="0"/>
        <v>3</v>
      </c>
    </row>
    <row r="7" spans="2:31" ht="16.5" thickTop="1" thickBot="1" x14ac:dyDescent="0.3">
      <c r="Z7">
        <v>1</v>
      </c>
      <c r="AA7">
        <v>1</v>
      </c>
      <c r="AC7">
        <f t="shared" si="0"/>
        <v>3.5</v>
      </c>
      <c r="AD7" s="19" t="s">
        <v>7</v>
      </c>
      <c r="AE7">
        <f t="shared" si="0"/>
        <v>3.5</v>
      </c>
    </row>
    <row r="8" spans="2:31" ht="15.75" thickTop="1" x14ac:dyDescent="0.25">
      <c r="B8" s="24" t="s">
        <v>17</v>
      </c>
      <c r="C8" s="25" t="str">
        <f>B6</f>
        <v>C</v>
      </c>
      <c r="Z8">
        <v>0.5</v>
      </c>
      <c r="AA8">
        <v>1</v>
      </c>
      <c r="AC8">
        <f t="shared" si="0"/>
        <v>4</v>
      </c>
      <c r="AD8" s="20" t="s">
        <v>3</v>
      </c>
      <c r="AE8">
        <f t="shared" si="0"/>
        <v>4</v>
      </c>
    </row>
    <row r="9" spans="2:31" x14ac:dyDescent="0.25">
      <c r="B9" s="24"/>
      <c r="C9" s="26" t="str">
        <f>D6</f>
        <v>E</v>
      </c>
      <c r="AC9">
        <f t="shared" si="0"/>
        <v>4.5</v>
      </c>
      <c r="AD9" s="19" t="s">
        <v>9</v>
      </c>
      <c r="AE9">
        <f t="shared" si="0"/>
        <v>4.5</v>
      </c>
    </row>
    <row r="10" spans="2:31" x14ac:dyDescent="0.25">
      <c r="B10" s="24"/>
      <c r="C10" s="26" t="str">
        <f>F6</f>
        <v>G</v>
      </c>
      <c r="AA10" t="str">
        <f>C2</f>
        <v>C</v>
      </c>
      <c r="AB10">
        <f>VLOOKUP(AA10,$AD$1:$AE$12,2,0)</f>
        <v>0.5</v>
      </c>
      <c r="AC10">
        <f t="shared" si="0"/>
        <v>5</v>
      </c>
      <c r="AD10" s="20" t="s">
        <v>1</v>
      </c>
      <c r="AE10">
        <f t="shared" si="0"/>
        <v>5</v>
      </c>
    </row>
    <row r="11" spans="2:31" ht="15.75" thickBot="1" x14ac:dyDescent="0.3">
      <c r="B11" s="24"/>
      <c r="C11" s="27" t="str">
        <f>H6</f>
        <v>B</v>
      </c>
      <c r="Y11">
        <f>HLOOKUP(C4,Z1:AA8,2,0)</f>
        <v>1</v>
      </c>
      <c r="Z11">
        <f>Y11</f>
        <v>1</v>
      </c>
      <c r="AA11" t="str">
        <f>VLOOKUP(AB10+Z11,AC:AD,2,0)</f>
        <v>D</v>
      </c>
      <c r="AB11">
        <f>VLOOKUP(AA11,$AD$1:$AE$24,2,0)</f>
        <v>1.5</v>
      </c>
      <c r="AC11">
        <f t="shared" si="0"/>
        <v>5.5</v>
      </c>
      <c r="AD11" s="19" t="s">
        <v>11</v>
      </c>
      <c r="AE11">
        <f t="shared" si="0"/>
        <v>5.5</v>
      </c>
    </row>
    <row r="12" spans="2:31" ht="15.75" thickTop="1" x14ac:dyDescent="0.25">
      <c r="Y12">
        <f>HLOOKUP(C4,Z1:AA8,3,0)</f>
        <v>1</v>
      </c>
      <c r="Z12">
        <f>Z11+Y12</f>
        <v>2</v>
      </c>
      <c r="AA12" t="str">
        <f>VLOOKUP(AB11+Y12,AC:AD,2,0)</f>
        <v>E</v>
      </c>
      <c r="AB12">
        <f>VLOOKUP(AA12,$AD$1:$AE$24,2,0)</f>
        <v>2.5</v>
      </c>
      <c r="AC12">
        <f t="shared" si="0"/>
        <v>6</v>
      </c>
      <c r="AD12" s="20" t="s">
        <v>4</v>
      </c>
      <c r="AE12">
        <f t="shared" si="0"/>
        <v>6</v>
      </c>
    </row>
    <row r="13" spans="2:31" x14ac:dyDescent="0.25">
      <c r="Y13">
        <f>HLOOKUP(C4,Z1:AA8,4,0)</f>
        <v>0.5</v>
      </c>
      <c r="Z13">
        <f t="shared" ref="Z13:Z17" si="1">Z12+Y13</f>
        <v>2.5</v>
      </c>
      <c r="AA13" t="str">
        <f>VLOOKUP(AB12+Y13,AC:AD,2,0)</f>
        <v>F</v>
      </c>
      <c r="AB13">
        <f>VLOOKUP(AA13,$AD$1:$AE$24,2,0)</f>
        <v>3</v>
      </c>
      <c r="AC13">
        <f t="shared" si="0"/>
        <v>6.5</v>
      </c>
      <c r="AD13" s="20" t="s">
        <v>5</v>
      </c>
      <c r="AE13">
        <f t="shared" si="0"/>
        <v>6.5</v>
      </c>
    </row>
    <row r="14" spans="2:31" ht="6.75" customHeight="1" x14ac:dyDescent="0.25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Y14">
        <f>HLOOKUP(C4,Z1:AA8,5,0)</f>
        <v>1</v>
      </c>
      <c r="Z14">
        <f t="shared" si="1"/>
        <v>3.5</v>
      </c>
      <c r="AA14" t="str">
        <f>VLOOKUP(AB13+Y14,AC:AD,2,0)</f>
        <v>G</v>
      </c>
      <c r="AB14">
        <f>VLOOKUP(AA14,$AD$1:$AE$24,2,0)</f>
        <v>4</v>
      </c>
      <c r="AC14">
        <f t="shared" si="0"/>
        <v>7</v>
      </c>
      <c r="AD14" s="19" t="s">
        <v>8</v>
      </c>
      <c r="AE14">
        <f t="shared" si="0"/>
        <v>7</v>
      </c>
    </row>
    <row r="15" spans="2:31" s="28" customFormat="1" ht="6" customHeight="1" x14ac:dyDescent="0.25">
      <c r="B15" s="33" t="s">
        <v>0</v>
      </c>
      <c r="C15" s="33" t="s">
        <v>10</v>
      </c>
      <c r="D15" s="33" t="s">
        <v>2</v>
      </c>
      <c r="E15" s="33" t="s">
        <v>8</v>
      </c>
      <c r="F15" s="33" t="s">
        <v>5</v>
      </c>
      <c r="G15" s="33" t="s">
        <v>4</v>
      </c>
      <c r="H15" s="33" t="s">
        <v>11</v>
      </c>
      <c r="I15" s="33" t="s">
        <v>1</v>
      </c>
      <c r="J15" s="33" t="s">
        <v>9</v>
      </c>
      <c r="K15" s="33" t="s">
        <v>3</v>
      </c>
      <c r="L15" s="33" t="s">
        <v>7</v>
      </c>
      <c r="M15" s="33" t="s">
        <v>6</v>
      </c>
      <c r="N15" s="34"/>
      <c r="Y15" s="28">
        <f>HLOOKUP(C4,Z1:AA8,6,0)</f>
        <v>1</v>
      </c>
      <c r="Z15" s="28">
        <f t="shared" si="1"/>
        <v>4.5</v>
      </c>
      <c r="AA15" s="28" t="str">
        <f>VLOOKUP(AB14+Y15,AC:AD,2,0)</f>
        <v>A</v>
      </c>
      <c r="AB15" s="28">
        <f>VLOOKUP(AA15,$AD$1:$AE$24,2,0)</f>
        <v>5</v>
      </c>
      <c r="AC15" s="28">
        <f t="shared" si="0"/>
        <v>7.5</v>
      </c>
      <c r="AD15" s="29" t="s">
        <v>2</v>
      </c>
      <c r="AE15" s="28">
        <f t="shared" si="0"/>
        <v>7.5</v>
      </c>
    </row>
    <row r="16" spans="2:31" ht="9.75" customHeight="1" x14ac:dyDescent="0.25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0"/>
      <c r="Y16">
        <f>HLOOKUP(C4,Z1:AA8,7,0)</f>
        <v>1</v>
      </c>
      <c r="Z16">
        <f t="shared" si="1"/>
        <v>5.5</v>
      </c>
      <c r="AA16" t="str">
        <f>VLOOKUP(AB15+Y16,AC:AD,2,0)</f>
        <v>B</v>
      </c>
      <c r="AB16">
        <f>VLOOKUP(AA16,$AD$1:$AE$24,2,0)</f>
        <v>6</v>
      </c>
      <c r="AC16">
        <f t="shared" si="0"/>
        <v>8</v>
      </c>
      <c r="AD16" s="19" t="s">
        <v>10</v>
      </c>
      <c r="AE16">
        <f t="shared" si="0"/>
        <v>8</v>
      </c>
    </row>
    <row r="17" spans="2:31" s="28" customFormat="1" ht="6" customHeight="1" x14ac:dyDescent="0.25">
      <c r="B17" s="33" t="s">
        <v>1</v>
      </c>
      <c r="C17" s="33" t="s">
        <v>9</v>
      </c>
      <c r="D17" s="33" t="s">
        <v>3</v>
      </c>
      <c r="E17" s="33" t="s">
        <v>7</v>
      </c>
      <c r="F17" s="33" t="s">
        <v>6</v>
      </c>
      <c r="G17" s="33" t="s">
        <v>0</v>
      </c>
      <c r="H17" s="33" t="s">
        <v>10</v>
      </c>
      <c r="I17" s="33" t="s">
        <v>2</v>
      </c>
      <c r="J17" s="33" t="s">
        <v>8</v>
      </c>
      <c r="K17" s="33" t="s">
        <v>5</v>
      </c>
      <c r="L17" s="33" t="s">
        <v>4</v>
      </c>
      <c r="M17" s="33" t="s">
        <v>11</v>
      </c>
      <c r="N17" s="34"/>
      <c r="Y17" s="28">
        <f>HLOOKUP(C4,Z1:AA8,8,0)</f>
        <v>0.5</v>
      </c>
      <c r="Z17" s="28">
        <f t="shared" si="1"/>
        <v>6</v>
      </c>
      <c r="AA17" s="28" t="str">
        <f>VLOOKUP(AB16+Y17,AC:AD,2,0)</f>
        <v>C</v>
      </c>
      <c r="AB17" s="28">
        <f>VLOOKUP(AA17,$AD$1:$AE$24,2,0)</f>
        <v>0.5</v>
      </c>
      <c r="AC17" s="28">
        <f t="shared" si="0"/>
        <v>8.5</v>
      </c>
      <c r="AD17" s="29" t="s">
        <v>0</v>
      </c>
      <c r="AE17" s="28">
        <f t="shared" si="0"/>
        <v>8.5</v>
      </c>
    </row>
    <row r="18" spans="2:31" ht="9.75" customHeight="1" x14ac:dyDescent="0.25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0"/>
      <c r="AC18">
        <f t="shared" si="0"/>
        <v>9</v>
      </c>
      <c r="AD18" s="20" t="s">
        <v>6</v>
      </c>
      <c r="AE18">
        <f t="shared" si="0"/>
        <v>9</v>
      </c>
    </row>
    <row r="19" spans="2:31" s="28" customFormat="1" ht="6" customHeight="1" x14ac:dyDescent="0.25">
      <c r="B19" s="33" t="s">
        <v>2</v>
      </c>
      <c r="C19" s="33" t="s">
        <v>8</v>
      </c>
      <c r="D19" s="33" t="s">
        <v>5</v>
      </c>
      <c r="E19" s="33" t="s">
        <v>4</v>
      </c>
      <c r="F19" s="33" t="s">
        <v>11</v>
      </c>
      <c r="G19" s="33" t="s">
        <v>1</v>
      </c>
      <c r="H19" s="33" t="s">
        <v>9</v>
      </c>
      <c r="I19" s="33" t="s">
        <v>3</v>
      </c>
      <c r="J19" s="33" t="s">
        <v>7</v>
      </c>
      <c r="K19" s="33" t="s">
        <v>6</v>
      </c>
      <c r="L19" s="33" t="s">
        <v>0</v>
      </c>
      <c r="M19" s="33" t="s">
        <v>10</v>
      </c>
      <c r="N19" s="34"/>
      <c r="AC19" s="28">
        <f t="shared" si="0"/>
        <v>9.5</v>
      </c>
      <c r="AD19" s="29" t="s">
        <v>7</v>
      </c>
      <c r="AE19" s="28">
        <f t="shared" si="0"/>
        <v>9.5</v>
      </c>
    </row>
    <row r="20" spans="2:31" ht="9.75" customHeight="1" x14ac:dyDescent="0.25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0"/>
      <c r="AC20">
        <f t="shared" si="0"/>
        <v>10</v>
      </c>
      <c r="AD20" s="20" t="s">
        <v>3</v>
      </c>
      <c r="AE20">
        <f t="shared" si="0"/>
        <v>10</v>
      </c>
    </row>
    <row r="21" spans="2:31" s="28" customFormat="1" ht="6" customHeight="1" x14ac:dyDescent="0.25">
      <c r="B21" s="33" t="s">
        <v>3</v>
      </c>
      <c r="C21" s="33" t="s">
        <v>7</v>
      </c>
      <c r="D21" s="33" t="s">
        <v>6</v>
      </c>
      <c r="E21" s="33" t="s">
        <v>0</v>
      </c>
      <c r="F21" s="33" t="s">
        <v>10</v>
      </c>
      <c r="G21" s="33" t="s">
        <v>2</v>
      </c>
      <c r="H21" s="33" t="s">
        <v>8</v>
      </c>
      <c r="I21" s="33" t="s">
        <v>5</v>
      </c>
      <c r="J21" s="33" t="s">
        <v>4</v>
      </c>
      <c r="K21" s="33" t="s">
        <v>11</v>
      </c>
      <c r="L21" s="33" t="s">
        <v>1</v>
      </c>
      <c r="M21" s="33" t="s">
        <v>9</v>
      </c>
      <c r="N21" s="34"/>
      <c r="AC21" s="28">
        <f t="shared" si="0"/>
        <v>10.5</v>
      </c>
      <c r="AD21" s="29" t="s">
        <v>9</v>
      </c>
      <c r="AE21" s="28">
        <f t="shared" si="0"/>
        <v>10.5</v>
      </c>
    </row>
    <row r="22" spans="2:31" ht="9.75" customHeight="1" x14ac:dyDescent="0.25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0"/>
      <c r="AC22">
        <f t="shared" si="0"/>
        <v>11</v>
      </c>
      <c r="AD22" s="20" t="s">
        <v>1</v>
      </c>
      <c r="AE22">
        <f t="shared" si="0"/>
        <v>11</v>
      </c>
    </row>
    <row r="23" spans="2:31" s="28" customFormat="1" ht="6" customHeight="1" x14ac:dyDescent="0.25">
      <c r="B23" s="33" t="s">
        <v>4</v>
      </c>
      <c r="C23" s="33" t="s">
        <v>11</v>
      </c>
      <c r="D23" s="33" t="s">
        <v>1</v>
      </c>
      <c r="E23" s="33" t="s">
        <v>9</v>
      </c>
      <c r="F23" s="33" t="s">
        <v>3</v>
      </c>
      <c r="G23" s="33" t="s">
        <v>7</v>
      </c>
      <c r="H23" s="33" t="s">
        <v>6</v>
      </c>
      <c r="I23" s="33" t="s">
        <v>0</v>
      </c>
      <c r="J23" s="33" t="s">
        <v>10</v>
      </c>
      <c r="K23" s="33" t="s">
        <v>2</v>
      </c>
      <c r="L23" s="33" t="s">
        <v>8</v>
      </c>
      <c r="M23" s="33" t="s">
        <v>5</v>
      </c>
      <c r="N23" s="34"/>
      <c r="AC23" s="28">
        <f t="shared" si="0"/>
        <v>11.5</v>
      </c>
      <c r="AD23" s="29" t="s">
        <v>11</v>
      </c>
      <c r="AE23" s="28">
        <f t="shared" si="0"/>
        <v>11.5</v>
      </c>
    </row>
    <row r="24" spans="2:31" ht="9.75" customHeight="1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0"/>
      <c r="AC24">
        <f t="shared" si="0"/>
        <v>12</v>
      </c>
      <c r="AD24" s="20" t="s">
        <v>4</v>
      </c>
      <c r="AE24">
        <f t="shared" si="0"/>
        <v>12</v>
      </c>
    </row>
    <row r="25" spans="2:31" s="28" customFormat="1" ht="6" customHeight="1" x14ac:dyDescent="0.25">
      <c r="B25" s="33" t="s">
        <v>0</v>
      </c>
      <c r="C25" s="33" t="s">
        <v>10</v>
      </c>
      <c r="D25" s="33" t="s">
        <v>2</v>
      </c>
      <c r="E25" s="33" t="s">
        <v>8</v>
      </c>
      <c r="F25" s="33" t="s">
        <v>5</v>
      </c>
      <c r="G25" s="33" t="s">
        <v>4</v>
      </c>
      <c r="H25" s="33" t="s">
        <v>11</v>
      </c>
      <c r="I25" s="33" t="s">
        <v>1</v>
      </c>
      <c r="J25" s="33" t="s">
        <v>9</v>
      </c>
      <c r="K25" s="33" t="s">
        <v>3</v>
      </c>
      <c r="L25" s="33" t="s">
        <v>7</v>
      </c>
      <c r="M25" s="33" t="s">
        <v>6</v>
      </c>
      <c r="N25" s="34"/>
    </row>
    <row r="26" spans="2:31" ht="6.75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</sheetData>
  <sortState ref="B1:I12">
    <sortCondition ref="B1:B12"/>
  </sortState>
  <mergeCells count="1">
    <mergeCell ref="B8:B11"/>
  </mergeCells>
  <conditionalFormatting sqref="B15:M25">
    <cfRule type="cellIs" dxfId="0" priority="8" operator="equal">
      <formula>$B$6</formula>
    </cfRule>
    <cfRule type="cellIs" dxfId="1" priority="7" operator="equal">
      <formula>$C$6</formula>
    </cfRule>
    <cfRule type="cellIs" dxfId="2" priority="6" operator="equal">
      <formula>$D$6</formula>
    </cfRule>
    <cfRule type="cellIs" dxfId="3" priority="5" operator="equal">
      <formula>$E$6</formula>
    </cfRule>
    <cfRule type="cellIs" dxfId="4" priority="4" operator="equal">
      <formula>$F$6</formula>
    </cfRule>
    <cfRule type="cellIs" dxfId="5" priority="3" operator="equal">
      <formula>$G$6</formula>
    </cfRule>
    <cfRule type="cellIs" dxfId="6" priority="2" operator="equal">
      <formula>$H$6</formula>
    </cfRule>
    <cfRule type="cellIs" dxfId="7" priority="1" operator="equal">
      <formula>$I$6</formula>
    </cfRule>
  </conditionalFormatting>
  <dataValidations count="2">
    <dataValidation type="list" allowBlank="1" showInputMessage="1" showErrorMessage="1" sqref="C2">
      <formula1>$AD$1:$AD$12</formula1>
    </dataValidation>
    <dataValidation type="list" allowBlank="1" showInputMessage="1" showErrorMessage="1" sqref="C4">
      <formula1>$Z$1:$AA$1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N19"/>
  <sheetViews>
    <sheetView topLeftCell="A4" workbookViewId="0">
      <selection activeCell="B9" sqref="B9:M19"/>
    </sheetView>
  </sheetViews>
  <sheetFormatPr defaultRowHeight="15" x14ac:dyDescent="0.25"/>
  <sheetData>
    <row r="8" spans="2:14" ht="15.75" thickBot="1" x14ac:dyDescent="0.3">
      <c r="N8" s="3"/>
    </row>
    <row r="9" spans="2:14" s="6" customFormat="1" ht="17.25" customHeight="1" thickTop="1" thickBot="1" x14ac:dyDescent="0.3">
      <c r="B9" s="5" t="s">
        <v>0</v>
      </c>
      <c r="C9" s="5" t="s">
        <v>10</v>
      </c>
      <c r="D9" s="5" t="s">
        <v>2</v>
      </c>
      <c r="E9" s="5" t="s">
        <v>8</v>
      </c>
      <c r="F9" s="5" t="s">
        <v>5</v>
      </c>
      <c r="G9" s="5" t="s">
        <v>4</v>
      </c>
      <c r="H9" s="5" t="s">
        <v>11</v>
      </c>
      <c r="I9" s="5" t="s">
        <v>1</v>
      </c>
      <c r="J9" s="5" t="s">
        <v>9</v>
      </c>
      <c r="K9" s="4" t="s">
        <v>3</v>
      </c>
      <c r="L9" s="4" t="s">
        <v>7</v>
      </c>
      <c r="M9" s="4" t="s">
        <v>6</v>
      </c>
      <c r="N9" s="7" t="s">
        <v>0</v>
      </c>
    </row>
    <row r="10" spans="2:14" ht="15.75" thickBot="1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2"/>
    </row>
    <row r="11" spans="2:14" s="6" customFormat="1" ht="17.25" customHeight="1" thickTop="1" thickBot="1" x14ac:dyDescent="0.3">
      <c r="B11" s="5" t="s">
        <v>1</v>
      </c>
      <c r="C11" s="5" t="s">
        <v>9</v>
      </c>
      <c r="D11" s="5" t="s">
        <v>3</v>
      </c>
      <c r="E11" s="5" t="s">
        <v>7</v>
      </c>
      <c r="F11" s="5" t="s">
        <v>6</v>
      </c>
      <c r="G11" s="5" t="s">
        <v>0</v>
      </c>
      <c r="H11" s="5" t="s">
        <v>10</v>
      </c>
      <c r="I11" s="5" t="s">
        <v>2</v>
      </c>
      <c r="J11" s="5" t="s">
        <v>8</v>
      </c>
      <c r="K11" s="4" t="s">
        <v>5</v>
      </c>
      <c r="L11" s="4" t="s">
        <v>4</v>
      </c>
      <c r="M11" s="4" t="s">
        <v>11</v>
      </c>
      <c r="N11" s="7" t="s">
        <v>1</v>
      </c>
    </row>
    <row r="12" spans="2:14" ht="15.75" thickBot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2"/>
    </row>
    <row r="13" spans="2:14" s="6" customFormat="1" ht="17.25" customHeight="1" thickTop="1" thickBot="1" x14ac:dyDescent="0.3">
      <c r="B13" s="5" t="s">
        <v>2</v>
      </c>
      <c r="C13" s="5" t="s">
        <v>8</v>
      </c>
      <c r="D13" s="5" t="s">
        <v>5</v>
      </c>
      <c r="E13" s="5" t="s">
        <v>4</v>
      </c>
      <c r="F13" s="5" t="s">
        <v>11</v>
      </c>
      <c r="G13" s="5" t="s">
        <v>1</v>
      </c>
      <c r="H13" s="5" t="s">
        <v>9</v>
      </c>
      <c r="I13" s="5" t="s">
        <v>3</v>
      </c>
      <c r="J13" s="5" t="s">
        <v>7</v>
      </c>
      <c r="K13" s="4" t="s">
        <v>6</v>
      </c>
      <c r="L13" s="4" t="s">
        <v>0</v>
      </c>
      <c r="M13" s="4" t="s">
        <v>10</v>
      </c>
      <c r="N13" s="7" t="s">
        <v>2</v>
      </c>
    </row>
    <row r="14" spans="2:14" ht="15.75" thickBot="1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</row>
    <row r="15" spans="2:14" s="6" customFormat="1" ht="17.25" customHeight="1" thickTop="1" thickBot="1" x14ac:dyDescent="0.3">
      <c r="B15" s="5" t="s">
        <v>3</v>
      </c>
      <c r="C15" s="5" t="s">
        <v>7</v>
      </c>
      <c r="D15" s="5" t="s">
        <v>6</v>
      </c>
      <c r="E15" s="5" t="s">
        <v>0</v>
      </c>
      <c r="F15" s="5" t="s">
        <v>10</v>
      </c>
      <c r="G15" s="5" t="s">
        <v>2</v>
      </c>
      <c r="H15" s="5" t="s">
        <v>8</v>
      </c>
      <c r="I15" s="5" t="s">
        <v>5</v>
      </c>
      <c r="J15" s="5" t="s">
        <v>4</v>
      </c>
      <c r="K15" s="4" t="s">
        <v>11</v>
      </c>
      <c r="L15" s="4" t="s">
        <v>1</v>
      </c>
      <c r="M15" s="4" t="s">
        <v>9</v>
      </c>
      <c r="N15" s="7" t="s">
        <v>3</v>
      </c>
    </row>
    <row r="16" spans="2:14" ht="15.75" thickBot="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</row>
    <row r="17" spans="2:14" s="6" customFormat="1" ht="17.25" customHeight="1" thickTop="1" thickBot="1" x14ac:dyDescent="0.3">
      <c r="B17" s="5" t="s">
        <v>4</v>
      </c>
      <c r="C17" s="5" t="s">
        <v>11</v>
      </c>
      <c r="D17" s="5" t="s">
        <v>1</v>
      </c>
      <c r="E17" s="5" t="s">
        <v>9</v>
      </c>
      <c r="F17" s="5" t="s">
        <v>3</v>
      </c>
      <c r="G17" s="5" t="s">
        <v>7</v>
      </c>
      <c r="H17" s="5" t="s">
        <v>6</v>
      </c>
      <c r="I17" s="5" t="s">
        <v>0</v>
      </c>
      <c r="J17" s="5" t="s">
        <v>10</v>
      </c>
      <c r="K17" s="4" t="s">
        <v>2</v>
      </c>
      <c r="L17" s="4" t="s">
        <v>8</v>
      </c>
      <c r="M17" s="4" t="s">
        <v>5</v>
      </c>
      <c r="N17" s="7" t="s">
        <v>4</v>
      </c>
    </row>
    <row r="18" spans="2:14" ht="15.75" thickBot="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</row>
    <row r="19" spans="2:14" s="6" customFormat="1" ht="17.25" customHeight="1" thickTop="1" thickBot="1" x14ac:dyDescent="0.3">
      <c r="B19" s="5" t="s">
        <v>0</v>
      </c>
      <c r="C19" s="5" t="s">
        <v>10</v>
      </c>
      <c r="D19" s="5" t="s">
        <v>2</v>
      </c>
      <c r="E19" s="5" t="s">
        <v>8</v>
      </c>
      <c r="F19" s="5" t="s">
        <v>5</v>
      </c>
      <c r="G19" s="5" t="s">
        <v>4</v>
      </c>
      <c r="H19" s="5" t="s">
        <v>11</v>
      </c>
      <c r="I19" s="5" t="s">
        <v>1</v>
      </c>
      <c r="J19" s="5" t="s">
        <v>9</v>
      </c>
      <c r="K19" s="4" t="s">
        <v>3</v>
      </c>
      <c r="L19" s="4" t="s">
        <v>7</v>
      </c>
      <c r="M19" s="4" t="s">
        <v>6</v>
      </c>
      <c r="N19" s="7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12"/>
  <sheetViews>
    <sheetView workbookViewId="0">
      <selection activeCell="D5" sqref="D5:K12"/>
    </sheetView>
  </sheetViews>
  <sheetFormatPr defaultRowHeight="15" x14ac:dyDescent="0.25"/>
  <cols>
    <col min="4" max="4" width="6.28515625" style="8" bestFit="1" customWidth="1"/>
  </cols>
  <sheetData>
    <row r="5" spans="4:11" ht="15.75" thickBot="1" x14ac:dyDescent="0.3">
      <c r="D5" s="8" t="s">
        <v>12</v>
      </c>
    </row>
    <row r="6" spans="4:11" ht="15.75" thickBot="1" x14ac:dyDescent="0.3">
      <c r="D6" s="18" t="s">
        <v>5</v>
      </c>
      <c r="E6" s="9" t="s">
        <v>2</v>
      </c>
      <c r="F6" s="10" t="s">
        <v>0</v>
      </c>
      <c r="G6" s="10" t="s">
        <v>6</v>
      </c>
      <c r="H6" s="10" t="s">
        <v>3</v>
      </c>
      <c r="I6" s="10" t="s">
        <v>1</v>
      </c>
      <c r="J6" s="10" t="s">
        <v>4</v>
      </c>
      <c r="K6" s="11" t="s">
        <v>5</v>
      </c>
    </row>
    <row r="7" spans="4:11" ht="15.75" thickBot="1" x14ac:dyDescent="0.3">
      <c r="D7" s="18" t="s">
        <v>2</v>
      </c>
      <c r="E7" s="12" t="s">
        <v>0</v>
      </c>
      <c r="F7" s="13" t="s">
        <v>7</v>
      </c>
      <c r="G7" s="13" t="s">
        <v>3</v>
      </c>
      <c r="H7" s="13" t="s">
        <v>1</v>
      </c>
      <c r="I7" s="13" t="s">
        <v>4</v>
      </c>
      <c r="J7" s="13" t="s">
        <v>8</v>
      </c>
      <c r="K7" s="14" t="s">
        <v>2</v>
      </c>
    </row>
    <row r="8" spans="4:11" ht="15.75" thickBot="1" x14ac:dyDescent="0.3">
      <c r="D8" s="18" t="s">
        <v>0</v>
      </c>
      <c r="E8" s="12" t="s">
        <v>7</v>
      </c>
      <c r="F8" s="13" t="s">
        <v>9</v>
      </c>
      <c r="G8" s="13" t="s">
        <v>1</v>
      </c>
      <c r="H8" s="13" t="s">
        <v>4</v>
      </c>
      <c r="I8" s="13" t="s">
        <v>8</v>
      </c>
      <c r="J8" s="13" t="s">
        <v>10</v>
      </c>
      <c r="K8" s="14" t="s">
        <v>0</v>
      </c>
    </row>
    <row r="9" spans="4:11" ht="15.75" thickBot="1" x14ac:dyDescent="0.3">
      <c r="D9" s="18" t="s">
        <v>6</v>
      </c>
      <c r="E9" s="12" t="s">
        <v>3</v>
      </c>
      <c r="F9" s="13" t="s">
        <v>1</v>
      </c>
      <c r="G9" s="13" t="s">
        <v>11</v>
      </c>
      <c r="H9" s="13" t="s">
        <v>5</v>
      </c>
      <c r="I9" s="13" t="s">
        <v>2</v>
      </c>
      <c r="J9" s="13" t="s">
        <v>0</v>
      </c>
      <c r="K9" s="14" t="s">
        <v>6</v>
      </c>
    </row>
    <row r="10" spans="4:11" ht="15.75" thickBot="1" x14ac:dyDescent="0.3">
      <c r="D10" s="18" t="s">
        <v>3</v>
      </c>
      <c r="E10" s="12" t="s">
        <v>1</v>
      </c>
      <c r="F10" s="13" t="s">
        <v>4</v>
      </c>
      <c r="G10" s="13" t="s">
        <v>5</v>
      </c>
      <c r="H10" s="13" t="s">
        <v>2</v>
      </c>
      <c r="I10" s="13" t="s">
        <v>0</v>
      </c>
      <c r="J10" s="13" t="s">
        <v>7</v>
      </c>
      <c r="K10" s="14" t="s">
        <v>3</v>
      </c>
    </row>
    <row r="11" spans="4:11" ht="15.75" thickBot="1" x14ac:dyDescent="0.3">
      <c r="D11" s="18" t="s">
        <v>1</v>
      </c>
      <c r="E11" s="12" t="s">
        <v>4</v>
      </c>
      <c r="F11" s="13" t="s">
        <v>8</v>
      </c>
      <c r="G11" s="13" t="s">
        <v>2</v>
      </c>
      <c r="H11" s="13" t="s">
        <v>0</v>
      </c>
      <c r="I11" s="13" t="s">
        <v>7</v>
      </c>
      <c r="J11" s="13" t="s">
        <v>9</v>
      </c>
      <c r="K11" s="14" t="s">
        <v>1</v>
      </c>
    </row>
    <row r="12" spans="4:11" ht="15.75" thickBot="1" x14ac:dyDescent="0.3">
      <c r="D12" s="18" t="s">
        <v>4</v>
      </c>
      <c r="E12" s="15" t="s">
        <v>8</v>
      </c>
      <c r="F12" s="16" t="s">
        <v>10</v>
      </c>
      <c r="G12" s="16" t="s">
        <v>0</v>
      </c>
      <c r="H12" s="16" t="s">
        <v>7</v>
      </c>
      <c r="I12" s="16" t="s">
        <v>9</v>
      </c>
      <c r="J12" s="16" t="s">
        <v>11</v>
      </c>
      <c r="K12" s="17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Afinação </vt:lpstr>
      <vt:lpstr>Escalas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romildop</dc:creator>
  <cp:lastModifiedBy>Inri Mauricio Graciolli</cp:lastModifiedBy>
  <dcterms:created xsi:type="dcterms:W3CDTF">2013-08-29T14:42:56Z</dcterms:created>
  <dcterms:modified xsi:type="dcterms:W3CDTF">2013-08-29T18:50:06Z</dcterms:modified>
</cp:coreProperties>
</file>