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turing\ALUMNO\LABORATORIO TN 2024\excel\"/>
    </mc:Choice>
  </mc:AlternateContent>
  <xr:revisionPtr revIDLastSave="0" documentId="13_ncr:1_{C1167E18-AFF8-4CCA-8922-5DBE6B0F2D76}" xr6:coauthVersionLast="47" xr6:coauthVersionMax="47" xr10:uidLastSave="{00000000-0000-0000-0000-000000000000}"/>
  <bookViews>
    <workbookView xWindow="-110" yWindow="-110" windowWidth="19420" windowHeight="10300" activeTab="12" xr2:uid="{00000000-000D-0000-FFFF-FFFF00000000}"/>
  </bookViews>
  <sheets>
    <sheet name="funciones a ver" sheetId="9" r:id="rId1"/>
    <sheet name="Ejemplo referencia relativa" sheetId="11" r:id="rId2"/>
    <sheet name="EJJEMPLO REFERENCIA ABSOLUTA" sheetId="12" r:id="rId3"/>
    <sheet name="MATEMATICAS" sheetId="10" r:id="rId4"/>
    <sheet name="LOGICAS" sheetId="4" r:id="rId5"/>
    <sheet name="Ejercicio 03" sheetId="14" r:id="rId6"/>
    <sheet name="EJERCICIO 04" sheetId="13" r:id="rId7"/>
    <sheet name="Ejercicio 05" sheetId="18" r:id="rId8"/>
    <sheet name="TEXTO" sheetId="1" r:id="rId9"/>
    <sheet name="cadenas 01" sheetId="15" r:id="rId10"/>
    <sheet name="cadenas 02" sheetId="16" r:id="rId11"/>
    <sheet name="cadenas 03" sheetId="17" r:id="rId12"/>
    <sheet name="FECHAS" sheetId="3" r:id="rId13"/>
    <sheet name="Busqueda y referencia (BuscarV)" sheetId="6" r:id="rId14"/>
    <sheet name="Busqueda y referencia (BuscarH)" sheetId="5" r:id="rId15"/>
    <sheet name="Busqueda y referencia (Buscar)" sheetId="7" r:id="rId16"/>
    <sheet name="Busqueda y referencia en Genera" sheetId="8" r:id="rId17"/>
  </sheets>
  <definedNames>
    <definedName name="EDADES">MATEMATICAS!$F$12:$F$16</definedName>
    <definedName name="SEXO">MATEMATICAS!$E$12:$E$16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15" l="1"/>
  <c r="M5" i="15"/>
  <c r="J7" i="15"/>
  <c r="J8" i="15"/>
  <c r="J9" i="15"/>
  <c r="J6" i="15"/>
  <c r="I7" i="15"/>
  <c r="I8" i="15"/>
  <c r="I9" i="15"/>
  <c r="I6" i="15"/>
  <c r="D9" i="4"/>
  <c r="D8" i="4"/>
  <c r="A251"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3" i="14"/>
  <c r="A4" i="14"/>
  <c r="A5" i="14"/>
  <c r="A6" i="14"/>
  <c r="A7" i="14"/>
  <c r="A8" i="14"/>
  <c r="A9" i="14"/>
  <c r="A10" i="14"/>
  <c r="A11" i="14"/>
  <c r="A12" i="14"/>
  <c r="A13" i="14"/>
  <c r="A14" i="14"/>
  <c r="A15" i="14"/>
  <c r="A16" i="14"/>
  <c r="A17" i="14"/>
  <c r="A18" i="14"/>
  <c r="A19" i="14"/>
  <c r="A20" i="14"/>
  <c r="A21" i="14"/>
  <c r="A22" i="14"/>
  <c r="A2" i="14"/>
  <c r="L3" i="3" l="1"/>
  <c r="L2" i="3"/>
  <c r="B1" i="10"/>
  <c r="B2" i="10"/>
  <c r="B7" i="10" s="1"/>
  <c r="I2" i="10"/>
  <c r="B3" i="10"/>
  <c r="C3" i="10"/>
  <c r="I3" i="10"/>
  <c r="B4" i="10"/>
  <c r="B5" i="10" s="1"/>
  <c r="I4" i="10"/>
  <c r="I5" i="10"/>
  <c r="I6" i="10"/>
  <c r="B9" i="10"/>
  <c r="B10" i="10"/>
  <c r="B18" i="10"/>
  <c r="E18" i="10"/>
  <c r="E19" i="10"/>
  <c r="B20" i="10"/>
  <c r="B17" i="4"/>
  <c r="I10" i="4"/>
  <c r="D7" i="4" s="1"/>
  <c r="D3" i="10"/>
  <c r="D7" i="10"/>
  <c r="D4" i="10"/>
  <c r="D10" i="10"/>
  <c r="D9" i="10"/>
  <c r="D5" i="10"/>
  <c r="D8" i="10"/>
  <c r="D6" i="10"/>
  <c r="D2" i="10"/>
  <c r="D1" i="10"/>
  <c r="D18" i="10"/>
  <c r="B6" i="10" l="1"/>
  <c r="B8" i="10"/>
  <c r="C15" i="3"/>
  <c r="J13" i="7"/>
  <c r="C14" i="3"/>
  <c r="C13" i="3"/>
  <c r="C12" i="3"/>
  <c r="C11" i="3"/>
  <c r="C10" i="3"/>
  <c r="J10" i="8"/>
  <c r="J11" i="8" s="1"/>
  <c r="J9" i="8"/>
  <c r="J8" i="8"/>
  <c r="F4" i="8"/>
  <c r="G4" i="8" s="1"/>
  <c r="F8" i="8"/>
  <c r="G8" i="8" s="1"/>
  <c r="E4" i="8"/>
  <c r="E5" i="8"/>
  <c r="F5" i="8" s="1"/>
  <c r="E6" i="8"/>
  <c r="F6" i="8" s="1"/>
  <c r="E7" i="8"/>
  <c r="F7" i="8" s="1"/>
  <c r="G7" i="8" s="1"/>
  <c r="E8" i="8"/>
  <c r="E9" i="8"/>
  <c r="F9" i="8" s="1"/>
  <c r="E3" i="8"/>
  <c r="F3" i="8" s="1"/>
  <c r="E9" i="7"/>
  <c r="E8" i="7"/>
  <c r="E7" i="7"/>
  <c r="E6" i="7"/>
  <c r="E5" i="7"/>
  <c r="E4" i="7"/>
  <c r="E3" i="7"/>
  <c r="G4" i="7" s="1"/>
  <c r="J10" i="5"/>
  <c r="J11" i="5"/>
  <c r="J12" i="5"/>
  <c r="J13" i="5"/>
  <c r="J14" i="5"/>
  <c r="J15" i="5"/>
  <c r="J16" i="5"/>
  <c r="C10" i="5"/>
  <c r="D4" i="5"/>
  <c r="E4" i="5"/>
  <c r="F4" i="5"/>
  <c r="G4" i="5"/>
  <c r="H4" i="5"/>
  <c r="I4" i="5"/>
  <c r="C4" i="5"/>
  <c r="I13" i="6"/>
  <c r="L13" i="6"/>
  <c r="K13" i="6"/>
  <c r="J13" i="6"/>
  <c r="L5" i="6"/>
  <c r="K5" i="6"/>
  <c r="J5" i="6"/>
  <c r="I5" i="6"/>
  <c r="L8" i="8"/>
  <c r="L11" i="8"/>
  <c r="F8" i="4"/>
  <c r="E12" i="3"/>
  <c r="F9" i="4"/>
  <c r="F10" i="4"/>
  <c r="E10" i="3"/>
  <c r="F12" i="4"/>
  <c r="L10" i="8"/>
  <c r="E13" i="3"/>
  <c r="E11" i="3"/>
  <c r="E15" i="3"/>
  <c r="L9" i="8"/>
  <c r="F11" i="4"/>
  <c r="E14" i="3"/>
  <c r="G3" i="8" l="1"/>
  <c r="G6" i="8"/>
  <c r="G9" i="8"/>
  <c r="G5" i="8"/>
  <c r="D3" i="4"/>
  <c r="B13" i="1"/>
  <c r="E2" i="4"/>
  <c r="F2" i="4"/>
  <c r="F6" i="4"/>
  <c r="D20" i="1"/>
  <c r="F3" i="4"/>
  <c r="F4" i="4"/>
  <c r="F5" i="4"/>
  <c r="F7" i="4"/>
  <c r="D2" i="4" l="1"/>
  <c r="C1" i="4"/>
  <c r="C9" i="3"/>
  <c r="D5" i="4" l="1"/>
  <c r="D6" i="4" s="1"/>
  <c r="D4" i="4"/>
  <c r="C8" i="3"/>
  <c r="C1" i="3"/>
  <c r="C7" i="3" s="1"/>
  <c r="E4" i="3"/>
  <c r="E8" i="3"/>
  <c r="E7" i="3"/>
  <c r="E3" i="3"/>
  <c r="E6" i="3"/>
  <c r="E2" i="3"/>
  <c r="E1" i="3"/>
  <c r="E9" i="3"/>
  <c r="E5" i="3"/>
  <c r="C2" i="3" l="1"/>
  <c r="C6" i="3"/>
  <c r="C5" i="3"/>
  <c r="C4" i="3"/>
  <c r="C3" i="3"/>
  <c r="B17" i="1"/>
  <c r="B8" i="1"/>
  <c r="B12" i="1"/>
  <c r="B15" i="1"/>
  <c r="B14" i="1"/>
  <c r="B20" i="1" s="1"/>
  <c r="B11" i="1"/>
  <c r="B10" i="1"/>
  <c r="B9" i="1"/>
  <c r="B7" i="1"/>
  <c r="B6" i="1"/>
  <c r="B5" i="1"/>
  <c r="B16" i="1" s="1"/>
  <c r="B4" i="1"/>
  <c r="B3" i="1"/>
  <c r="B18" i="1" s="1"/>
  <c r="D15" i="1"/>
  <c r="D17" i="1"/>
  <c r="D19" i="1"/>
  <c r="D18" i="1"/>
  <c r="D13" i="1"/>
  <c r="D16" i="1"/>
  <c r="D14" i="1"/>
  <c r="B19" i="1" l="1"/>
  <c r="D12" i="1"/>
  <c r="D7" i="1"/>
  <c r="D3" i="1"/>
  <c r="D5" i="1"/>
  <c r="D10" i="1"/>
  <c r="D8" i="1"/>
  <c r="D11" i="1"/>
  <c r="D9" i="1"/>
  <c r="D6" i="1"/>
  <c r="D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tc={A2AE8390-E61F-4A5F-AE00-77FF0703BAA1}</author>
  </authors>
  <commentList>
    <comment ref="G13" authorId="0" shapeId="0" xr:uid="{A2AE8390-E61F-4A5F-AE00-77FF0703BAA1}">
      <text>
        <t>[Comentario encadenado]
Su versión de Excel le permite leer este comentario encadenado; sin embargo, las ediciones que se apliquen se quitarán si el archivo se abre en una versión más reciente de Excel. Más información: https://go.microsoft.com/fwlink/?linkid=870924
Comentario:
    Los resultados que no se puedan expresar en una celda o aquí, hacerlo en otras celdas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informatica</author>
  </authors>
  <commentList>
    <comment ref="D7" authorId="0" shapeId="0" xr:uid="{00000000-0006-0000-0200-000001000000}">
      <text>
        <r>
          <rPr>
            <b/>
            <sz val="9"/>
            <color indexed="81"/>
            <rFont val="Tahoma"/>
            <family val="2"/>
          </rPr>
          <t>informatica:</t>
        </r>
        <r>
          <rPr>
            <sz val="9"/>
            <color indexed="81"/>
            <rFont val="Tahoma"/>
            <family val="2"/>
          </rPr>
          <t xml:space="preserve">
analiza el mensaje #N/A, chequear el dato a buscar y leer el comentario de la celda I8</t>
        </r>
      </text>
    </comment>
    <comment ref="I8" authorId="0" shapeId="0" xr:uid="{00000000-0006-0000-0200-000002000000}">
      <text>
        <r>
          <rPr>
            <b/>
            <sz val="9"/>
            <color indexed="81"/>
            <rFont val="Tahoma"/>
            <family val="2"/>
          </rPr>
          <t>informatica:</t>
        </r>
        <r>
          <rPr>
            <sz val="9"/>
            <color indexed="81"/>
            <rFont val="Tahoma"/>
            <family val="2"/>
          </rPr>
          <t xml:space="preserve">
poner un dato entre 1 y 3 que exista en la tabla y aparecera el pais, ahora bien si ponemos algo que no exista les dara el mensaje de error, que tipificamos, por ejemplo "no existe en tabla", con lo cual vemos como analiza #N/A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informatica</author>
  </authors>
  <commentList>
    <comment ref="B8" authorId="0" shapeId="0" xr:uid="{00000000-0006-0000-0000-000001000000}">
      <text>
        <r>
          <rPr>
            <b/>
            <sz val="9"/>
            <color indexed="81"/>
            <rFont val="Tahoma"/>
            <charset val="1"/>
          </rPr>
          <t>informatica:</t>
        </r>
        <r>
          <rPr>
            <sz val="9"/>
            <color indexed="81"/>
            <rFont val="Tahoma"/>
            <charset val="1"/>
          </rPr>
          <t xml:space="preserve">
fijarse, que el dato a buscar esta en mayuscula, por lo cual, no lo encuentra, ya que el texto original, esta en minuscula.</t>
        </r>
      </text>
    </comment>
    <comment ref="B10" authorId="0" shapeId="0" xr:uid="{00000000-0006-0000-0000-000002000000}">
      <text>
        <r>
          <rPr>
            <b/>
            <sz val="9"/>
            <color indexed="81"/>
            <rFont val="Tahoma"/>
            <charset val="1"/>
          </rPr>
          <t>informatica:</t>
        </r>
        <r>
          <rPr>
            <sz val="9"/>
            <color indexed="81"/>
            <rFont val="Tahoma"/>
            <charset val="1"/>
          </rPr>
          <t xml:space="preserve">
a diferencia del ENCONTRAR, esta funcion  HALLAR, le da lo mismo sea mayuscula o minuscula. Lo busca igual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informatica</author>
  </authors>
  <commentList>
    <comment ref="H7" authorId="0" shapeId="0" xr:uid="{00000000-0006-0000-0300-000001000000}">
      <text>
        <r>
          <rPr>
            <b/>
            <sz val="9"/>
            <color indexed="81"/>
            <rFont val="Tahoma"/>
            <family val="2"/>
          </rPr>
          <t>informatica:</t>
        </r>
        <r>
          <rPr>
            <sz val="9"/>
            <color indexed="81"/>
            <rFont val="Tahoma"/>
            <family val="2"/>
          </rPr>
          <t xml:space="preserve">
realizar una tabla de empleados y generar la busqueda por ese metodo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informatica</author>
  </authors>
  <commentList>
    <comment ref="G3" authorId="0" shapeId="0" xr:uid="{00000000-0006-0000-0500-000001000000}">
      <text>
        <r>
          <rPr>
            <b/>
            <sz val="9"/>
            <color indexed="81"/>
            <rFont val="Tahoma"/>
            <family val="2"/>
          </rPr>
          <t>informatica:</t>
        </r>
        <r>
          <rPr>
            <sz val="9"/>
            <color indexed="81"/>
            <rFont val="Tahoma"/>
            <family val="2"/>
          </rPr>
          <t xml:space="preserve">
dato a buscar, OjO, tener la tabla ordenada por el campo que necesito buscar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informatica</author>
  </authors>
  <commentList>
    <comment ref="I8" authorId="0" shapeId="0" xr:uid="{00000000-0006-0000-0600-000001000000}">
      <text>
        <r>
          <rPr>
            <b/>
            <sz val="9"/>
            <color indexed="81"/>
            <rFont val="Tahoma"/>
            <family val="2"/>
          </rPr>
          <t>informatica:</t>
        </r>
        <r>
          <rPr>
            <sz val="9"/>
            <color indexed="81"/>
            <rFont val="Tahoma"/>
            <family val="2"/>
          </rPr>
          <t xml:space="preserve">
digite un codigo que este en la tabla y cuente en que posicion de la tabla lo encontro</t>
        </r>
      </text>
    </comment>
    <comment ref="J8" authorId="0" shapeId="0" xr:uid="{00000000-0006-0000-0600-000002000000}">
      <text>
        <r>
          <rPr>
            <b/>
            <sz val="9"/>
            <color indexed="81"/>
            <rFont val="Tahoma"/>
            <family val="2"/>
          </rPr>
          <t>informatica:</t>
        </r>
        <r>
          <rPr>
            <sz val="9"/>
            <color indexed="81"/>
            <rFont val="Tahoma"/>
            <family val="2"/>
          </rPr>
          <t xml:space="preserve">
me esta indicando en la posicion de la tabla donde lo encuentra</t>
        </r>
      </text>
    </comment>
  </commentList>
</comments>
</file>

<file path=xl/sharedStrings.xml><?xml version="1.0" encoding="utf-8"?>
<sst xmlns="http://schemas.openxmlformats.org/spreadsheetml/2006/main" count="291" uniqueCount="172">
  <si>
    <t>ES UN DIA SOLEADO</t>
  </si>
  <si>
    <t>Es un dia Soleado</t>
  </si>
  <si>
    <t>Z</t>
  </si>
  <si>
    <t>ejemplo de dias.lab</t>
  </si>
  <si>
    <t>jueves</t>
  </si>
  <si>
    <t>viernes</t>
  </si>
  <si>
    <t>sábado</t>
  </si>
  <si>
    <t>domingo</t>
  </si>
  <si>
    <t>lunes</t>
  </si>
  <si>
    <t>martes</t>
  </si>
  <si>
    <t>miércoles</t>
  </si>
  <si>
    <t>estos</t>
  </si>
  <si>
    <t xml:space="preserve">son </t>
  </si>
  <si>
    <t>vacaciones</t>
  </si>
  <si>
    <t>codigo</t>
  </si>
  <si>
    <t>pais</t>
  </si>
  <si>
    <t>Argentina</t>
  </si>
  <si>
    <t>Peru</t>
  </si>
  <si>
    <t>Uruguay</t>
  </si>
  <si>
    <t>dato a buscar</t>
  </si>
  <si>
    <t>Empleados</t>
  </si>
  <si>
    <t>Edad</t>
  </si>
  <si>
    <t>Sexo</t>
  </si>
  <si>
    <t>Puesto</t>
  </si>
  <si>
    <t>Sueldo</t>
  </si>
  <si>
    <t>juan, Vargas</t>
  </si>
  <si>
    <t>varon</t>
  </si>
  <si>
    <t>administrador</t>
  </si>
  <si>
    <t>Metodo Normal</t>
  </si>
  <si>
    <t>Jose, Tirado</t>
  </si>
  <si>
    <t>Empleado</t>
  </si>
  <si>
    <t>Maria, Paz</t>
  </si>
  <si>
    <t>mujer</t>
  </si>
  <si>
    <t>Rogelio, Roldan</t>
  </si>
  <si>
    <t>Jorge, Vazquez</t>
  </si>
  <si>
    <t>Aurelio, melgar</t>
  </si>
  <si>
    <t>Metodo dimamico</t>
  </si>
  <si>
    <t>aca transformo a tabla</t>
  </si>
  <si>
    <t>Luis, Perez</t>
  </si>
  <si>
    <t>recepcion</t>
  </si>
  <si>
    <t>Juan carlos Borg</t>
  </si>
  <si>
    <t>Emilio, Juncal</t>
  </si>
  <si>
    <t>Pedro, Baca</t>
  </si>
  <si>
    <t>logistica</t>
  </si>
  <si>
    <t>Metodo mas correcion de error</t>
  </si>
  <si>
    <t>aca utilizo la funcion SI.ERROR</t>
  </si>
  <si>
    <t>Marcelo, Moreno</t>
  </si>
  <si>
    <t>pepe</t>
  </si>
  <si>
    <t>Victoria, Marquez</t>
  </si>
  <si>
    <t>Maria, calculm</t>
  </si>
  <si>
    <t>Esther, Minone</t>
  </si>
  <si>
    <t>busqueda y referencia</t>
  </si>
  <si>
    <t>banana</t>
  </si>
  <si>
    <t>manzana</t>
  </si>
  <si>
    <t>pera</t>
  </si>
  <si>
    <t>uvas</t>
  </si>
  <si>
    <t>gindas</t>
  </si>
  <si>
    <t>cerezas</t>
  </si>
  <si>
    <t>melones</t>
  </si>
  <si>
    <t>descripcion</t>
  </si>
  <si>
    <t>cantidad</t>
  </si>
  <si>
    <t>supongamos que no queremos tener la tabla asi</t>
  </si>
  <si>
    <t>copiamos la tabla con CTRL + C</t>
  </si>
  <si>
    <t>y luego</t>
  </si>
  <si>
    <t>pegado especial</t>
  </si>
  <si>
    <t>elegir transponer</t>
  </si>
  <si>
    <t>precio de costo por kilo</t>
  </si>
  <si>
    <t>Lista minorista por kilo</t>
  </si>
  <si>
    <t>Lista Mayorista por kilo</t>
  </si>
  <si>
    <t>cantidad en almacen</t>
  </si>
  <si>
    <t>Precio de venta</t>
  </si>
  <si>
    <t xml:space="preserve">codigo </t>
  </si>
  <si>
    <t>escobas</t>
  </si>
  <si>
    <t>cepillo</t>
  </si>
  <si>
    <t>trapo</t>
  </si>
  <si>
    <t>cant</t>
  </si>
  <si>
    <t>producto</t>
  </si>
  <si>
    <t>costo</t>
  </si>
  <si>
    <t>lavandina</t>
  </si>
  <si>
    <t>funciones Basicas</t>
  </si>
  <si>
    <t>suma</t>
  </si>
  <si>
    <t>promedio</t>
  </si>
  <si>
    <t>max</t>
  </si>
  <si>
    <t>min</t>
  </si>
  <si>
    <t>contar</t>
  </si>
  <si>
    <t>contara</t>
  </si>
  <si>
    <t>contar.blanco</t>
  </si>
  <si>
    <t>M</t>
  </si>
  <si>
    <t>SERIA LA SIGUIENTE FORMULA</t>
  </si>
  <si>
    <t>F</t>
  </si>
  <si>
    <t>CUANTOS VARONES HAY MENORES A 20 AÑOS</t>
  </si>
  <si>
    <t>SUPONGAMOS QUE QUEREMOS SABER</t>
  </si>
  <si>
    <t>LA FORMULA SUMAR.SI.CONJUNTO</t>
  </si>
  <si>
    <t>EDADES</t>
  </si>
  <si>
    <t>SEXO</t>
  </si>
  <si>
    <t>AHORA VEREMOS COMO FUNCIONA</t>
  </si>
  <si>
    <t>DEVUELVE EL RESTO DE UNA DIVISION</t>
  </si>
  <si>
    <t>REDONDEA UN NUMERO CON X CANTIDAD DE DECIMALES</t>
  </si>
  <si>
    <t>n*(n-1)</t>
  </si>
  <si>
    <t>DEVUELVE EL NUMERO ROMANO</t>
  </si>
  <si>
    <t>FACTORIAL DE UN NUMERO</t>
  </si>
  <si>
    <t>cociente</t>
  </si>
  <si>
    <t>resto</t>
  </si>
  <si>
    <t>DEVUELVE EL ENTERO MAS CERCANO</t>
  </si>
  <si>
    <t>divisor</t>
  </si>
  <si>
    <t>dividendo</t>
  </si>
  <si>
    <t>ver formatos de fecha</t>
  </si>
  <si>
    <t>series</t>
  </si>
  <si>
    <t>referencia relativa</t>
  </si>
  <si>
    <t>referencia Absoluta</t>
  </si>
  <si>
    <t>Enero</t>
  </si>
  <si>
    <t>Febrero</t>
  </si>
  <si>
    <t>Marzo</t>
  </si>
  <si>
    <t>Abril</t>
  </si>
  <si>
    <t>Mayo</t>
  </si>
  <si>
    <t>Junio</t>
  </si>
  <si>
    <t>Vendedor 1</t>
  </si>
  <si>
    <t>Vendedor 2</t>
  </si>
  <si>
    <t>Vendedor 3</t>
  </si>
  <si>
    <t>Vendedor 4</t>
  </si>
  <si>
    <t>Vendedor 5</t>
  </si>
  <si>
    <t>Vendedor 6</t>
  </si>
  <si>
    <t>Vendedor 7</t>
  </si>
  <si>
    <t>Vendedor 8</t>
  </si>
  <si>
    <t>Vendedor 9</t>
  </si>
  <si>
    <t>Vendedor 10</t>
  </si>
  <si>
    <t>1) total de ventas por Mes</t>
  </si>
  <si>
    <t>2) Total de ventas por vendedor</t>
  </si>
  <si>
    <t>3) total de ventas por trimestre</t>
  </si>
  <si>
    <t>5) Cual fue el mejor mes de venta</t>
  </si>
  <si>
    <t>Resultados</t>
  </si>
  <si>
    <t>trimestre 1</t>
  </si>
  <si>
    <t>trimestre 2</t>
  </si>
  <si>
    <t>totales</t>
  </si>
  <si>
    <r>
      <t>4) Quien fue el vendedor que vendio mas (</t>
    </r>
    <r>
      <rPr>
        <b/>
        <sz val="11"/>
        <color theme="1"/>
        <rFont val="Calibri"/>
        <family val="2"/>
        <scheme val="minor"/>
      </rPr>
      <t>esta no RESPONDER TODAVIA)</t>
    </r>
  </si>
  <si>
    <t>TOTAL</t>
  </si>
  <si>
    <t>CALCULO DE IVA</t>
  </si>
  <si>
    <t>TIPO DE CAMBIO</t>
  </si>
  <si>
    <t>CELDA</t>
  </si>
  <si>
    <t>CONCEPTO DE CURSOR</t>
  </si>
  <si>
    <t>NUMEROS</t>
  </si>
  <si>
    <t>es primo</t>
  </si>
  <si>
    <t>numero</t>
  </si>
  <si>
    <t>1) determinar la cantidad de pares e impares que hay</t>
  </si>
  <si>
    <t>2) calcular el procentaje de los mismos</t>
  </si>
  <si>
    <t>3) determinar la cantidad de multiplos de 5</t>
  </si>
  <si>
    <t>4) determinar la cantidad de multiplos de 3</t>
  </si>
  <si>
    <t>dentro de un lote de 90 numeros determinar si los numeros expresados en rojo son primos</t>
  </si>
  <si>
    <t>habitantes mujeres</t>
  </si>
  <si>
    <t>colores</t>
  </si>
  <si>
    <t>rojo</t>
  </si>
  <si>
    <t>azul</t>
  </si>
  <si>
    <t>verde</t>
  </si>
  <si>
    <t>globos</t>
  </si>
  <si>
    <t>cuantas veces se repite el rojo</t>
  </si>
  <si>
    <t>cuantos globos rojos hay</t>
  </si>
  <si>
    <t>en base a el siguiente carácter</t>
  </si>
  <si>
    <t>arme un triangulo según la vista</t>
  </si>
  <si>
    <t>recordar que si cambio el carácter, cambio el dibujo del triangulo</t>
  </si>
  <si>
    <t>*</t>
  </si>
  <si>
    <t>h</t>
  </si>
  <si>
    <t>o</t>
  </si>
  <si>
    <t>l</t>
  </si>
  <si>
    <t>a</t>
  </si>
  <si>
    <t>01101000011011110110110001100001</t>
  </si>
  <si>
    <t>en base a esta expresion binaria determionar</t>
  </si>
  <si>
    <t>determinar la palabra</t>
  </si>
  <si>
    <t>numero de Factura</t>
  </si>
  <si>
    <t>0001-00001234</t>
  </si>
  <si>
    <t>dada esta secuencia de 5 bits</t>
  </si>
  <si>
    <t>determinar su correspondiente decmal</t>
  </si>
  <si>
    <t>usando la logica que uds, consideren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</si>
</sst>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 #,##0.00_-;\-&quot;$&quot;\ * #,##0.00_-;_-&quot;$&quot;\ * &quot;-&quot;??_-;_-@_-"/>
    <numFmt numFmtId="43" formatCode="_-* #,##0.00_-;\-* #,##0.00_-;_-* &quot;-&quot;??_-;_-@_-"/>
  </numFmts>
  <fonts count="1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charset val="1"/>
    </font>
    <font>
      <b/>
      <sz val="9"/>
      <color indexed="81"/>
      <name val="Tahoma"/>
      <charset val="1"/>
    </font>
    <font>
      <sz val="12"/>
      <color theme="1"/>
      <name val="Calibri"/>
      <family val="2"/>
      <scheme val="minor"/>
    </font>
    <font>
      <sz val="14"/>
      <color theme="1"/>
      <name val="Calibri"/>
      <family val="2"/>
      <scheme val="minor"/>
    </font>
    <font>
      <sz val="16"/>
      <color theme="1"/>
      <name val="Calibri"/>
      <family val="2"/>
      <scheme val="minor"/>
    </font>
    <font>
      <sz val="9"/>
      <color indexed="81"/>
      <name val="Tahoma"/>
      <family val="2"/>
    </font>
    <font>
      <b/>
      <sz val="9"/>
      <color indexed="81"/>
      <name val="Tahoma"/>
      <family val="2"/>
    </font>
    <font>
      <sz val="8"/>
      <name val="Calibri"/>
      <family val="2"/>
      <scheme val="minor"/>
    </font>
    <font>
      <b/>
      <sz val="11"/>
      <color rgb="FFFF0000"/>
      <name val="Calibri"/>
      <family val="2"/>
      <scheme val="minor"/>
    </font>
  </fonts>
  <fills count="1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39997558519241921"/>
        <bgColor indexed="64"/>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97">
    <xf numFmtId="0" fontId="0" fillId="0" borderId="0" xfId="0"/>
    <xf numFmtId="0" fontId="0" fillId="2" borderId="0" xfId="0" applyFill="1"/>
    <xf numFmtId="14" fontId="0" fillId="0" borderId="0" xfId="0" applyNumberFormat="1"/>
    <xf numFmtId="0" fontId="0" fillId="3" borderId="0" xfId="0" applyFill="1"/>
    <xf numFmtId="0" fontId="0" fillId="0" borderId="0" xfId="0" applyAlignment="1">
      <alignment horizontal="center"/>
    </xf>
    <xf numFmtId="0" fontId="0" fillId="2" borderId="0" xfId="0" applyFill="1" applyAlignment="1">
      <alignment horizontal="center"/>
    </xf>
    <xf numFmtId="0" fontId="6" fillId="0" borderId="0" xfId="0" applyFont="1" applyAlignment="1">
      <alignment horizontal="center"/>
    </xf>
    <xf numFmtId="0" fontId="6" fillId="0" borderId="0" xfId="0" applyFont="1"/>
    <xf numFmtId="0" fontId="0" fillId="4" borderId="0" xfId="0" applyFill="1" applyAlignment="1">
      <alignment horizontal="center"/>
    </xf>
    <xf numFmtId="0" fontId="7" fillId="5" borderId="0" xfId="0" applyFont="1" applyFill="1" applyAlignment="1">
      <alignment horizontal="center"/>
    </xf>
    <xf numFmtId="0" fontId="0" fillId="5" borderId="0" xfId="0" applyFill="1" applyAlignment="1">
      <alignment horizontal="center"/>
    </xf>
    <xf numFmtId="0" fontId="0" fillId="5" borderId="0" xfId="0" applyFill="1"/>
    <xf numFmtId="0" fontId="0" fillId="7" borderId="0" xfId="0" applyFill="1"/>
    <xf numFmtId="14" fontId="8" fillId="7" borderId="0" xfId="0" applyNumberFormat="1" applyFont="1" applyFill="1"/>
    <xf numFmtId="22" fontId="8" fillId="7" borderId="0" xfId="0" applyNumberFormat="1" applyFont="1" applyFill="1"/>
    <xf numFmtId="0" fontId="8" fillId="7" borderId="0" xfId="0" applyFont="1" applyFill="1"/>
    <xf numFmtId="0" fontId="0" fillId="5" borderId="2" xfId="0" applyFill="1" applyBorder="1"/>
    <xf numFmtId="0" fontId="0" fillId="5" borderId="3" xfId="0" applyFill="1" applyBorder="1"/>
    <xf numFmtId="0" fontId="0" fillId="7" borderId="0" xfId="0" applyFill="1" applyAlignment="1">
      <alignment horizontal="center"/>
    </xf>
    <xf numFmtId="0" fontId="7" fillId="5" borderId="1" xfId="0" applyFont="1" applyFill="1" applyBorder="1" applyAlignment="1">
      <alignment vertical="center"/>
    </xf>
    <xf numFmtId="44" fontId="0" fillId="0" borderId="0" xfId="1" applyFont="1"/>
    <xf numFmtId="0" fontId="0" fillId="4" borderId="4" xfId="0" applyFill="1" applyBorder="1"/>
    <xf numFmtId="0" fontId="0" fillId="9" borderId="0" xfId="0" applyFill="1"/>
    <xf numFmtId="0" fontId="0" fillId="4" borderId="5" xfId="0" applyFill="1" applyBorder="1"/>
    <xf numFmtId="0" fontId="0" fillId="4" borderId="5" xfId="0" applyFill="1" applyBorder="1" applyAlignment="1">
      <alignment horizontal="center" vertical="center"/>
    </xf>
    <xf numFmtId="0" fontId="0" fillId="6" borderId="5" xfId="0" applyFill="1" applyBorder="1"/>
    <xf numFmtId="0" fontId="0" fillId="6" borderId="5" xfId="0" applyFill="1" applyBorder="1" applyAlignment="1">
      <alignment horizontal="center" vertical="center"/>
    </xf>
    <xf numFmtId="0" fontId="0" fillId="10" borderId="4" xfId="0" applyFill="1" applyBorder="1"/>
    <xf numFmtId="0" fontId="0" fillId="10" borderId="5" xfId="0" applyFill="1" applyBorder="1"/>
    <xf numFmtId="0" fontId="0" fillId="10" borderId="5" xfId="0" applyFill="1" applyBorder="1" applyAlignment="1">
      <alignment horizontal="center" vertical="center"/>
    </xf>
    <xf numFmtId="0" fontId="0" fillId="8" borderId="4" xfId="0" applyFill="1" applyBorder="1"/>
    <xf numFmtId="0" fontId="0" fillId="8" borderId="5" xfId="0" applyFill="1" applyBorder="1"/>
    <xf numFmtId="0" fontId="0" fillId="8" borderId="5"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5" xfId="0" applyBorder="1" applyAlignment="1">
      <alignment horizontal="center" vertical="center" wrapText="1"/>
    </xf>
    <xf numFmtId="0" fontId="0" fillId="0" borderId="5" xfId="0" applyBorder="1"/>
    <xf numFmtId="9" fontId="0" fillId="0" borderId="5" xfId="0" applyNumberFormat="1" applyBorder="1" applyAlignment="1">
      <alignment horizontal="center"/>
    </xf>
    <xf numFmtId="43" fontId="0" fillId="0" borderId="0" xfId="2" applyFont="1"/>
    <xf numFmtId="0" fontId="0" fillId="0" borderId="5" xfId="0" applyBorder="1" applyAlignment="1">
      <alignment horizontal="center"/>
    </xf>
    <xf numFmtId="0" fontId="0" fillId="0" borderId="16" xfId="0" applyBorder="1" applyAlignment="1">
      <alignment horizontal="center"/>
    </xf>
    <xf numFmtId="44" fontId="0" fillId="0" borderId="17" xfId="1"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6" xfId="0" applyBorder="1" applyAlignment="1">
      <alignment horizontal="center"/>
    </xf>
    <xf numFmtId="0" fontId="0" fillId="0" borderId="20" xfId="0" applyBorder="1" applyAlignment="1">
      <alignment horizontal="center"/>
    </xf>
    <xf numFmtId="0" fontId="0" fillId="0" borderId="4" xfId="0" applyBorder="1" applyAlignment="1">
      <alignment horizontal="center"/>
    </xf>
    <xf numFmtId="44" fontId="0" fillId="0" borderId="21" xfId="1" applyFont="1" applyBorder="1" applyAlignment="1">
      <alignment horizontal="center"/>
    </xf>
    <xf numFmtId="0" fontId="0" fillId="0" borderId="6" xfId="0" applyBorder="1"/>
    <xf numFmtId="0" fontId="0" fillId="3" borderId="0" xfId="0" applyFill="1" applyAlignment="1">
      <alignment vertical="center"/>
    </xf>
    <xf numFmtId="14" fontId="0" fillId="6" borderId="0" xfId="0" applyNumberFormat="1" applyFill="1"/>
    <xf numFmtId="0" fontId="0" fillId="6" borderId="0" xfId="0" applyFill="1"/>
    <xf numFmtId="0" fontId="0" fillId="6" borderId="0" xfId="0" applyFill="1" applyAlignment="1">
      <alignment horizontal="center"/>
    </xf>
    <xf numFmtId="0" fontId="0" fillId="0" borderId="0" xfId="0" applyAlignment="1">
      <alignment horizontal="center" vertical="center"/>
    </xf>
    <xf numFmtId="14" fontId="0" fillId="8" borderId="0" xfId="0" applyNumberFormat="1" applyFill="1"/>
    <xf numFmtId="0" fontId="0" fillId="8" borderId="0" xfId="0" applyFill="1"/>
    <xf numFmtId="44" fontId="0" fillId="0" borderId="5" xfId="1" applyFont="1" applyBorder="1"/>
    <xf numFmtId="0" fontId="0" fillId="11" borderId="0" xfId="0" applyFill="1" applyAlignment="1">
      <alignment horizontal="center"/>
    </xf>
    <xf numFmtId="0" fontId="0" fillId="12" borderId="0" xfId="0" applyFill="1"/>
    <xf numFmtId="44" fontId="0" fillId="0" borderId="0" xfId="0" applyNumberFormat="1"/>
    <xf numFmtId="44" fontId="3" fillId="0" borderId="0" xfId="0" applyNumberFormat="1" applyFont="1"/>
    <xf numFmtId="44" fontId="0" fillId="0" borderId="5" xfId="0" applyNumberFormat="1" applyBorder="1"/>
    <xf numFmtId="44" fontId="0" fillId="0" borderId="5" xfId="1" applyFont="1" applyBorder="1" applyAlignment="1">
      <alignment horizontal="center"/>
    </xf>
    <xf numFmtId="0" fontId="3" fillId="0" borderId="5" xfId="0" applyFont="1" applyBorder="1" applyAlignment="1">
      <alignment horizontal="center"/>
    </xf>
    <xf numFmtId="0" fontId="3" fillId="11" borderId="0" xfId="0" applyFont="1" applyFill="1" applyAlignment="1">
      <alignment horizontal="center"/>
    </xf>
    <xf numFmtId="0" fontId="3" fillId="8" borderId="0" xfId="0" applyFont="1" applyFill="1" applyAlignment="1">
      <alignment horizontal="center" vertical="center"/>
    </xf>
    <xf numFmtId="44" fontId="3" fillId="6" borderId="0" xfId="0" applyNumberFormat="1" applyFont="1" applyFill="1"/>
    <xf numFmtId="0" fontId="0" fillId="13" borderId="0" xfId="0" applyFill="1" applyAlignment="1">
      <alignment horizontal="center"/>
    </xf>
    <xf numFmtId="0" fontId="0" fillId="13" borderId="0" xfId="0" applyFill="1"/>
    <xf numFmtId="0" fontId="0" fillId="13" borderId="5" xfId="0" applyFill="1" applyBorder="1" applyAlignment="1">
      <alignment horizontal="center" vertical="center" wrapText="1"/>
    </xf>
    <xf numFmtId="0" fontId="0" fillId="13" borderId="22" xfId="0" applyFill="1" applyBorder="1" applyAlignment="1">
      <alignment horizontal="center" vertical="center" wrapText="1"/>
    </xf>
    <xf numFmtId="9" fontId="0" fillId="14" borderId="0" xfId="0" applyNumberFormat="1" applyFill="1" applyAlignment="1">
      <alignment horizontal="center"/>
    </xf>
    <xf numFmtId="44" fontId="0" fillId="14" borderId="0" xfId="1" applyFont="1" applyFill="1"/>
    <xf numFmtId="0" fontId="0" fillId="13" borderId="4" xfId="0" applyFill="1" applyBorder="1" applyAlignment="1">
      <alignment horizontal="center"/>
    </xf>
    <xf numFmtId="0" fontId="0" fillId="14" borderId="0" xfId="0" applyFill="1"/>
    <xf numFmtId="0" fontId="12" fillId="0" borderId="0" xfId="0" applyFont="1" applyAlignment="1">
      <alignment horizontal="center" vertical="center"/>
    </xf>
    <xf numFmtId="0" fontId="2" fillId="3" borderId="0" xfId="0" applyFont="1" applyFill="1" applyAlignment="1">
      <alignment horizontal="center"/>
    </xf>
    <xf numFmtId="0" fontId="0" fillId="3" borderId="5" xfId="0" applyFill="1" applyBorder="1" applyAlignment="1">
      <alignment horizontal="center" wrapText="1"/>
    </xf>
    <xf numFmtId="0" fontId="0" fillId="3" borderId="5" xfId="0" applyFill="1" applyBorder="1" applyAlignment="1">
      <alignment horizontal="center" vertical="center"/>
    </xf>
    <xf numFmtId="0" fontId="0" fillId="3" borderId="5" xfId="0" applyFill="1" applyBorder="1" applyAlignment="1">
      <alignment horizontal="center"/>
    </xf>
    <xf numFmtId="0" fontId="7" fillId="14" borderId="0" xfId="0" applyFont="1" applyFill="1"/>
    <xf numFmtId="0" fontId="0" fillId="8" borderId="5" xfId="0" applyFill="1" applyBorder="1" applyAlignment="1">
      <alignment horizontal="left"/>
    </xf>
    <xf numFmtId="0" fontId="0" fillId="13" borderId="5" xfId="0" applyFill="1" applyBorder="1" applyAlignment="1">
      <alignment horizontal="left"/>
    </xf>
    <xf numFmtId="0" fontId="3" fillId="0" borderId="0" xfId="0" applyFont="1" applyAlignment="1">
      <alignment horizontal="center" vertical="center" wrapText="1"/>
    </xf>
    <xf numFmtId="0" fontId="0" fillId="7" borderId="0" xfId="0" applyFill="1" applyAlignment="1">
      <alignment horizontal="center" vertical="center"/>
    </xf>
    <xf numFmtId="0" fontId="0" fillId="3" borderId="6" xfId="0" applyFill="1" applyBorder="1" applyAlignment="1">
      <alignment horizontal="center"/>
    </xf>
    <xf numFmtId="0" fontId="0" fillId="3" borderId="7" xfId="0" applyFill="1" applyBorder="1" applyAlignment="1">
      <alignment horizontal="center"/>
    </xf>
    <xf numFmtId="0" fontId="0" fillId="9" borderId="6" xfId="0" applyFill="1" applyBorder="1" applyAlignment="1">
      <alignment horizontal="center"/>
    </xf>
    <xf numFmtId="0" fontId="0" fillId="9" borderId="7" xfId="0" applyFill="1" applyBorder="1" applyAlignment="1">
      <alignment horizontal="center"/>
    </xf>
    <xf numFmtId="0" fontId="2" fillId="7" borderId="0" xfId="0" applyFont="1" applyFill="1" applyAlignment="1">
      <alignment horizontal="center"/>
    </xf>
  </cellXfs>
  <cellStyles count="3">
    <cellStyle name="Millares" xfId="2" builtinId="3"/>
    <cellStyle name="Moneda" xfId="1" builtinId="4"/>
    <cellStyle name="Normal" xfId="0" builtinId="0"/>
  </cellStyles>
  <dxfs count="15">
    <dxf>
      <font>
        <b/>
        <i val="0"/>
        <color rgb="FFFF0000"/>
      </font>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9525</xdr:colOff>
      <xdr:row>3</xdr:row>
      <xdr:rowOff>95250</xdr:rowOff>
    </xdr:from>
    <xdr:to>
      <xdr:col>7</xdr:col>
      <xdr:colOff>628650</xdr:colOff>
      <xdr:row>6</xdr:row>
      <xdr:rowOff>85725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6010275" y="762000"/>
          <a:ext cx="1381125" cy="714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6</xdr:row>
      <xdr:rowOff>38100</xdr:rowOff>
    </xdr:from>
    <xdr:to>
      <xdr:col>1</xdr:col>
      <xdr:colOff>517673</xdr:colOff>
      <xdr:row>16</xdr:row>
      <xdr:rowOff>100593</xdr:rowOff>
    </xdr:to>
    <xdr:pic>
      <xdr:nvPicPr>
        <xdr:cNvPr id="2" name="Imagen 1">
          <a:extLst>
            <a:ext uri="{FF2B5EF4-FFF2-40B4-BE49-F238E27FC236}">
              <a16:creationId xmlns:a16="http://schemas.microsoft.com/office/drawing/2014/main" id="{2AEE8C44-2F67-A64C-A8D2-CA2EC057FAFB}"/>
            </a:ext>
          </a:extLst>
        </xdr:cNvPr>
        <xdr:cNvPicPr>
          <a:picLocks noChangeAspect="1"/>
        </xdr:cNvPicPr>
      </xdr:nvPicPr>
      <xdr:blipFill>
        <a:blip xmlns:r="http://schemas.openxmlformats.org/officeDocument/2006/relationships" r:embed="rId1"/>
        <a:stretch>
          <a:fillRect/>
        </a:stretch>
      </xdr:blipFill>
      <xdr:spPr>
        <a:xfrm>
          <a:off x="228600" y="1135380"/>
          <a:ext cx="1056153" cy="1890023"/>
        </a:xfrm>
        <a:prstGeom prst="rect">
          <a:avLst/>
        </a:prstGeom>
        <a:ln>
          <a:noFill/>
        </a:ln>
        <a:effectLst>
          <a:outerShdw blurRad="292100" dist="139700" dir="2700000" algn="tl" rotWithShape="0">
            <a:srgbClr val="333333">
              <a:alpha val="65000"/>
            </a:srgbClr>
          </a:outerShdw>
        </a:effectLst>
      </xdr:spPr>
    </xdr:pic>
    <xdr:clientData/>
  </xdr:twoCellAnchor>
</xdr:wsDr>
</file>

<file path=xl/persons/person.xml><?xml version="1.0" encoding="utf-8"?>
<personList xmlns="http://schemas.microsoft.com/office/spreadsheetml/2018/threadedcomments" xmlns:x="http://schemas.openxmlformats.org/spreadsheetml/2006/main">
  <person displayName="Alejandro Behringer" id="{5B9EC700-70A4-4E42-BFBB-99AB9AF3EE92}" userId="S::alejandro.behringer@inspt.utn.edu.ar::88adfd32-b1d4-4e68-ba64-2d8c78d6bbc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aises" displayName="paises" ref="I3:K6" totalsRowShown="0">
  <autoFilter ref="I3:K6" xr:uid="{00000000-0009-0000-0100-000001000000}"/>
  <tableColumns count="3">
    <tableColumn id="1" xr3:uid="{00000000-0010-0000-0000-000001000000}" name="codigo"/>
    <tableColumn id="2" xr3:uid="{00000000-0010-0000-0000-000002000000}" name="pais"/>
    <tableColumn id="3" xr3:uid="{A2D9F10E-BF60-4715-8D7C-2E459546AFBF}" name="habitantes mujer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2" displayName="Tabla2" ref="H9:J16" totalsRowShown="0">
  <autoFilter ref="H9:J16" xr:uid="{00000000-0009-0000-0100-000002000000}">
    <filterColumn colId="0" hiddenButton="1"/>
    <filterColumn colId="1" hiddenButton="1"/>
    <filterColumn colId="2" hiddenButton="1"/>
  </autoFilter>
  <tableColumns count="3">
    <tableColumn id="1" xr3:uid="{00000000-0010-0000-0100-000001000000}" name="codigo" dataDxfId="14"/>
    <tableColumn id="2" xr3:uid="{00000000-0010-0000-0100-000002000000}" name="descripcion" dataDxfId="13"/>
    <tableColumn id="3" xr3:uid="{00000000-0010-0000-0100-000003000000}" name="cantidad" dataDxfId="12">
      <calculatedColumnFormula>RANDBETWEEN(10,100)</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frutas" displayName="frutas" ref="C2:E9" totalsRowShown="0">
  <autoFilter ref="C2:E9" xr:uid="{00000000-0009-0000-0100-000003000000}"/>
  <sortState xmlns:xlrd2="http://schemas.microsoft.com/office/spreadsheetml/2017/richdata2" ref="C3:E9">
    <sortCondition ref="C3:C9"/>
  </sortState>
  <tableColumns count="3">
    <tableColumn id="1" xr3:uid="{00000000-0010-0000-0200-000001000000}" name="codigo" dataDxfId="11"/>
    <tableColumn id="2" xr3:uid="{00000000-0010-0000-0200-000002000000}" name="descripcion" dataDxfId="10"/>
    <tableColumn id="3" xr3:uid="{00000000-0010-0000-0200-000003000000}" name="cantidad" dataDxfId="9">
      <calculatedColumnFormula>RANDBETWEEN(10,100)</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F352FC-0DE6-440E-9912-1181308BDEC3}" name="Tabla_Productos" displayName="Tabla_Productos" ref="H5:K9" totalsRowShown="0" headerRowDxfId="8" headerRowBorderDxfId="7" tableBorderDxfId="6" totalsRowBorderDxfId="5">
  <autoFilter ref="H5:K9" xr:uid="{78F352FC-0DE6-440E-9912-1181308BDEC3}"/>
  <tableColumns count="4">
    <tableColumn id="1" xr3:uid="{96211ED0-58AC-4317-A97B-6756680918E4}" name="codigo" dataDxfId="4"/>
    <tableColumn id="2" xr3:uid="{84BE77DD-5A35-4044-BE9D-15F1C1612ED4}" name="producto" dataDxfId="3"/>
    <tableColumn id="3" xr3:uid="{CDB542B3-A146-45F9-B3F3-E26EEB9D592D}" name="cant" dataDxfId="2"/>
    <tableColumn id="4" xr3:uid="{A84423CA-740B-41BF-9C21-C6A593EB78C4}" name="costo" dataDxfId="1" dataCellStyle="Mone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3" dT="2024-08-26T18:45:56.74" personId="{5B9EC700-70A4-4E42-BFBB-99AB9AF3EE92}" id="{A2AE8390-E61F-4A5F-AE00-77FF0703BAA1}">
    <text>Los resultados que no se puedan expresar en una celda o aquí, hacerlo en otras celdas</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5.vml"/><Relationship Id="rId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drawing" Target="../drawings/drawing1.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E79C6-8DB6-47B2-847A-221FB0F7FC28}">
  <dimension ref="A1:C9"/>
  <sheetViews>
    <sheetView workbookViewId="0">
      <selection activeCell="C5" sqref="C5:C6"/>
    </sheetView>
  </sheetViews>
  <sheetFormatPr baseColWidth="10" defaultRowHeight="14.5" x14ac:dyDescent="0.35"/>
  <cols>
    <col min="1" max="1" width="20.08984375" bestFit="1" customWidth="1"/>
  </cols>
  <sheetData>
    <row r="1" spans="1:3" x14ac:dyDescent="0.35">
      <c r="A1" s="56" t="s">
        <v>79</v>
      </c>
      <c r="C1" s="3" t="s">
        <v>138</v>
      </c>
    </row>
    <row r="2" spans="1:3" x14ac:dyDescent="0.35">
      <c r="A2" s="3"/>
      <c r="C2" s="3" t="s">
        <v>139</v>
      </c>
    </row>
    <row r="3" spans="1:3" x14ac:dyDescent="0.35">
      <c r="A3" s="3" t="s">
        <v>80</v>
      </c>
      <c r="C3" s="3" t="s">
        <v>107</v>
      </c>
    </row>
    <row r="4" spans="1:3" x14ac:dyDescent="0.35">
      <c r="A4" s="3" t="s">
        <v>81</v>
      </c>
      <c r="C4" s="3" t="s">
        <v>108</v>
      </c>
    </row>
    <row r="5" spans="1:3" x14ac:dyDescent="0.35">
      <c r="A5" s="3" t="s">
        <v>82</v>
      </c>
      <c r="C5" s="3" t="s">
        <v>109</v>
      </c>
    </row>
    <row r="6" spans="1:3" x14ac:dyDescent="0.35">
      <c r="A6" s="3" t="s">
        <v>83</v>
      </c>
      <c r="C6" s="3" t="s">
        <v>106</v>
      </c>
    </row>
    <row r="7" spans="1:3" x14ac:dyDescent="0.35">
      <c r="A7" s="3" t="s">
        <v>84</v>
      </c>
    </row>
    <row r="8" spans="1:3" x14ac:dyDescent="0.35">
      <c r="A8" s="3" t="s">
        <v>85</v>
      </c>
    </row>
    <row r="9" spans="1:3" x14ac:dyDescent="0.35">
      <c r="A9" s="3"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F9A5-CEFF-42C7-A18F-6E2D4C0AD712}">
  <dimension ref="A1:M14"/>
  <sheetViews>
    <sheetView workbookViewId="0">
      <selection activeCell="J3" sqref="J3"/>
    </sheetView>
  </sheetViews>
  <sheetFormatPr baseColWidth="10" defaultRowHeight="14.5" x14ac:dyDescent="0.35"/>
  <sheetData>
    <row r="1" spans="1:13" x14ac:dyDescent="0.35">
      <c r="A1" t="s">
        <v>156</v>
      </c>
    </row>
    <row r="2" spans="1:13" x14ac:dyDescent="0.35">
      <c r="A2" t="s">
        <v>157</v>
      </c>
      <c r="J2" t="s">
        <v>164</v>
      </c>
    </row>
    <row r="3" spans="1:13" x14ac:dyDescent="0.35">
      <c r="A3" t="s">
        <v>158</v>
      </c>
      <c r="J3" t="s">
        <v>164</v>
      </c>
    </row>
    <row r="5" spans="1:13" x14ac:dyDescent="0.35">
      <c r="A5" s="83" t="s">
        <v>159</v>
      </c>
      <c r="M5" t="str">
        <f>MID(J3,1,8)</f>
        <v>01101000</v>
      </c>
    </row>
    <row r="6" spans="1:13" x14ac:dyDescent="0.35">
      <c r="F6" s="4"/>
      <c r="H6" t="s">
        <v>160</v>
      </c>
      <c r="I6">
        <f>CODE(H6)</f>
        <v>104</v>
      </c>
      <c r="J6" t="str">
        <f>DEC2BIN(I6,8)</f>
        <v>01101000</v>
      </c>
      <c r="M6">
        <f>BIN2DEC(M5)</f>
        <v>104</v>
      </c>
    </row>
    <row r="7" spans="1:13" x14ac:dyDescent="0.35">
      <c r="F7" s="4"/>
      <c r="H7" t="s">
        <v>161</v>
      </c>
      <c r="I7">
        <f t="shared" ref="I7:I9" si="0">CODE(H7)</f>
        <v>111</v>
      </c>
      <c r="J7" t="str">
        <f t="shared" ref="J7:J9" si="1">DEC2BIN(I7,8)</f>
        <v>01101111</v>
      </c>
    </row>
    <row r="8" spans="1:13" x14ac:dyDescent="0.35">
      <c r="F8" s="4"/>
      <c r="H8" t="s">
        <v>162</v>
      </c>
      <c r="I8">
        <f t="shared" si="0"/>
        <v>108</v>
      </c>
      <c r="J8" t="str">
        <f t="shared" si="1"/>
        <v>01101100</v>
      </c>
    </row>
    <row r="9" spans="1:13" x14ac:dyDescent="0.35">
      <c r="F9" s="4"/>
      <c r="H9" t="s">
        <v>163</v>
      </c>
      <c r="I9">
        <f t="shared" si="0"/>
        <v>97</v>
      </c>
      <c r="J9" t="str">
        <f t="shared" si="1"/>
        <v>01100001</v>
      </c>
    </row>
    <row r="10" spans="1:13" x14ac:dyDescent="0.35">
      <c r="F10" s="4"/>
    </row>
    <row r="11" spans="1:13" x14ac:dyDescent="0.35">
      <c r="F11" s="4"/>
    </row>
    <row r="12" spans="1:13" x14ac:dyDescent="0.35">
      <c r="F12" s="4"/>
    </row>
    <row r="13" spans="1:13" x14ac:dyDescent="0.35">
      <c r="F13" s="4"/>
    </row>
    <row r="14" spans="1:13" x14ac:dyDescent="0.35">
      <c r="F14" s="4"/>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F1F14-C7D4-464B-913C-1087C0B1F756}">
  <dimension ref="A1:G2"/>
  <sheetViews>
    <sheetView workbookViewId="0">
      <selection activeCell="G3" sqref="G3"/>
    </sheetView>
  </sheetViews>
  <sheetFormatPr baseColWidth="10" defaultRowHeight="14.5" x14ac:dyDescent="0.35"/>
  <sheetData>
    <row r="1" spans="1:7" x14ac:dyDescent="0.35">
      <c r="A1" t="s">
        <v>164</v>
      </c>
      <c r="G1" t="s">
        <v>165</v>
      </c>
    </row>
    <row r="2" spans="1:7" x14ac:dyDescent="0.35">
      <c r="G2" t="s">
        <v>166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15B8-DDA7-4A6C-B71A-037735574DA7}">
  <dimension ref="A1:B4"/>
  <sheetViews>
    <sheetView workbookViewId="0">
      <selection activeCell="D12" sqref="D12"/>
    </sheetView>
  </sheetViews>
  <sheetFormatPr baseColWidth="10" defaultRowHeight="14.5" x14ac:dyDescent="0.35"/>
  <sheetData>
    <row r="1" spans="1:2" ht="29" x14ac:dyDescent="0.35">
      <c r="A1" s="84" t="s">
        <v>167</v>
      </c>
      <c r="B1" s="85">
        <v>1234</v>
      </c>
    </row>
    <row r="4" spans="1:2" x14ac:dyDescent="0.35">
      <c r="B4" t="s">
        <v>168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sheetPr>
  <dimension ref="A1:O19"/>
  <sheetViews>
    <sheetView tabSelected="1" workbookViewId="0">
      <selection activeCell="K9" sqref="K9"/>
    </sheetView>
  </sheetViews>
  <sheetFormatPr baseColWidth="10" defaultRowHeight="14.5" x14ac:dyDescent="0.35"/>
  <cols>
    <col min="2" max="2" width="13" bestFit="1" customWidth="1"/>
    <col min="3" max="3" width="22.7265625" bestFit="1" customWidth="1"/>
    <col min="5" max="5" width="26.81640625" customWidth="1"/>
  </cols>
  <sheetData>
    <row r="1" spans="1:15" ht="21" x14ac:dyDescent="0.5">
      <c r="B1" s="13">
        <v>43621</v>
      </c>
      <c r="C1" s="14">
        <f ca="1">NOW()</f>
        <v>45530.78135636574</v>
      </c>
      <c r="D1" s="15"/>
      <c r="E1" s="15" t="str">
        <f ca="1">_xlfn.FORMULATEXT(C1)</f>
        <v>=AHORA()</v>
      </c>
      <c r="G1" t="s">
        <v>3</v>
      </c>
    </row>
    <row r="2" spans="1:15" ht="21" x14ac:dyDescent="0.5">
      <c r="B2" s="15"/>
      <c r="C2" s="15">
        <f ca="1">YEAR(C1)</f>
        <v>2024</v>
      </c>
      <c r="D2" s="15"/>
      <c r="E2" s="15" t="str">
        <f t="shared" ref="E2:E9" ca="1" si="0">_xlfn.FORMULATEXT(C2)</f>
        <v>=AÑO(C1)</v>
      </c>
      <c r="G2" s="2">
        <v>45505</v>
      </c>
      <c r="H2" t="s">
        <v>4</v>
      </c>
      <c r="I2" s="7"/>
      <c r="L2" s="60">
        <f>WEEKDAY(G2,2)</f>
        <v>4</v>
      </c>
      <c r="N2" s="43">
        <v>1</v>
      </c>
      <c r="O2" s="43" t="s">
        <v>8</v>
      </c>
    </row>
    <row r="3" spans="1:15" ht="21" x14ac:dyDescent="0.5">
      <c r="B3" s="15"/>
      <c r="C3" s="15">
        <f ca="1">DAY(C1)</f>
        <v>26</v>
      </c>
      <c r="D3" s="15"/>
      <c r="E3" s="15" t="str">
        <f t="shared" ca="1" si="0"/>
        <v>=DIA(C1)</v>
      </c>
      <c r="G3" s="2">
        <v>45506</v>
      </c>
      <c r="H3" t="s">
        <v>5</v>
      </c>
      <c r="L3" s="60" t="str">
        <f>VLOOKUP(L2,$N$2:$O$8,2,FALSE)</f>
        <v>jueves</v>
      </c>
      <c r="N3" s="43">
        <v>2</v>
      </c>
      <c r="O3" s="43" t="s">
        <v>9</v>
      </c>
    </row>
    <row r="4" spans="1:15" ht="21" x14ac:dyDescent="0.5">
      <c r="B4" s="15"/>
      <c r="C4" s="15">
        <f ca="1">MONTH(C1)</f>
        <v>8</v>
      </c>
      <c r="D4" s="15"/>
      <c r="E4" s="15" t="str">
        <f t="shared" ca="1" si="0"/>
        <v>=MES(C1)</v>
      </c>
      <c r="G4" s="61">
        <v>45507</v>
      </c>
      <c r="H4" s="62" t="s">
        <v>6</v>
      </c>
      <c r="N4" s="43">
        <v>3</v>
      </c>
      <c r="O4" s="43" t="s">
        <v>10</v>
      </c>
    </row>
    <row r="5" spans="1:15" ht="21" x14ac:dyDescent="0.5">
      <c r="B5" s="15"/>
      <c r="C5" s="15">
        <f ca="1">_xlfn.DAYS(C1,B1)</f>
        <v>1909</v>
      </c>
      <c r="D5" s="15"/>
      <c r="E5" s="15" t="str">
        <f t="shared" ca="1" si="0"/>
        <v>=DIAS(C1;B1)</v>
      </c>
      <c r="G5" s="61">
        <v>45508</v>
      </c>
      <c r="H5" s="62" t="s">
        <v>7</v>
      </c>
      <c r="N5" s="43">
        <v>4</v>
      </c>
      <c r="O5" s="43" t="s">
        <v>4</v>
      </c>
    </row>
    <row r="6" spans="1:15" ht="21" x14ac:dyDescent="0.5">
      <c r="B6" s="15"/>
      <c r="C6" s="15">
        <f ca="1">DAYS360(B1,C1)</f>
        <v>1881</v>
      </c>
      <c r="D6" s="15"/>
      <c r="E6" s="15" t="str">
        <f t="shared" ca="1" si="0"/>
        <v>=DIAS360(B1;C1)</v>
      </c>
      <c r="G6" s="2">
        <v>45509</v>
      </c>
      <c r="H6" t="s">
        <v>8</v>
      </c>
      <c r="N6" s="43">
        <v>5</v>
      </c>
      <c r="O6" s="43" t="s">
        <v>5</v>
      </c>
    </row>
    <row r="7" spans="1:15" ht="21" x14ac:dyDescent="0.5">
      <c r="B7" s="15"/>
      <c r="C7" s="15">
        <f ca="1">WEEKDAY(C1,2)</f>
        <v>1</v>
      </c>
      <c r="D7" s="15"/>
      <c r="E7" s="15" t="str">
        <f t="shared" ca="1" si="0"/>
        <v>=DIASEM(C1;2)</v>
      </c>
      <c r="G7" s="2">
        <v>45510</v>
      </c>
      <c r="H7" t="s">
        <v>9</v>
      </c>
      <c r="N7" s="43">
        <v>6</v>
      </c>
      <c r="O7" s="43" t="s">
        <v>6</v>
      </c>
    </row>
    <row r="8" spans="1:15" ht="21" x14ac:dyDescent="0.5">
      <c r="B8" s="15"/>
      <c r="C8" s="13">
        <f>EDATE(B1,2)</f>
        <v>43682</v>
      </c>
      <c r="D8" s="15"/>
      <c r="E8" s="15" t="str">
        <f t="shared" ca="1" si="0"/>
        <v>=FECHA.MES(B1;2)</v>
      </c>
      <c r="G8" s="57">
        <v>45511</v>
      </c>
      <c r="H8" s="58" t="s">
        <v>10</v>
      </c>
      <c r="I8" s="59" t="s">
        <v>11</v>
      </c>
      <c r="J8" s="6"/>
      <c r="N8" s="43">
        <v>7</v>
      </c>
      <c r="O8" s="43" t="s">
        <v>7</v>
      </c>
    </row>
    <row r="9" spans="1:15" ht="21" x14ac:dyDescent="0.5">
      <c r="B9" s="15"/>
      <c r="C9" s="13">
        <f ca="1">TODAY()</f>
        <v>45530</v>
      </c>
      <c r="D9" s="15"/>
      <c r="E9" s="15" t="str">
        <f t="shared" ca="1" si="0"/>
        <v>=HOY()</v>
      </c>
      <c r="G9" s="57">
        <v>45512</v>
      </c>
      <c r="H9" s="58" t="s">
        <v>4</v>
      </c>
      <c r="I9" s="59" t="s">
        <v>12</v>
      </c>
    </row>
    <row r="10" spans="1:15" ht="21" x14ac:dyDescent="0.5">
      <c r="C10" s="15">
        <f>NETWORKDAYS(G2,G4)</f>
        <v>2</v>
      </c>
      <c r="E10" s="15" t="str">
        <f ca="1">_xlfn.FORMULATEXT(C10)</f>
        <v>=DIAS.LAB(G2;G4)</v>
      </c>
      <c r="G10" s="57">
        <v>45513</v>
      </c>
      <c r="H10" s="58" t="s">
        <v>5</v>
      </c>
      <c r="I10" s="59" t="s">
        <v>13</v>
      </c>
    </row>
    <row r="11" spans="1:15" ht="21" x14ac:dyDescent="0.5">
      <c r="C11" s="15">
        <f>NETWORKDAYS(G2,G7)</f>
        <v>4</v>
      </c>
      <c r="E11" s="15" t="str">
        <f ca="1">_xlfn.FORMULATEXT(C11)</f>
        <v>=DIAS.LAB(G2;G7)</v>
      </c>
      <c r="G11" s="61">
        <v>45514</v>
      </c>
      <c r="H11" s="62" t="s">
        <v>6</v>
      </c>
    </row>
    <row r="12" spans="1:15" ht="21" x14ac:dyDescent="0.5">
      <c r="C12" s="15">
        <f>NETWORKDAYS(G2,G11,G8:G10)</f>
        <v>4</v>
      </c>
      <c r="E12" s="15" t="str">
        <f ca="1">_xlfn.FORMULATEXT(C12)</f>
        <v>=DIAS.LAB(G2;G11;G8:G10)</v>
      </c>
      <c r="G12" s="61">
        <v>45515</v>
      </c>
      <c r="H12" s="62" t="s">
        <v>7</v>
      </c>
    </row>
    <row r="13" spans="1:15" ht="21" x14ac:dyDescent="0.5">
      <c r="A13" s="45">
        <v>1</v>
      </c>
      <c r="C13" s="2">
        <f>WORKDAY.INTL(G2,3)</f>
        <v>45510</v>
      </c>
      <c r="E13" s="15" t="str">
        <f ca="1">_xlfn.FORMULATEXT(C13)</f>
        <v>=DIA.LAB.INTL(G2;3)</v>
      </c>
      <c r="G13" s="2">
        <v>45516</v>
      </c>
      <c r="H13" t="s">
        <v>8</v>
      </c>
    </row>
    <row r="14" spans="1:15" ht="21" x14ac:dyDescent="0.5">
      <c r="C14" s="2">
        <f>WORKDAY.INTL(G2,3,11)</f>
        <v>45509</v>
      </c>
      <c r="E14" s="15" t="str">
        <f t="shared" ref="E14:E15" ca="1" si="1">_xlfn.FORMULATEXT(C14)</f>
        <v>=DIA.LAB.INTL(G2;3;11)</v>
      </c>
      <c r="G14" s="2">
        <v>45517</v>
      </c>
      <c r="H14" t="s">
        <v>9</v>
      </c>
    </row>
    <row r="15" spans="1:15" ht="21" x14ac:dyDescent="0.5">
      <c r="C15" s="2">
        <f>WORKDAY.INTL(G2,7,1,G8:G10)</f>
        <v>45519</v>
      </c>
      <c r="E15" s="15" t="str">
        <f t="shared" ca="1" si="1"/>
        <v>=DIA.LAB.INTL(G2;7;1;G8:G10)</v>
      </c>
      <c r="G15" s="2">
        <v>45518</v>
      </c>
      <c r="H15" t="s">
        <v>10</v>
      </c>
    </row>
    <row r="16" spans="1:15" x14ac:dyDescent="0.35">
      <c r="G16" s="2">
        <v>45519</v>
      </c>
      <c r="H16" t="s">
        <v>4</v>
      </c>
    </row>
    <row r="17" spans="7:8" x14ac:dyDescent="0.35">
      <c r="G17" s="2">
        <v>45520</v>
      </c>
      <c r="H17" t="s">
        <v>5</v>
      </c>
    </row>
    <row r="18" spans="7:8" x14ac:dyDescent="0.35">
      <c r="G18" s="61">
        <v>45521</v>
      </c>
      <c r="H18" s="62" t="s">
        <v>6</v>
      </c>
    </row>
    <row r="19" spans="7:8" x14ac:dyDescent="0.35">
      <c r="G19" s="61">
        <v>45522</v>
      </c>
      <c r="H19" s="62" t="s">
        <v>7</v>
      </c>
    </row>
  </sheetData>
  <phoneticPr fontId="11" type="noConversion"/>
  <pageMargins left="0.7" right="0.7" top="0.75" bottom="0.75" header="0.3" footer="0.3"/>
  <pageSetup paperSize="9"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B1:L16"/>
  <sheetViews>
    <sheetView workbookViewId="0">
      <selection activeCell="G17" sqref="G17"/>
    </sheetView>
  </sheetViews>
  <sheetFormatPr baseColWidth="10" defaultRowHeight="14.5" x14ac:dyDescent="0.35"/>
  <cols>
    <col min="2" max="2" width="16.7265625" bestFit="1" customWidth="1"/>
    <col min="3" max="3" width="5.26953125" bestFit="1" customWidth="1"/>
    <col min="4" max="4" width="6.26953125" bestFit="1" customWidth="1"/>
    <col min="5" max="5" width="13.453125" bestFit="1" customWidth="1"/>
    <col min="6" max="6" width="11.7265625" bestFit="1" customWidth="1"/>
    <col min="8" max="8" width="28.7265625" bestFit="1" customWidth="1"/>
    <col min="9" max="9" width="15.54296875" customWidth="1"/>
    <col min="10" max="12" width="14.54296875" bestFit="1" customWidth="1"/>
  </cols>
  <sheetData>
    <row r="1" spans="2:12" x14ac:dyDescent="0.35">
      <c r="B1" s="96" t="s">
        <v>51</v>
      </c>
      <c r="C1" s="96"/>
      <c r="D1" s="96"/>
      <c r="E1" s="96"/>
      <c r="F1" s="96"/>
    </row>
    <row r="2" spans="2:12" x14ac:dyDescent="0.35">
      <c r="B2" s="8" t="s">
        <v>20</v>
      </c>
      <c r="C2" s="8" t="s">
        <v>21</v>
      </c>
      <c r="D2" s="8" t="s">
        <v>22</v>
      </c>
      <c r="E2" s="8" t="s">
        <v>23</v>
      </c>
      <c r="F2" s="8" t="s">
        <v>24</v>
      </c>
    </row>
    <row r="3" spans="2:12" x14ac:dyDescent="0.35">
      <c r="B3" t="s">
        <v>25</v>
      </c>
      <c r="C3">
        <v>30</v>
      </c>
      <c r="D3" t="s">
        <v>26</v>
      </c>
      <c r="E3" t="s">
        <v>27</v>
      </c>
      <c r="F3" s="20">
        <v>17462</v>
      </c>
      <c r="H3" s="21" t="s">
        <v>28</v>
      </c>
      <c r="I3" s="22"/>
      <c r="J3" s="22"/>
      <c r="K3" s="22"/>
      <c r="L3" s="22"/>
    </row>
    <row r="4" spans="2:12" x14ac:dyDescent="0.35">
      <c r="B4" t="s">
        <v>29</v>
      </c>
      <c r="C4">
        <v>28</v>
      </c>
      <c r="D4" t="s">
        <v>26</v>
      </c>
      <c r="E4" t="s">
        <v>27</v>
      </c>
      <c r="F4" s="20">
        <v>27070</v>
      </c>
      <c r="H4" s="23" t="s">
        <v>30</v>
      </c>
      <c r="I4" s="24" t="s">
        <v>21</v>
      </c>
      <c r="J4" s="24" t="s">
        <v>22</v>
      </c>
      <c r="K4" s="24" t="s">
        <v>23</v>
      </c>
      <c r="L4" s="24" t="s">
        <v>24</v>
      </c>
    </row>
    <row r="5" spans="2:12" x14ac:dyDescent="0.35">
      <c r="B5" t="s">
        <v>31</v>
      </c>
      <c r="C5">
        <v>54</v>
      </c>
      <c r="D5" t="s">
        <v>32</v>
      </c>
      <c r="E5" t="s">
        <v>27</v>
      </c>
      <c r="F5" s="20">
        <v>27847</v>
      </c>
      <c r="H5" s="25" t="s">
        <v>33</v>
      </c>
      <c r="I5" s="26">
        <f>VLOOKUP(H5,B3:F16,2,FALSE)</f>
        <v>32</v>
      </c>
      <c r="J5" s="26" t="str">
        <f>VLOOKUP(H5,B3:F16,3,FALSE)</f>
        <v>varon</v>
      </c>
      <c r="K5" s="26" t="str">
        <f>VLOOKUP(H5,B3:F16,4,FALSE)</f>
        <v>logistica</v>
      </c>
      <c r="L5" s="26">
        <f>VLOOKUP(H5,B3:F16,5,FALSE)</f>
        <v>26367</v>
      </c>
    </row>
    <row r="6" spans="2:12" x14ac:dyDescent="0.35">
      <c r="B6" t="s">
        <v>34</v>
      </c>
      <c r="C6">
        <v>41</v>
      </c>
      <c r="D6" t="s">
        <v>26</v>
      </c>
      <c r="E6" t="s">
        <v>27</v>
      </c>
      <c r="F6" s="20">
        <v>15467</v>
      </c>
    </row>
    <row r="7" spans="2:12" x14ac:dyDescent="0.35">
      <c r="B7" t="s">
        <v>35</v>
      </c>
      <c r="C7">
        <v>29</v>
      </c>
      <c r="D7" t="s">
        <v>26</v>
      </c>
      <c r="E7" t="s">
        <v>27</v>
      </c>
      <c r="F7" s="20">
        <v>15021</v>
      </c>
      <c r="H7" s="27" t="s">
        <v>36</v>
      </c>
      <c r="I7" s="92" t="s">
        <v>37</v>
      </c>
      <c r="J7" s="93"/>
      <c r="K7" s="93"/>
      <c r="L7" s="93"/>
    </row>
    <row r="8" spans="2:12" x14ac:dyDescent="0.35">
      <c r="B8" t="s">
        <v>38</v>
      </c>
      <c r="C8">
        <v>51</v>
      </c>
      <c r="D8" t="s">
        <v>26</v>
      </c>
      <c r="E8" t="s">
        <v>39</v>
      </c>
      <c r="F8" s="20">
        <v>29413</v>
      </c>
      <c r="H8" s="28" t="s">
        <v>30</v>
      </c>
      <c r="I8" s="29" t="s">
        <v>21</v>
      </c>
      <c r="J8" s="29" t="s">
        <v>22</v>
      </c>
      <c r="K8" s="29" t="s">
        <v>23</v>
      </c>
      <c r="L8" s="29" t="s">
        <v>24</v>
      </c>
    </row>
    <row r="9" spans="2:12" x14ac:dyDescent="0.35">
      <c r="B9" t="s">
        <v>40</v>
      </c>
      <c r="C9">
        <v>46</v>
      </c>
      <c r="D9" t="s">
        <v>26</v>
      </c>
      <c r="E9" t="s">
        <v>39</v>
      </c>
      <c r="F9" s="20">
        <v>26514</v>
      </c>
      <c r="H9" s="28" t="s">
        <v>41</v>
      </c>
      <c r="I9" s="29"/>
      <c r="J9" s="29"/>
      <c r="K9" s="29"/>
      <c r="L9" s="29"/>
    </row>
    <row r="10" spans="2:12" x14ac:dyDescent="0.35">
      <c r="B10" t="s">
        <v>42</v>
      </c>
      <c r="C10">
        <v>32</v>
      </c>
      <c r="D10" t="s">
        <v>26</v>
      </c>
      <c r="E10" t="s">
        <v>43</v>
      </c>
      <c r="F10" s="20">
        <v>22093</v>
      </c>
      <c r="I10" s="22"/>
      <c r="J10" s="22"/>
      <c r="K10" s="22"/>
      <c r="L10" s="22"/>
    </row>
    <row r="11" spans="2:12" x14ac:dyDescent="0.35">
      <c r="B11" t="s">
        <v>41</v>
      </c>
      <c r="C11">
        <v>32</v>
      </c>
      <c r="D11" t="s">
        <v>26</v>
      </c>
      <c r="E11" t="s">
        <v>43</v>
      </c>
      <c r="F11" s="20">
        <v>29031</v>
      </c>
      <c r="H11" s="30" t="s">
        <v>44</v>
      </c>
      <c r="I11" s="94" t="s">
        <v>45</v>
      </c>
      <c r="J11" s="95"/>
      <c r="K11" s="95"/>
      <c r="L11" s="95"/>
    </row>
    <row r="12" spans="2:12" x14ac:dyDescent="0.35">
      <c r="B12" t="s">
        <v>46</v>
      </c>
      <c r="C12">
        <v>31</v>
      </c>
      <c r="D12" t="s">
        <v>26</v>
      </c>
      <c r="E12" t="s">
        <v>43</v>
      </c>
      <c r="F12" s="20">
        <v>26353</v>
      </c>
      <c r="H12" s="31" t="s">
        <v>30</v>
      </c>
      <c r="I12" s="32" t="s">
        <v>21</v>
      </c>
      <c r="J12" s="32" t="s">
        <v>22</v>
      </c>
      <c r="K12" s="32" t="s">
        <v>23</v>
      </c>
      <c r="L12" s="32" t="s">
        <v>24</v>
      </c>
    </row>
    <row r="13" spans="2:12" x14ac:dyDescent="0.35">
      <c r="B13" t="s">
        <v>33</v>
      </c>
      <c r="C13">
        <v>32</v>
      </c>
      <c r="D13" t="s">
        <v>26</v>
      </c>
      <c r="E13" t="s">
        <v>43</v>
      </c>
      <c r="F13" s="20">
        <v>26367</v>
      </c>
      <c r="H13" s="31" t="s">
        <v>47</v>
      </c>
      <c r="I13" s="32" t="str">
        <f>IFERROR(VLOOKUP(H13,B3:F16,2,FALSE)," no se encontro")</f>
        <v xml:space="preserve"> no se encontro</v>
      </c>
      <c r="J13" s="32" t="str">
        <f>IFERROR(VLOOKUP(H13,B3:F16,3,FALSE)," no se encontro")</f>
        <v xml:space="preserve"> no se encontro</v>
      </c>
      <c r="K13" s="32" t="str">
        <f>IFERROR(VLOOKUP(H13,B3:F16,4,FALSE)," no se encontro")</f>
        <v xml:space="preserve"> no se encontro</v>
      </c>
      <c r="L13" s="32" t="str">
        <f>IFERROR(VLOOKUP(H13,B3:F16,5,FALSE)," no se encontro")</f>
        <v xml:space="preserve"> no se encontro</v>
      </c>
    </row>
    <row r="14" spans="2:12" x14ac:dyDescent="0.35">
      <c r="B14" t="s">
        <v>48</v>
      </c>
      <c r="C14">
        <v>38</v>
      </c>
      <c r="D14" t="s">
        <v>32</v>
      </c>
      <c r="E14" t="s">
        <v>43</v>
      </c>
      <c r="F14" s="20">
        <v>20831</v>
      </c>
    </row>
    <row r="15" spans="2:12" x14ac:dyDescent="0.35">
      <c r="B15" t="s">
        <v>49</v>
      </c>
      <c r="C15">
        <v>27</v>
      </c>
      <c r="D15" t="s">
        <v>32</v>
      </c>
      <c r="E15" t="s">
        <v>43</v>
      </c>
      <c r="F15" s="20">
        <v>26876</v>
      </c>
    </row>
    <row r="16" spans="2:12" x14ac:dyDescent="0.35">
      <c r="B16" t="s">
        <v>50</v>
      </c>
      <c r="C16">
        <v>32</v>
      </c>
      <c r="D16" t="s">
        <v>32</v>
      </c>
      <c r="E16" t="s">
        <v>43</v>
      </c>
      <c r="F16" s="20">
        <v>29102</v>
      </c>
    </row>
  </sheetData>
  <mergeCells count="3">
    <mergeCell ref="I7:L7"/>
    <mergeCell ref="I11:L11"/>
    <mergeCell ref="B1:F1"/>
  </mergeCells>
  <dataValidations count="1">
    <dataValidation type="list" allowBlank="1" showInputMessage="1" showErrorMessage="1" sqref="H5 H9" xr:uid="{00000000-0002-0000-0300-000000000000}">
      <formula1>$B$3:$B$16</formula1>
    </dataValidation>
  </dataValidations>
  <pageMargins left="0.7" right="0.7" top="0.75" bottom="0.75" header="0.3" footer="0.3"/>
  <pageSetup paperSize="9"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E1BABA44-0E42-4F52-949E-4120A711259E}">
            <xm:f>NOT(ISERROR(SEARCH("no se encontro",I13)))</xm:f>
            <xm:f>"no se encontro"</xm:f>
            <x14:dxf>
              <font>
                <b/>
                <i val="0"/>
                <color rgb="FFFF0000"/>
              </font>
            </x14:dxf>
          </x14:cfRule>
          <xm:sqref>I13:L13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B1:L16"/>
  <sheetViews>
    <sheetView workbookViewId="0">
      <selection activeCell="H9" sqref="H9:J16"/>
    </sheetView>
  </sheetViews>
  <sheetFormatPr baseColWidth="10" defaultRowHeight="14.5" x14ac:dyDescent="0.35"/>
  <cols>
    <col min="9" max="9" width="13.26953125" customWidth="1"/>
  </cols>
  <sheetData>
    <row r="1" spans="2:12" ht="15" thickBot="1" x14ac:dyDescent="0.4"/>
    <row r="2" spans="2:12" x14ac:dyDescent="0.35">
      <c r="B2" t="s">
        <v>14</v>
      </c>
      <c r="C2" s="34">
        <v>1</v>
      </c>
      <c r="D2" s="35">
        <v>2</v>
      </c>
      <c r="E2" s="35">
        <v>3</v>
      </c>
      <c r="F2" s="35">
        <v>4</v>
      </c>
      <c r="G2" s="35">
        <v>5</v>
      </c>
      <c r="H2" s="35">
        <v>6</v>
      </c>
      <c r="I2" s="36">
        <v>7</v>
      </c>
    </row>
    <row r="3" spans="2:12" x14ac:dyDescent="0.35">
      <c r="B3" t="s">
        <v>59</v>
      </c>
      <c r="C3" s="37" t="s">
        <v>52</v>
      </c>
      <c r="D3" s="33" t="s">
        <v>53</v>
      </c>
      <c r="E3" s="33" t="s">
        <v>54</v>
      </c>
      <c r="F3" s="33" t="s">
        <v>55</v>
      </c>
      <c r="G3" s="33" t="s">
        <v>56</v>
      </c>
      <c r="H3" s="33" t="s">
        <v>57</v>
      </c>
      <c r="I3" s="38" t="s">
        <v>58</v>
      </c>
    </row>
    <row r="4" spans="2:12" ht="15" thickBot="1" x14ac:dyDescent="0.4">
      <c r="B4" t="s">
        <v>60</v>
      </c>
      <c r="C4" s="39">
        <f ca="1">RANDBETWEEN(10,100)</f>
        <v>64</v>
      </c>
      <c r="D4" s="40">
        <f t="shared" ref="D4:I4" ca="1" si="0">RANDBETWEEN(10,100)</f>
        <v>49</v>
      </c>
      <c r="E4" s="40">
        <f t="shared" ca="1" si="0"/>
        <v>57</v>
      </c>
      <c r="F4" s="40">
        <f t="shared" ca="1" si="0"/>
        <v>20</v>
      </c>
      <c r="G4" s="40">
        <f t="shared" ca="1" si="0"/>
        <v>58</v>
      </c>
      <c r="H4" s="40">
        <f t="shared" ca="1" si="0"/>
        <v>81</v>
      </c>
      <c r="I4" s="41">
        <f t="shared" ca="1" si="0"/>
        <v>60</v>
      </c>
    </row>
    <row r="6" spans="2:12" x14ac:dyDescent="0.35">
      <c r="H6" t="s">
        <v>61</v>
      </c>
    </row>
    <row r="7" spans="2:12" x14ac:dyDescent="0.35">
      <c r="H7" t="s">
        <v>62</v>
      </c>
    </row>
    <row r="8" spans="2:12" x14ac:dyDescent="0.35">
      <c r="L8" t="s">
        <v>63</v>
      </c>
    </row>
    <row r="9" spans="2:12" ht="15" thickBot="1" x14ac:dyDescent="0.4">
      <c r="H9" t="s">
        <v>14</v>
      </c>
      <c r="I9" t="s">
        <v>59</v>
      </c>
      <c r="J9" t="s">
        <v>60</v>
      </c>
      <c r="L9" t="s">
        <v>64</v>
      </c>
    </row>
    <row r="10" spans="2:12" ht="15" thickBot="1" x14ac:dyDescent="0.4">
      <c r="B10" s="18">
        <v>5</v>
      </c>
      <c r="C10" t="str">
        <f>HLOOKUP(B10,C2:I4,2,FALSE)</f>
        <v>gindas</v>
      </c>
      <c r="H10" s="34">
        <v>1</v>
      </c>
      <c r="I10" s="37" t="s">
        <v>52</v>
      </c>
      <c r="J10" s="39">
        <f t="shared" ref="J10:J16" ca="1" si="1">RANDBETWEEN(10,100)</f>
        <v>100</v>
      </c>
      <c r="L10" t="s">
        <v>65</v>
      </c>
    </row>
    <row r="11" spans="2:12" ht="15" thickBot="1" x14ac:dyDescent="0.4">
      <c r="H11" s="35">
        <v>2</v>
      </c>
      <c r="I11" s="33" t="s">
        <v>53</v>
      </c>
      <c r="J11" s="40">
        <f t="shared" ca="1" si="1"/>
        <v>61</v>
      </c>
    </row>
    <row r="12" spans="2:12" ht="15" thickBot="1" x14ac:dyDescent="0.4">
      <c r="H12" s="35">
        <v>3</v>
      </c>
      <c r="I12" s="33" t="s">
        <v>54</v>
      </c>
      <c r="J12" s="40">
        <f t="shared" ca="1" si="1"/>
        <v>38</v>
      </c>
    </row>
    <row r="13" spans="2:12" ht="15" thickBot="1" x14ac:dyDescent="0.4">
      <c r="H13" s="35">
        <v>4</v>
      </c>
      <c r="I13" s="33" t="s">
        <v>55</v>
      </c>
      <c r="J13" s="40">
        <f t="shared" ca="1" si="1"/>
        <v>34</v>
      </c>
    </row>
    <row r="14" spans="2:12" ht="15" thickBot="1" x14ac:dyDescent="0.4">
      <c r="H14" s="35">
        <v>5</v>
      </c>
      <c r="I14" s="33" t="s">
        <v>56</v>
      </c>
      <c r="J14" s="40">
        <f t="shared" ca="1" si="1"/>
        <v>99</v>
      </c>
    </row>
    <row r="15" spans="2:12" ht="15" thickBot="1" x14ac:dyDescent="0.4">
      <c r="H15" s="35">
        <v>6</v>
      </c>
      <c r="I15" s="33" t="s">
        <v>57</v>
      </c>
      <c r="J15" s="40">
        <f t="shared" ca="1" si="1"/>
        <v>25</v>
      </c>
    </row>
    <row r="16" spans="2:12" ht="15" thickBot="1" x14ac:dyDescent="0.4">
      <c r="H16" s="36">
        <v>7</v>
      </c>
      <c r="I16" s="38" t="s">
        <v>58</v>
      </c>
      <c r="J16" s="41">
        <f t="shared" ca="1" si="1"/>
        <v>41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249977111117893"/>
  </sheetPr>
  <dimension ref="C2:K13"/>
  <sheetViews>
    <sheetView topLeftCell="B1" zoomScale="130" zoomScaleNormal="130" workbookViewId="0">
      <selection activeCell="E12" sqref="E12"/>
    </sheetView>
  </sheetViews>
  <sheetFormatPr baseColWidth="10" defaultRowHeight="14.5" x14ac:dyDescent="0.35"/>
  <cols>
    <col min="10" max="10" width="11.90625" bestFit="1" customWidth="1"/>
  </cols>
  <sheetData>
    <row r="2" spans="3:11" ht="15" thickBot="1" x14ac:dyDescent="0.4">
      <c r="C2" t="s">
        <v>14</v>
      </c>
      <c r="D2" t="s">
        <v>59</v>
      </c>
      <c r="E2" t="s">
        <v>60</v>
      </c>
    </row>
    <row r="3" spans="3:11" ht="15" thickBot="1" x14ac:dyDescent="0.4">
      <c r="C3" s="34">
        <v>1</v>
      </c>
      <c r="D3" s="37" t="s">
        <v>52</v>
      </c>
      <c r="E3" s="39">
        <f t="shared" ref="E3:E9" ca="1" si="0">RANDBETWEEN(10,100)</f>
        <v>12</v>
      </c>
      <c r="G3" t="s">
        <v>57</v>
      </c>
    </row>
    <row r="4" spans="3:11" ht="15" thickBot="1" x14ac:dyDescent="0.4">
      <c r="C4" s="35">
        <v>2</v>
      </c>
      <c r="D4" s="33" t="s">
        <v>53</v>
      </c>
      <c r="E4" s="40">
        <f t="shared" ca="1" si="0"/>
        <v>58</v>
      </c>
      <c r="G4" s="12" t="b">
        <f ca="1">G9=LOOKUP(G3,frutas[descripcion],frutas[cantidad])</f>
        <v>0</v>
      </c>
    </row>
    <row r="5" spans="3:11" ht="15" thickBot="1" x14ac:dyDescent="0.4">
      <c r="C5" s="35">
        <v>3</v>
      </c>
      <c r="D5" s="33" t="s">
        <v>54</v>
      </c>
      <c r="E5" s="40">
        <f t="shared" ca="1" si="0"/>
        <v>54</v>
      </c>
      <c r="H5" s="49" t="s">
        <v>14</v>
      </c>
      <c r="I5" s="50" t="s">
        <v>76</v>
      </c>
      <c r="J5" s="50" t="s">
        <v>75</v>
      </c>
      <c r="K5" s="51" t="s">
        <v>77</v>
      </c>
    </row>
    <row r="6" spans="3:11" ht="15" thickBot="1" x14ac:dyDescent="0.4">
      <c r="C6" s="35">
        <v>4</v>
      </c>
      <c r="D6" s="33" t="s">
        <v>55</v>
      </c>
      <c r="E6" s="40">
        <f t="shared" ca="1" si="0"/>
        <v>45</v>
      </c>
      <c r="H6" s="47">
        <v>1</v>
      </c>
      <c r="I6" s="46" t="s">
        <v>72</v>
      </c>
      <c r="J6" s="46">
        <v>100</v>
      </c>
      <c r="K6" s="48">
        <v>100</v>
      </c>
    </row>
    <row r="7" spans="3:11" ht="15" thickBot="1" x14ac:dyDescent="0.4">
      <c r="C7" s="35">
        <v>5</v>
      </c>
      <c r="D7" s="33" t="s">
        <v>56</v>
      </c>
      <c r="E7" s="40">
        <f t="shared" ca="1" si="0"/>
        <v>30</v>
      </c>
      <c r="H7" s="47">
        <v>2</v>
      </c>
      <c r="I7" s="46" t="s">
        <v>73</v>
      </c>
      <c r="J7" s="46">
        <v>20</v>
      </c>
      <c r="K7" s="48">
        <v>50</v>
      </c>
    </row>
    <row r="8" spans="3:11" ht="15" thickBot="1" x14ac:dyDescent="0.4">
      <c r="C8" s="35">
        <v>6</v>
      </c>
      <c r="D8" s="33" t="s">
        <v>57</v>
      </c>
      <c r="E8" s="40">
        <f t="shared" ca="1" si="0"/>
        <v>78</v>
      </c>
      <c r="H8" s="52">
        <v>3</v>
      </c>
      <c r="I8" s="53" t="s">
        <v>74</v>
      </c>
      <c r="J8" s="53">
        <v>60</v>
      </c>
      <c r="K8" s="54">
        <v>20</v>
      </c>
    </row>
    <row r="9" spans="3:11" ht="15" thickBot="1" x14ac:dyDescent="0.4">
      <c r="C9" s="36">
        <v>7</v>
      </c>
      <c r="D9" s="38" t="s">
        <v>58</v>
      </c>
      <c r="E9" s="41">
        <f t="shared" ca="1" si="0"/>
        <v>41</v>
      </c>
      <c r="H9" s="52">
        <v>4</v>
      </c>
      <c r="I9" s="53" t="s">
        <v>78</v>
      </c>
      <c r="J9" s="53">
        <v>60</v>
      </c>
      <c r="K9" s="54">
        <v>100</v>
      </c>
    </row>
    <row r="13" spans="3:11" x14ac:dyDescent="0.35">
      <c r="J13" s="20">
        <f>SUMPRODUCT(J6:J9,K6:K9)</f>
        <v>18200</v>
      </c>
    </row>
  </sheetData>
  <pageMargins left="0.7" right="0.7" top="0.75" bottom="0.75" header="0.3" footer="0.3"/>
  <legacyDrawing r:id="rId1"/>
  <tableParts count="2">
    <tablePart r:id="rId2"/>
    <tablePart r:id="rId3"/>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L11"/>
  <sheetViews>
    <sheetView workbookViewId="0">
      <selection activeCell="G14" sqref="G14"/>
    </sheetView>
  </sheetViews>
  <sheetFormatPr baseColWidth="10" defaultRowHeight="14.5" x14ac:dyDescent="0.35"/>
  <cols>
    <col min="4" max="5" width="9.81640625" customWidth="1"/>
    <col min="6" max="6" width="9.453125" customWidth="1"/>
    <col min="7" max="7" width="10.81640625" customWidth="1"/>
    <col min="12" max="12" width="21.81640625" bestFit="1" customWidth="1"/>
  </cols>
  <sheetData>
    <row r="1" spans="1:12" x14ac:dyDescent="0.35">
      <c r="E1" s="44">
        <v>0.8</v>
      </c>
      <c r="F1" s="44">
        <v>0.3</v>
      </c>
      <c r="G1" s="44">
        <v>0.05</v>
      </c>
    </row>
    <row r="2" spans="1:12" ht="43.5" x14ac:dyDescent="0.35">
      <c r="A2" s="42" t="s">
        <v>14</v>
      </c>
      <c r="B2" s="42" t="s">
        <v>59</v>
      </c>
      <c r="C2" s="42" t="s">
        <v>69</v>
      </c>
      <c r="D2" s="42" t="s">
        <v>66</v>
      </c>
      <c r="E2" s="42" t="s">
        <v>70</v>
      </c>
      <c r="F2" s="42" t="s">
        <v>67</v>
      </c>
      <c r="G2" s="42" t="s">
        <v>68</v>
      </c>
    </row>
    <row r="3" spans="1:12" x14ac:dyDescent="0.35">
      <c r="A3" s="43">
        <v>1</v>
      </c>
      <c r="B3" s="43" t="s">
        <v>52</v>
      </c>
      <c r="C3" s="43">
        <v>100</v>
      </c>
      <c r="D3" s="43">
        <v>10</v>
      </c>
      <c r="E3" s="43">
        <f>D3+(D3*$E$1)</f>
        <v>18</v>
      </c>
      <c r="F3" s="43">
        <f>E3-(E3*$F$1)</f>
        <v>12.600000000000001</v>
      </c>
      <c r="G3" s="43">
        <f>E3-(F3*$G$1)</f>
        <v>17.37</v>
      </c>
    </row>
    <row r="4" spans="1:12" x14ac:dyDescent="0.35">
      <c r="A4" s="43">
        <v>6</v>
      </c>
      <c r="B4" s="43" t="s">
        <v>57</v>
      </c>
      <c r="C4" s="43">
        <v>150</v>
      </c>
      <c r="D4" s="43">
        <v>15</v>
      </c>
      <c r="E4" s="43">
        <f t="shared" ref="E4:E9" si="0">D4+(D4*$E$1)</f>
        <v>27</v>
      </c>
      <c r="F4" s="43">
        <f t="shared" ref="F4:F9" si="1">E4-(E4*$F$1)</f>
        <v>18.899999999999999</v>
      </c>
      <c r="G4" s="43">
        <f t="shared" ref="G4:G9" si="2">E4-(F4*$G$1)</f>
        <v>26.055</v>
      </c>
    </row>
    <row r="5" spans="1:12" x14ac:dyDescent="0.35">
      <c r="A5" s="43">
        <v>5</v>
      </c>
      <c r="B5" s="43" t="s">
        <v>56</v>
      </c>
      <c r="C5" s="43">
        <v>200</v>
      </c>
      <c r="D5" s="43">
        <v>12</v>
      </c>
      <c r="E5" s="43">
        <f t="shared" si="0"/>
        <v>21.6</v>
      </c>
      <c r="F5" s="43">
        <f t="shared" si="1"/>
        <v>15.120000000000001</v>
      </c>
      <c r="G5" s="43">
        <f t="shared" si="2"/>
        <v>20.844000000000001</v>
      </c>
    </row>
    <row r="6" spans="1:12" x14ac:dyDescent="0.35">
      <c r="A6" s="43">
        <v>2</v>
      </c>
      <c r="B6" s="43" t="s">
        <v>53</v>
      </c>
      <c r="C6" s="43">
        <v>220</v>
      </c>
      <c r="D6" s="43">
        <v>20</v>
      </c>
      <c r="E6" s="43">
        <f t="shared" si="0"/>
        <v>36</v>
      </c>
      <c r="F6" s="43">
        <f t="shared" si="1"/>
        <v>25.200000000000003</v>
      </c>
      <c r="G6" s="43">
        <f t="shared" si="2"/>
        <v>34.74</v>
      </c>
    </row>
    <row r="7" spans="1:12" x14ac:dyDescent="0.35">
      <c r="A7" s="43">
        <v>7</v>
      </c>
      <c r="B7" s="43" t="s">
        <v>58</v>
      </c>
      <c r="C7" s="43">
        <v>310</v>
      </c>
      <c r="D7" s="43">
        <v>25</v>
      </c>
      <c r="E7" s="43">
        <f t="shared" si="0"/>
        <v>45</v>
      </c>
      <c r="F7" s="43">
        <f t="shared" si="1"/>
        <v>31.5</v>
      </c>
      <c r="G7" s="43">
        <f t="shared" si="2"/>
        <v>43.424999999999997</v>
      </c>
      <c r="I7" s="4" t="s">
        <v>71</v>
      </c>
    </row>
    <row r="8" spans="1:12" x14ac:dyDescent="0.35">
      <c r="A8" s="43">
        <v>3</v>
      </c>
      <c r="B8" s="43" t="s">
        <v>54</v>
      </c>
      <c r="C8" s="43">
        <v>100</v>
      </c>
      <c r="D8" s="43">
        <v>30</v>
      </c>
      <c r="E8" s="43">
        <f t="shared" si="0"/>
        <v>54</v>
      </c>
      <c r="F8" s="43">
        <f t="shared" si="1"/>
        <v>37.799999999999997</v>
      </c>
      <c r="G8" s="43">
        <f t="shared" si="2"/>
        <v>52.11</v>
      </c>
      <c r="I8" s="4">
        <v>5</v>
      </c>
      <c r="J8" s="12">
        <f>MATCH(I8,A3:A9,0)</f>
        <v>3</v>
      </c>
      <c r="L8" t="str">
        <f ca="1">_xlfn.FORMULATEXT(J8)</f>
        <v>=COINCIDIR(I8;A3:A9;0)</v>
      </c>
    </row>
    <row r="9" spans="1:12" x14ac:dyDescent="0.35">
      <c r="A9" s="43">
        <v>4</v>
      </c>
      <c r="B9" s="43" t="s">
        <v>55</v>
      </c>
      <c r="C9" s="43">
        <v>120</v>
      </c>
      <c r="D9" s="43">
        <v>20</v>
      </c>
      <c r="E9" s="43">
        <f t="shared" si="0"/>
        <v>36</v>
      </c>
      <c r="F9" s="43">
        <f t="shared" si="1"/>
        <v>25.200000000000003</v>
      </c>
      <c r="G9" s="43">
        <f t="shared" si="2"/>
        <v>34.74</v>
      </c>
      <c r="J9">
        <f>COLUMN(B3)</f>
        <v>2</v>
      </c>
      <c r="L9" t="str">
        <f ca="1">_xlfn.FORMULATEXT(J9)</f>
        <v>=COLUMNA(B3)</v>
      </c>
    </row>
    <row r="10" spans="1:12" x14ac:dyDescent="0.35">
      <c r="J10">
        <f>ROW(B3)</f>
        <v>3</v>
      </c>
      <c r="L10" t="str">
        <f ca="1">_xlfn.FORMULATEXT(J10)</f>
        <v>=FILA(B3)</v>
      </c>
    </row>
    <row r="11" spans="1:12" x14ac:dyDescent="0.35">
      <c r="J11" t="str">
        <f>INDEX(A3:G9,J10,J9)</f>
        <v>gindas</v>
      </c>
      <c r="L11" t="str">
        <f ca="1">_xlfn.FORMULATEXT(J11)</f>
        <v>=@INDICE(A3:G9;J10;J9)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DC6DA-45F2-4CD6-800C-2BF6654DAA89}">
  <dimension ref="B1:L18"/>
  <sheetViews>
    <sheetView workbookViewId="0">
      <selection activeCell="G22" sqref="G22"/>
    </sheetView>
  </sheetViews>
  <sheetFormatPr baseColWidth="10" defaultRowHeight="14.5" x14ac:dyDescent="0.35"/>
  <cols>
    <col min="3" max="8" width="12.54296875" bestFit="1" customWidth="1"/>
    <col min="9" max="9" width="12.6328125" bestFit="1" customWidth="1"/>
    <col min="10" max="10" width="12.54296875" bestFit="1" customWidth="1"/>
    <col min="11" max="12" width="14.08984375" bestFit="1" customWidth="1"/>
  </cols>
  <sheetData>
    <row r="1" spans="2:12" x14ac:dyDescent="0.35">
      <c r="B1" s="65"/>
      <c r="C1" s="64" t="s">
        <v>110</v>
      </c>
      <c r="D1" s="64" t="s">
        <v>111</v>
      </c>
      <c r="E1" s="64" t="s">
        <v>112</v>
      </c>
      <c r="F1" s="64" t="s">
        <v>113</v>
      </c>
      <c r="G1" s="64" t="s">
        <v>114</v>
      </c>
      <c r="H1" s="64" t="s">
        <v>115</v>
      </c>
      <c r="I1" s="71" t="s">
        <v>133</v>
      </c>
    </row>
    <row r="2" spans="2:12" x14ac:dyDescent="0.35">
      <c r="B2" s="62" t="s">
        <v>116</v>
      </c>
      <c r="C2" s="63">
        <v>82095</v>
      </c>
      <c r="D2" s="63">
        <v>78447</v>
      </c>
      <c r="E2" s="63">
        <v>17621</v>
      </c>
      <c r="F2" s="63">
        <v>27521</v>
      </c>
      <c r="G2" s="63">
        <v>38670</v>
      </c>
      <c r="H2" s="63">
        <v>41438</v>
      </c>
      <c r="I2" s="73"/>
    </row>
    <row r="3" spans="2:12" x14ac:dyDescent="0.35">
      <c r="B3" s="62" t="s">
        <v>117</v>
      </c>
      <c r="C3" s="63">
        <v>71371</v>
      </c>
      <c r="D3" s="63">
        <v>40234</v>
      </c>
      <c r="E3" s="63">
        <v>49304</v>
      </c>
      <c r="F3" s="63">
        <v>90675</v>
      </c>
      <c r="G3" s="63">
        <v>80294</v>
      </c>
      <c r="H3" s="63">
        <v>1160</v>
      </c>
      <c r="I3" s="73"/>
    </row>
    <row r="4" spans="2:12" x14ac:dyDescent="0.35">
      <c r="B4" s="62" t="s">
        <v>118</v>
      </c>
      <c r="C4" s="63">
        <v>83247</v>
      </c>
      <c r="D4" s="63">
        <v>90995</v>
      </c>
      <c r="E4" s="63">
        <v>35031</v>
      </c>
      <c r="F4" s="63">
        <v>74397</v>
      </c>
      <c r="G4" s="63">
        <v>91537</v>
      </c>
      <c r="H4" s="63">
        <v>93485</v>
      </c>
      <c r="I4" s="73"/>
    </row>
    <row r="5" spans="2:12" x14ac:dyDescent="0.35">
      <c r="B5" s="62" t="s">
        <v>119</v>
      </c>
      <c r="C5" s="63">
        <v>64715</v>
      </c>
      <c r="D5" s="63">
        <v>23103</v>
      </c>
      <c r="E5" s="63">
        <v>98881</v>
      </c>
      <c r="F5" s="63">
        <v>40520</v>
      </c>
      <c r="G5" s="63">
        <v>75091</v>
      </c>
      <c r="H5" s="63">
        <v>1536</v>
      </c>
      <c r="I5" s="73"/>
    </row>
    <row r="6" spans="2:12" x14ac:dyDescent="0.35">
      <c r="B6" s="62" t="s">
        <v>120</v>
      </c>
      <c r="C6" s="63">
        <v>7036</v>
      </c>
      <c r="D6" s="63">
        <v>10466</v>
      </c>
      <c r="E6" s="63">
        <v>58299</v>
      </c>
      <c r="F6" s="63">
        <v>22066</v>
      </c>
      <c r="G6" s="63">
        <v>98715</v>
      </c>
      <c r="H6" s="63">
        <v>12425</v>
      </c>
      <c r="I6" s="73"/>
    </row>
    <row r="7" spans="2:12" x14ac:dyDescent="0.35">
      <c r="B7" s="62" t="s">
        <v>121</v>
      </c>
      <c r="C7" s="63">
        <v>48679</v>
      </c>
      <c r="D7" s="63">
        <v>36759</v>
      </c>
      <c r="E7" s="63">
        <v>84076</v>
      </c>
      <c r="F7" s="63">
        <v>35959</v>
      </c>
      <c r="G7" s="63">
        <v>36335</v>
      </c>
      <c r="H7" s="63">
        <v>75185</v>
      </c>
      <c r="I7" s="73"/>
    </row>
    <row r="8" spans="2:12" x14ac:dyDescent="0.35">
      <c r="B8" s="62" t="s">
        <v>122</v>
      </c>
      <c r="C8" s="63">
        <v>16371</v>
      </c>
      <c r="D8" s="63">
        <v>34060</v>
      </c>
      <c r="E8" s="63">
        <v>4538</v>
      </c>
      <c r="F8" s="63">
        <v>43079</v>
      </c>
      <c r="G8" s="63">
        <v>29884</v>
      </c>
      <c r="H8" s="63">
        <v>15440</v>
      </c>
      <c r="I8" s="73"/>
    </row>
    <row r="9" spans="2:12" x14ac:dyDescent="0.35">
      <c r="B9" s="62" t="s">
        <v>123</v>
      </c>
      <c r="C9" s="63">
        <v>47366</v>
      </c>
      <c r="D9" s="63">
        <v>54225</v>
      </c>
      <c r="E9" s="63">
        <v>9790</v>
      </c>
      <c r="F9" s="63">
        <v>1873</v>
      </c>
      <c r="G9" s="63">
        <v>40951</v>
      </c>
      <c r="H9" s="63">
        <v>7912</v>
      </c>
      <c r="I9" s="73"/>
    </row>
    <row r="10" spans="2:12" x14ac:dyDescent="0.35">
      <c r="B10" s="62" t="s">
        <v>124</v>
      </c>
      <c r="C10" s="63">
        <v>91264</v>
      </c>
      <c r="D10" s="63">
        <v>77267</v>
      </c>
      <c r="E10" s="63">
        <v>28586</v>
      </c>
      <c r="F10" s="63">
        <v>61061</v>
      </c>
      <c r="G10" s="69">
        <v>99122</v>
      </c>
      <c r="H10" s="63">
        <v>41796</v>
      </c>
      <c r="I10" s="73"/>
    </row>
    <row r="11" spans="2:12" x14ac:dyDescent="0.35">
      <c r="B11" s="62" t="s">
        <v>125</v>
      </c>
      <c r="C11" s="63">
        <v>20619</v>
      </c>
      <c r="D11" s="63">
        <v>68729</v>
      </c>
      <c r="E11" s="63">
        <v>14724</v>
      </c>
      <c r="F11" s="63">
        <v>60996</v>
      </c>
      <c r="G11" s="63">
        <v>82145</v>
      </c>
      <c r="H11" s="63">
        <v>73423</v>
      </c>
      <c r="I11" s="73"/>
    </row>
    <row r="12" spans="2:12" x14ac:dyDescent="0.35">
      <c r="B12" s="72" t="s">
        <v>133</v>
      </c>
      <c r="C12" s="73"/>
      <c r="D12" s="73"/>
      <c r="E12" s="73"/>
      <c r="F12" s="73"/>
      <c r="G12" s="73"/>
      <c r="H12" s="73"/>
      <c r="I12" s="67"/>
    </row>
    <row r="13" spans="2:12" x14ac:dyDescent="0.35">
      <c r="G13" t="s">
        <v>130</v>
      </c>
      <c r="I13" s="67"/>
    </row>
    <row r="14" spans="2:12" x14ac:dyDescent="0.35">
      <c r="B14" s="88" t="s">
        <v>126</v>
      </c>
      <c r="C14" s="88"/>
      <c r="D14" s="88"/>
      <c r="E14" s="88"/>
      <c r="F14" s="88"/>
      <c r="I14" s="67"/>
    </row>
    <row r="15" spans="2:12" x14ac:dyDescent="0.35">
      <c r="B15" s="88" t="s">
        <v>127</v>
      </c>
      <c r="C15" s="88"/>
      <c r="D15" s="88"/>
      <c r="E15" s="88"/>
      <c r="F15" s="88"/>
      <c r="I15" s="67"/>
    </row>
    <row r="16" spans="2:12" x14ac:dyDescent="0.35">
      <c r="B16" s="88" t="s">
        <v>128</v>
      </c>
      <c r="C16" s="88"/>
      <c r="D16" s="88"/>
      <c r="E16" s="88"/>
      <c r="F16" s="88"/>
      <c r="I16" s="67"/>
      <c r="K16" s="70" t="s">
        <v>131</v>
      </c>
      <c r="L16" s="70" t="s">
        <v>132</v>
      </c>
    </row>
    <row r="17" spans="2:12" x14ac:dyDescent="0.35">
      <c r="B17" s="88" t="s">
        <v>134</v>
      </c>
      <c r="C17" s="88"/>
      <c r="D17" s="88"/>
      <c r="E17" s="88"/>
      <c r="F17" s="88"/>
      <c r="I17" s="67"/>
      <c r="J17" s="66"/>
      <c r="K17" s="68"/>
      <c r="L17" s="68"/>
    </row>
    <row r="18" spans="2:12" x14ac:dyDescent="0.35">
      <c r="B18" s="88" t="s">
        <v>129</v>
      </c>
      <c r="C18" s="88"/>
      <c r="D18" s="88"/>
      <c r="E18" s="88"/>
      <c r="F18" s="88"/>
      <c r="G18" s="66"/>
      <c r="I18" s="67"/>
    </row>
  </sheetData>
  <mergeCells count="5">
    <mergeCell ref="B14:F14"/>
    <mergeCell ref="B15:F15"/>
    <mergeCell ref="B16:F16"/>
    <mergeCell ref="B17:F17"/>
    <mergeCell ref="B18:F18"/>
  </mergeCells>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F0ED5-B8B0-4CC6-9B4E-E005D44CC9E6}">
  <dimension ref="A1:J21"/>
  <sheetViews>
    <sheetView workbookViewId="0">
      <selection activeCell="H25" sqref="H25"/>
    </sheetView>
  </sheetViews>
  <sheetFormatPr baseColWidth="10" defaultRowHeight="14.5" x14ac:dyDescent="0.35"/>
  <cols>
    <col min="1" max="1" width="11.08984375" customWidth="1"/>
    <col min="2" max="7" width="11.54296875" bestFit="1" customWidth="1"/>
  </cols>
  <sheetData>
    <row r="1" spans="1:10" ht="29" customHeight="1" x14ac:dyDescent="0.35">
      <c r="A1" s="65"/>
      <c r="B1" s="76" t="s">
        <v>110</v>
      </c>
      <c r="C1" s="76" t="s">
        <v>111</v>
      </c>
      <c r="D1" s="76" t="s">
        <v>112</v>
      </c>
      <c r="E1" s="76" t="s">
        <v>113</v>
      </c>
      <c r="F1" s="76" t="s">
        <v>114</v>
      </c>
      <c r="G1" s="76" t="s">
        <v>115</v>
      </c>
      <c r="H1" s="76" t="s">
        <v>135</v>
      </c>
      <c r="I1" s="76" t="s">
        <v>136</v>
      </c>
      <c r="J1" s="77" t="s">
        <v>137</v>
      </c>
    </row>
    <row r="2" spans="1:10" x14ac:dyDescent="0.35">
      <c r="A2" s="65"/>
      <c r="B2" s="74"/>
      <c r="C2" s="74"/>
      <c r="D2" s="74"/>
      <c r="E2" s="74"/>
      <c r="F2" s="74"/>
      <c r="G2" s="74"/>
      <c r="H2" s="80"/>
      <c r="I2" s="78">
        <v>0.21</v>
      </c>
      <c r="J2" s="79">
        <v>1330</v>
      </c>
    </row>
    <row r="3" spans="1:10" x14ac:dyDescent="0.35">
      <c r="A3" s="75" t="s">
        <v>116</v>
      </c>
      <c r="B3" s="63">
        <v>82095</v>
      </c>
      <c r="C3" s="63">
        <v>78447</v>
      </c>
      <c r="D3" s="63">
        <v>17621</v>
      </c>
      <c r="E3" s="63">
        <v>27521</v>
      </c>
      <c r="F3" s="63">
        <v>38670</v>
      </c>
      <c r="G3" s="63">
        <v>41438</v>
      </c>
      <c r="H3" s="63"/>
      <c r="I3" s="63"/>
      <c r="J3" s="63"/>
    </row>
    <row r="4" spans="1:10" x14ac:dyDescent="0.35">
      <c r="A4" s="75" t="s">
        <v>117</v>
      </c>
      <c r="B4" s="63">
        <v>71371</v>
      </c>
      <c r="C4" s="63">
        <v>40234</v>
      </c>
      <c r="D4" s="63">
        <v>49304</v>
      </c>
      <c r="E4" s="63">
        <v>90675</v>
      </c>
      <c r="F4" s="63">
        <v>80294</v>
      </c>
      <c r="G4" s="63">
        <v>1160</v>
      </c>
      <c r="H4" s="63"/>
      <c r="I4" s="63"/>
      <c r="J4" s="63"/>
    </row>
    <row r="5" spans="1:10" x14ac:dyDescent="0.35">
      <c r="A5" s="75" t="s">
        <v>118</v>
      </c>
      <c r="B5" s="63">
        <v>83247</v>
      </c>
      <c r="C5" s="63">
        <v>90995</v>
      </c>
      <c r="D5" s="63">
        <v>35031</v>
      </c>
      <c r="E5" s="63">
        <v>74397</v>
      </c>
      <c r="F5" s="63">
        <v>91537</v>
      </c>
      <c r="G5" s="63">
        <v>93485</v>
      </c>
      <c r="H5" s="63"/>
      <c r="I5" s="63"/>
      <c r="J5" s="63"/>
    </row>
    <row r="6" spans="1:10" x14ac:dyDescent="0.35">
      <c r="A6" s="75" t="s">
        <v>119</v>
      </c>
      <c r="B6" s="63">
        <v>64715</v>
      </c>
      <c r="C6" s="63">
        <v>23103</v>
      </c>
      <c r="D6" s="63">
        <v>98881</v>
      </c>
      <c r="E6" s="63">
        <v>40520</v>
      </c>
      <c r="F6" s="63">
        <v>75091</v>
      </c>
      <c r="G6" s="63">
        <v>1536</v>
      </c>
      <c r="H6" s="63"/>
      <c r="I6" s="63"/>
      <c r="J6" s="63"/>
    </row>
    <row r="7" spans="1:10" x14ac:dyDescent="0.35">
      <c r="A7" s="75" t="s">
        <v>120</v>
      </c>
      <c r="B7" s="63">
        <v>7036</v>
      </c>
      <c r="C7" s="63">
        <v>10466</v>
      </c>
      <c r="D7" s="63">
        <v>58299</v>
      </c>
      <c r="E7" s="63">
        <v>22066</v>
      </c>
      <c r="F7" s="63">
        <v>98715</v>
      </c>
      <c r="G7" s="63">
        <v>12425</v>
      </c>
      <c r="H7" s="63"/>
      <c r="I7" s="63"/>
      <c r="J7" s="63"/>
    </row>
    <row r="8" spans="1:10" x14ac:dyDescent="0.35">
      <c r="A8" s="75" t="s">
        <v>121</v>
      </c>
      <c r="B8" s="63">
        <v>48679</v>
      </c>
      <c r="C8" s="63">
        <v>36759</v>
      </c>
      <c r="D8" s="63">
        <v>84076</v>
      </c>
      <c r="E8" s="63">
        <v>35959</v>
      </c>
      <c r="F8" s="63">
        <v>36335</v>
      </c>
      <c r="G8" s="63">
        <v>75185</v>
      </c>
      <c r="H8" s="63"/>
      <c r="I8" s="63"/>
      <c r="J8" s="63"/>
    </row>
    <row r="9" spans="1:10" x14ac:dyDescent="0.35">
      <c r="A9" s="75" t="s">
        <v>122</v>
      </c>
      <c r="B9" s="63">
        <v>16371</v>
      </c>
      <c r="C9" s="63">
        <v>34060</v>
      </c>
      <c r="D9" s="63">
        <v>4538</v>
      </c>
      <c r="E9" s="63">
        <v>43079</v>
      </c>
      <c r="F9" s="63">
        <v>29884</v>
      </c>
      <c r="G9" s="63">
        <v>15440</v>
      </c>
      <c r="H9" s="63"/>
      <c r="I9" s="63"/>
      <c r="J9" s="63"/>
    </row>
    <row r="10" spans="1:10" x14ac:dyDescent="0.35">
      <c r="A10" s="75" t="s">
        <v>123</v>
      </c>
      <c r="B10" s="63">
        <v>47366</v>
      </c>
      <c r="C10" s="63">
        <v>54225</v>
      </c>
      <c r="D10" s="63">
        <v>9790</v>
      </c>
      <c r="E10" s="63">
        <v>1873</v>
      </c>
      <c r="F10" s="63">
        <v>40951</v>
      </c>
      <c r="G10" s="63">
        <v>7912</v>
      </c>
      <c r="H10" s="63"/>
      <c r="I10" s="63"/>
      <c r="J10" s="63"/>
    </row>
    <row r="11" spans="1:10" x14ac:dyDescent="0.35">
      <c r="A11" s="75" t="s">
        <v>124</v>
      </c>
      <c r="B11" s="63">
        <v>91264</v>
      </c>
      <c r="C11" s="63">
        <v>77267</v>
      </c>
      <c r="D11" s="63">
        <v>28586</v>
      </c>
      <c r="E11" s="63">
        <v>61061</v>
      </c>
      <c r="F11" s="69">
        <v>99122</v>
      </c>
      <c r="G11" s="63">
        <v>41796</v>
      </c>
      <c r="H11" s="63"/>
      <c r="I11" s="63"/>
      <c r="J11" s="63"/>
    </row>
    <row r="12" spans="1:10" x14ac:dyDescent="0.35">
      <c r="A12" s="75" t="s">
        <v>125</v>
      </c>
      <c r="B12" s="63">
        <v>20619</v>
      </c>
      <c r="C12" s="63">
        <v>68729</v>
      </c>
      <c r="D12" s="63">
        <v>14724</v>
      </c>
      <c r="E12" s="63">
        <v>60996</v>
      </c>
      <c r="F12" s="63">
        <v>82145</v>
      </c>
      <c r="G12" s="63">
        <v>73423</v>
      </c>
      <c r="H12" s="63"/>
      <c r="I12" s="63"/>
      <c r="J12" s="63"/>
    </row>
    <row r="17" spans="2:6" x14ac:dyDescent="0.35">
      <c r="B17" s="89" t="s">
        <v>126</v>
      </c>
      <c r="C17" s="89"/>
      <c r="D17" s="89"/>
      <c r="E17" s="89"/>
      <c r="F17" s="89"/>
    </row>
    <row r="18" spans="2:6" x14ac:dyDescent="0.35">
      <c r="B18" s="89" t="s">
        <v>127</v>
      </c>
      <c r="C18" s="89"/>
      <c r="D18" s="89"/>
      <c r="E18" s="89"/>
      <c r="F18" s="89"/>
    </row>
    <row r="19" spans="2:6" x14ac:dyDescent="0.35">
      <c r="B19" s="89" t="s">
        <v>128</v>
      </c>
      <c r="C19" s="89"/>
      <c r="D19" s="89"/>
      <c r="E19" s="89"/>
      <c r="F19" s="89"/>
    </row>
    <row r="20" spans="2:6" x14ac:dyDescent="0.35">
      <c r="B20" s="89" t="s">
        <v>134</v>
      </c>
      <c r="C20" s="89"/>
      <c r="D20" s="89"/>
      <c r="E20" s="89"/>
      <c r="F20" s="89"/>
    </row>
    <row r="21" spans="2:6" x14ac:dyDescent="0.35">
      <c r="B21" s="89" t="s">
        <v>129</v>
      </c>
      <c r="C21" s="89"/>
      <c r="D21" s="89"/>
      <c r="E21" s="89"/>
      <c r="F21" s="89"/>
    </row>
  </sheetData>
  <mergeCells count="5">
    <mergeCell ref="B17:F17"/>
    <mergeCell ref="B18:F18"/>
    <mergeCell ref="B19:F19"/>
    <mergeCell ref="B20:F20"/>
    <mergeCell ref="B21:F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A8B-5E55-4C7B-B5B9-D511F7543F80}">
  <sheetPr>
    <tabColor rgb="FF00B0F0"/>
  </sheetPr>
  <dimension ref="B1:L20"/>
  <sheetViews>
    <sheetView zoomScale="180" zoomScaleNormal="180" workbookViewId="0">
      <selection activeCell="C7" sqref="C7"/>
    </sheetView>
  </sheetViews>
  <sheetFormatPr baseColWidth="10" defaultRowHeight="14.5" x14ac:dyDescent="0.35"/>
  <cols>
    <col min="4" max="4" width="45.54296875" bestFit="1" customWidth="1"/>
  </cols>
  <sheetData>
    <row r="1" spans="2:12" x14ac:dyDescent="0.35">
      <c r="B1">
        <f>PI()</f>
        <v>3.1415926535897931</v>
      </c>
      <c r="D1" s="3" t="str">
        <f t="shared" ref="D1:D10" ca="1" si="0">_xlfn.FORMULATEXT(B1)</f>
        <v>=PI()</v>
      </c>
    </row>
    <row r="2" spans="2:12" x14ac:dyDescent="0.35">
      <c r="B2">
        <f ca="1">RANDBETWEEN(1,100)</f>
        <v>24</v>
      </c>
      <c r="D2" s="3" t="str">
        <f t="shared" ca="1" si="0"/>
        <v>=ALEATORIO.ENTRE(1;100)</v>
      </c>
      <c r="I2">
        <f ca="1">RANDBETWEEN(1,10)</f>
        <v>4</v>
      </c>
    </row>
    <row r="3" spans="2:12" x14ac:dyDescent="0.35">
      <c r="B3">
        <f>QUOTIENT(4,2)</f>
        <v>2</v>
      </c>
      <c r="C3">
        <f>4/2</f>
        <v>2</v>
      </c>
      <c r="D3" s="3" t="str">
        <f t="shared" ca="1" si="0"/>
        <v>=COCIENTE(4;2)</v>
      </c>
      <c r="I3">
        <f ca="1">RANDBETWEEN(1,10)</f>
        <v>6</v>
      </c>
      <c r="K3" t="s">
        <v>105</v>
      </c>
      <c r="L3" s="55" t="s">
        <v>104</v>
      </c>
    </row>
    <row r="4" spans="2:12" x14ac:dyDescent="0.35">
      <c r="B4">
        <f>INT(B1)</f>
        <v>3</v>
      </c>
      <c r="D4" s="3" t="str">
        <f t="shared" ca="1" si="0"/>
        <v>=ENTERO(B1)</v>
      </c>
      <c r="E4" t="s">
        <v>103</v>
      </c>
      <c r="I4">
        <f ca="1">RANDBETWEEN(1,10)</f>
        <v>9</v>
      </c>
      <c r="K4" t="s">
        <v>102</v>
      </c>
      <c r="L4" t="s">
        <v>101</v>
      </c>
    </row>
    <row r="5" spans="2:12" x14ac:dyDescent="0.35">
      <c r="B5">
        <f>FACT(B4)</f>
        <v>6</v>
      </c>
      <c r="D5" s="3" t="str">
        <f t="shared" ca="1" si="0"/>
        <v>=FACT(B4)</v>
      </c>
      <c r="E5" t="s">
        <v>100</v>
      </c>
      <c r="I5">
        <f ca="1">RANDBETWEEN(1,10)</f>
        <v>10</v>
      </c>
    </row>
    <row r="6" spans="2:12" x14ac:dyDescent="0.35">
      <c r="B6" t="str">
        <f ca="1">ROMAN(B2)</f>
        <v>XXIV</v>
      </c>
      <c r="D6" s="3" t="str">
        <f t="shared" ca="1" si="0"/>
        <v>=NUMERO.ROMANO(B2)</v>
      </c>
      <c r="E6" t="s">
        <v>99</v>
      </c>
      <c r="I6">
        <f ca="1">RANDBETWEEN(1,10)</f>
        <v>7</v>
      </c>
      <c r="K6" t="s">
        <v>98</v>
      </c>
    </row>
    <row r="7" spans="2:12" x14ac:dyDescent="0.35">
      <c r="B7">
        <f ca="1">SQRT(B2)</f>
        <v>4.8989794855663558</v>
      </c>
      <c r="D7" s="3" t="str">
        <f t="shared" ca="1" si="0"/>
        <v>=RAIZ(B2)</v>
      </c>
    </row>
    <row r="8" spans="2:12" x14ac:dyDescent="0.35">
      <c r="B8">
        <f>POWER(B4,B3)</f>
        <v>9</v>
      </c>
      <c r="D8" s="3" t="str">
        <f t="shared" ca="1" si="0"/>
        <v>=POTENCIA(B4;B3)</v>
      </c>
      <c r="E8" t="s">
        <v>97</v>
      </c>
    </row>
    <row r="9" spans="2:12" x14ac:dyDescent="0.35">
      <c r="B9">
        <f>MOD(4,2)</f>
        <v>0</v>
      </c>
      <c r="D9" s="3" t="str">
        <f t="shared" ca="1" si="0"/>
        <v>=RESIDUO(4;2)</v>
      </c>
      <c r="E9" t="s">
        <v>96</v>
      </c>
    </row>
    <row r="10" spans="2:12" x14ac:dyDescent="0.35">
      <c r="B10">
        <f>ROUND(B1,2)</f>
        <v>3.14</v>
      </c>
      <c r="D10" s="3" t="str">
        <f t="shared" ca="1" si="0"/>
        <v>=REDONDEAR(B1;2)</v>
      </c>
    </row>
    <row r="11" spans="2:12" x14ac:dyDescent="0.35">
      <c r="B11" t="s">
        <v>95</v>
      </c>
      <c r="E11" s="46" t="s">
        <v>94</v>
      </c>
      <c r="F11" s="46" t="s">
        <v>93</v>
      </c>
    </row>
    <row r="12" spans="2:12" x14ac:dyDescent="0.35">
      <c r="B12" t="s">
        <v>92</v>
      </c>
      <c r="E12" s="46" t="s">
        <v>89</v>
      </c>
      <c r="F12" s="46">
        <v>28</v>
      </c>
    </row>
    <row r="13" spans="2:12" x14ac:dyDescent="0.35">
      <c r="E13" s="46" t="s">
        <v>87</v>
      </c>
      <c r="F13" s="46">
        <v>15</v>
      </c>
    </row>
    <row r="14" spans="2:12" x14ac:dyDescent="0.35">
      <c r="B14" t="s">
        <v>91</v>
      </c>
      <c r="E14" s="46" t="s">
        <v>89</v>
      </c>
      <c r="F14" s="46">
        <v>18</v>
      </c>
    </row>
    <row r="15" spans="2:12" x14ac:dyDescent="0.35">
      <c r="B15" t="s">
        <v>90</v>
      </c>
      <c r="E15" s="46" t="s">
        <v>89</v>
      </c>
      <c r="F15" s="46">
        <v>19</v>
      </c>
    </row>
    <row r="16" spans="2:12" x14ac:dyDescent="0.35">
      <c r="B16" t="s">
        <v>88</v>
      </c>
      <c r="E16" s="46" t="s">
        <v>87</v>
      </c>
      <c r="F16" s="46">
        <v>32</v>
      </c>
    </row>
    <row r="18" spans="2:5" x14ac:dyDescent="0.35">
      <c r="B18" s="3">
        <f>COUNTIFS(SEXO,"m",EDADES,"&lt;20")</f>
        <v>1</v>
      </c>
      <c r="D18" s="3" t="str">
        <f ca="1">_xlfn.FORMULATEXT(B18)</f>
        <v>=CONTAR.SI.CONJUNTO(SEXO;"m";EDADES;"&lt;20")</v>
      </c>
      <c r="E18">
        <f>COUNTIF(SEXO,"f")</f>
        <v>3</v>
      </c>
    </row>
    <row r="19" spans="2:5" x14ac:dyDescent="0.35">
      <c r="E19">
        <f>COUNTIF(EDADES,"&lt;25")</f>
        <v>3</v>
      </c>
    </row>
    <row r="20" spans="2:5" x14ac:dyDescent="0.35">
      <c r="B20">
        <f>COUNTIFS(SEXO,"m",EDADES,"&lt;20")</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N17"/>
  <sheetViews>
    <sheetView workbookViewId="0">
      <selection activeCell="E17" sqref="E17"/>
    </sheetView>
  </sheetViews>
  <sheetFormatPr baseColWidth="10" defaultRowHeight="14.5" x14ac:dyDescent="0.35"/>
  <cols>
    <col min="4" max="4" width="14.81640625" customWidth="1"/>
    <col min="5" max="5" width="11.81640625" bestFit="1" customWidth="1"/>
    <col min="6" max="6" width="29" bestFit="1" customWidth="1"/>
  </cols>
  <sheetData>
    <row r="1" spans="1:14" x14ac:dyDescent="0.35">
      <c r="A1">
        <v>7</v>
      </c>
      <c r="B1">
        <v>8</v>
      </c>
      <c r="C1">
        <f>IFERROR(E1,"hubo error")</f>
        <v>0</v>
      </c>
    </row>
    <row r="2" spans="1:14" ht="18.5" x14ac:dyDescent="0.45">
      <c r="D2" s="9" t="str">
        <f ca="1">IFERROR(E2,"error")</f>
        <v>error</v>
      </c>
      <c r="E2" s="10" t="e">
        <f ca="1">Zuma(A1:B1)</f>
        <v>#NAME?</v>
      </c>
      <c r="F2" s="11" t="str">
        <f ca="1">_xlfn.FORMULATEXT(D2)</f>
        <v>=SI.ERROR(E2;"error")</v>
      </c>
    </row>
    <row r="3" spans="1:14" ht="18.5" x14ac:dyDescent="0.45">
      <c r="D3" s="9" t="str">
        <f>IF(A1&gt;B1,"Mayor","Menor")</f>
        <v>Menor</v>
      </c>
      <c r="E3" s="11"/>
      <c r="F3" s="11" t="str">
        <f ca="1">_xlfn.FORMULATEXT(D3)</f>
        <v>=SI(A1&gt;B1;"Mayor";"Menor")</v>
      </c>
      <c r="I3" t="s">
        <v>14</v>
      </c>
      <c r="J3" t="s">
        <v>15</v>
      </c>
      <c r="K3" t="s">
        <v>148</v>
      </c>
      <c r="M3" t="s">
        <v>149</v>
      </c>
      <c r="N3" t="s">
        <v>153</v>
      </c>
    </row>
    <row r="4" spans="1:14" ht="18.5" x14ac:dyDescent="0.45">
      <c r="D4" s="9" t="b">
        <f>AND(A1,B1,C1)</f>
        <v>0</v>
      </c>
      <c r="E4" s="11"/>
      <c r="F4" s="11" t="str">
        <f t="shared" ref="F4:F12" ca="1" si="0">_xlfn.FORMULATEXT(D4)</f>
        <v>=Y(A1;B1;C1)</v>
      </c>
      <c r="I4">
        <v>1</v>
      </c>
      <c r="J4" t="s">
        <v>16</v>
      </c>
      <c r="K4">
        <v>52</v>
      </c>
      <c r="M4" t="s">
        <v>150</v>
      </c>
      <c r="N4">
        <v>20</v>
      </c>
    </row>
    <row r="5" spans="1:14" ht="18.5" x14ac:dyDescent="0.45">
      <c r="D5" s="9" t="b">
        <f>OR(A1:C1)</f>
        <v>1</v>
      </c>
      <c r="E5" s="11"/>
      <c r="F5" s="11" t="str">
        <f t="shared" ca="1" si="0"/>
        <v>=O(A1:C1)</v>
      </c>
      <c r="I5">
        <v>2</v>
      </c>
      <c r="J5" t="s">
        <v>17</v>
      </c>
      <c r="K5">
        <v>67</v>
      </c>
      <c r="M5" t="s">
        <v>151</v>
      </c>
      <c r="N5">
        <v>45</v>
      </c>
    </row>
    <row r="6" spans="1:14" ht="19" thickBot="1" x14ac:dyDescent="0.5">
      <c r="D6" s="9" t="b">
        <f>NOT(D5)</f>
        <v>0</v>
      </c>
      <c r="E6" s="11"/>
      <c r="F6" s="11" t="str">
        <f t="shared" ca="1" si="0"/>
        <v>=NO(D5)</v>
      </c>
      <c r="I6">
        <v>3</v>
      </c>
      <c r="J6" t="s">
        <v>18</v>
      </c>
      <c r="K6">
        <v>3</v>
      </c>
      <c r="M6" t="s">
        <v>152</v>
      </c>
      <c r="N6">
        <v>34</v>
      </c>
    </row>
    <row r="7" spans="1:14" ht="19" thickBot="1" x14ac:dyDescent="0.4">
      <c r="D7" s="19" t="str">
        <f>_xlfn.IFNA(I10,"no existe en tabla")</f>
        <v>no existe en tabla</v>
      </c>
      <c r="E7" s="16"/>
      <c r="F7" s="17" t="str">
        <f t="shared" ca="1" si="0"/>
        <v>=SI.ND(I10;"no existe en tabla")</v>
      </c>
      <c r="M7" t="s">
        <v>150</v>
      </c>
      <c r="N7">
        <v>2</v>
      </c>
    </row>
    <row r="8" spans="1:14" ht="19" thickBot="1" x14ac:dyDescent="0.5">
      <c r="B8" t="s">
        <v>154</v>
      </c>
      <c r="D8" s="9">
        <f>COUNTIF(M4:M9,"rojo")</f>
        <v>3</v>
      </c>
      <c r="E8" s="11"/>
      <c r="F8" s="17" t="str">
        <f t="shared" ca="1" si="0"/>
        <v>=CONTAR.SI(M4:M9;"rojo")</v>
      </c>
      <c r="H8" s="90" t="s">
        <v>19</v>
      </c>
      <c r="I8" s="91">
        <v>4</v>
      </c>
      <c r="M8" t="s">
        <v>150</v>
      </c>
      <c r="N8">
        <v>2</v>
      </c>
    </row>
    <row r="9" spans="1:14" ht="19" thickBot="1" x14ac:dyDescent="0.5">
      <c r="B9" t="s">
        <v>155</v>
      </c>
      <c r="D9" s="9">
        <f>SUMIF(M4:M9,"rojo",N4:N9)</f>
        <v>24</v>
      </c>
      <c r="E9" s="11"/>
      <c r="F9" s="17" t="str">
        <f t="shared" ca="1" si="0"/>
        <v>=SUMAR.SI(M4:M9;"rojo";N4:N9)</v>
      </c>
      <c r="H9" s="90"/>
      <c r="I9" s="91"/>
      <c r="M9" t="s">
        <v>152</v>
      </c>
      <c r="N9">
        <v>1</v>
      </c>
    </row>
    <row r="10" spans="1:14" ht="19" thickBot="1" x14ac:dyDescent="0.5">
      <c r="D10" s="9"/>
      <c r="E10" s="11"/>
      <c r="F10" s="17" t="e">
        <f t="shared" ca="1" si="0"/>
        <v>#N/A</v>
      </c>
      <c r="I10" t="e">
        <f>VLOOKUP(I8,paises[],2,FALSE)</f>
        <v>#N/A</v>
      </c>
    </row>
    <row r="11" spans="1:14" ht="19" thickBot="1" x14ac:dyDescent="0.5">
      <c r="D11" s="9"/>
      <c r="E11" s="11"/>
      <c r="F11" s="17" t="e">
        <f t="shared" ca="1" si="0"/>
        <v>#N/A</v>
      </c>
    </row>
    <row r="12" spans="1:14" ht="19" thickBot="1" x14ac:dyDescent="0.5">
      <c r="D12" s="9"/>
      <c r="E12" s="11"/>
      <c r="F12" s="17" t="e">
        <f t="shared" ca="1" si="0"/>
        <v>#N/A</v>
      </c>
    </row>
    <row r="15" spans="1:14" x14ac:dyDescent="0.35">
      <c r="B15">
        <v>12</v>
      </c>
    </row>
    <row r="16" spans="1:14" x14ac:dyDescent="0.35">
      <c r="B16">
        <v>12</v>
      </c>
    </row>
    <row r="17" spans="2:2" x14ac:dyDescent="0.35">
      <c r="B17">
        <f>B16+B15</f>
        <v>24</v>
      </c>
    </row>
  </sheetData>
  <mergeCells count="2">
    <mergeCell ref="H8:H9"/>
    <mergeCell ref="I8:I9"/>
  </mergeCells>
  <pageMargins left="0.7" right="0.7" top="0.75" bottom="0.75" header="0.3" footer="0.3"/>
  <drawing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1029D-094A-49F4-99F7-83BB8108303C}">
  <dimension ref="A1:H251"/>
  <sheetViews>
    <sheetView workbookViewId="0">
      <selection activeCell="E16" sqref="E16"/>
    </sheetView>
  </sheetViews>
  <sheetFormatPr baseColWidth="10" defaultRowHeight="14.5" x14ac:dyDescent="0.35"/>
  <sheetData>
    <row r="1" spans="1:8" ht="18.5" x14ac:dyDescent="0.45">
      <c r="A1" t="s">
        <v>142</v>
      </c>
      <c r="E1" s="87" t="s">
        <v>143</v>
      </c>
      <c r="F1" s="81"/>
      <c r="G1" s="81"/>
      <c r="H1" s="81"/>
    </row>
    <row r="2" spans="1:8" ht="18.5" x14ac:dyDescent="0.45">
      <c r="A2">
        <f ca="1">RANDBETWEEN(1,400)</f>
        <v>331</v>
      </c>
      <c r="E2" s="87" t="s">
        <v>144</v>
      </c>
      <c r="F2" s="81"/>
      <c r="G2" s="81"/>
      <c r="H2" s="81"/>
    </row>
    <row r="3" spans="1:8" ht="18.5" x14ac:dyDescent="0.45">
      <c r="A3">
        <f t="shared" ref="A3:A66" ca="1" si="0">RANDBETWEEN(1,400)</f>
        <v>48</v>
      </c>
      <c r="E3" s="87" t="s">
        <v>145</v>
      </c>
      <c r="F3" s="81"/>
      <c r="G3" s="81"/>
      <c r="H3" s="81"/>
    </row>
    <row r="4" spans="1:8" ht="18.5" x14ac:dyDescent="0.45">
      <c r="A4">
        <f t="shared" ca="1" si="0"/>
        <v>115</v>
      </c>
      <c r="E4" s="87" t="s">
        <v>146</v>
      </c>
      <c r="F4" s="81"/>
      <c r="G4" s="81"/>
      <c r="H4" s="81"/>
    </row>
    <row r="5" spans="1:8" x14ac:dyDescent="0.35">
      <c r="A5">
        <f t="shared" ca="1" si="0"/>
        <v>80</v>
      </c>
    </row>
    <row r="6" spans="1:8" x14ac:dyDescent="0.35">
      <c r="A6">
        <f t="shared" ca="1" si="0"/>
        <v>61</v>
      </c>
    </row>
    <row r="7" spans="1:8" x14ac:dyDescent="0.35">
      <c r="A7">
        <f t="shared" ca="1" si="0"/>
        <v>171</v>
      </c>
    </row>
    <row r="8" spans="1:8" x14ac:dyDescent="0.35">
      <c r="A8">
        <f t="shared" ca="1" si="0"/>
        <v>133</v>
      </c>
    </row>
    <row r="9" spans="1:8" x14ac:dyDescent="0.35">
      <c r="A9">
        <f t="shared" ca="1" si="0"/>
        <v>369</v>
      </c>
    </row>
    <row r="10" spans="1:8" x14ac:dyDescent="0.35">
      <c r="A10">
        <f t="shared" ca="1" si="0"/>
        <v>232</v>
      </c>
    </row>
    <row r="11" spans="1:8" x14ac:dyDescent="0.35">
      <c r="A11">
        <f t="shared" ca="1" si="0"/>
        <v>110</v>
      </c>
    </row>
    <row r="12" spans="1:8" x14ac:dyDescent="0.35">
      <c r="A12">
        <f t="shared" ca="1" si="0"/>
        <v>167</v>
      </c>
    </row>
    <row r="13" spans="1:8" x14ac:dyDescent="0.35">
      <c r="A13">
        <f t="shared" ca="1" si="0"/>
        <v>127</v>
      </c>
    </row>
    <row r="14" spans="1:8" x14ac:dyDescent="0.35">
      <c r="A14">
        <f t="shared" ca="1" si="0"/>
        <v>265</v>
      </c>
    </row>
    <row r="15" spans="1:8" x14ac:dyDescent="0.35">
      <c r="A15">
        <f t="shared" ca="1" si="0"/>
        <v>116</v>
      </c>
    </row>
    <row r="16" spans="1:8" x14ac:dyDescent="0.35">
      <c r="A16">
        <f t="shared" ca="1" si="0"/>
        <v>126</v>
      </c>
    </row>
    <row r="17" spans="1:1" x14ac:dyDescent="0.35">
      <c r="A17">
        <f t="shared" ca="1" si="0"/>
        <v>341</v>
      </c>
    </row>
    <row r="18" spans="1:1" x14ac:dyDescent="0.35">
      <c r="A18">
        <f t="shared" ca="1" si="0"/>
        <v>331</v>
      </c>
    </row>
    <row r="19" spans="1:1" x14ac:dyDescent="0.35">
      <c r="A19">
        <f t="shared" ca="1" si="0"/>
        <v>143</v>
      </c>
    </row>
    <row r="20" spans="1:1" x14ac:dyDescent="0.35">
      <c r="A20">
        <f t="shared" ca="1" si="0"/>
        <v>71</v>
      </c>
    </row>
    <row r="21" spans="1:1" x14ac:dyDescent="0.35">
      <c r="A21">
        <f t="shared" ca="1" si="0"/>
        <v>23</v>
      </c>
    </row>
    <row r="22" spans="1:1" x14ac:dyDescent="0.35">
      <c r="A22">
        <f t="shared" ca="1" si="0"/>
        <v>53</v>
      </c>
    </row>
    <row r="23" spans="1:1" x14ac:dyDescent="0.35">
      <c r="A23">
        <f t="shared" ca="1" si="0"/>
        <v>157</v>
      </c>
    </row>
    <row r="24" spans="1:1" x14ac:dyDescent="0.35">
      <c r="A24">
        <f t="shared" ca="1" si="0"/>
        <v>13</v>
      </c>
    </row>
    <row r="25" spans="1:1" x14ac:dyDescent="0.35">
      <c r="A25">
        <f t="shared" ca="1" si="0"/>
        <v>255</v>
      </c>
    </row>
    <row r="26" spans="1:1" x14ac:dyDescent="0.35">
      <c r="A26">
        <f t="shared" ca="1" si="0"/>
        <v>218</v>
      </c>
    </row>
    <row r="27" spans="1:1" x14ac:dyDescent="0.35">
      <c r="A27">
        <f t="shared" ca="1" si="0"/>
        <v>105</v>
      </c>
    </row>
    <row r="28" spans="1:1" x14ac:dyDescent="0.35">
      <c r="A28">
        <f t="shared" ca="1" si="0"/>
        <v>306</v>
      </c>
    </row>
    <row r="29" spans="1:1" x14ac:dyDescent="0.35">
      <c r="A29">
        <f t="shared" ca="1" si="0"/>
        <v>8</v>
      </c>
    </row>
    <row r="30" spans="1:1" x14ac:dyDescent="0.35">
      <c r="A30">
        <f t="shared" ca="1" si="0"/>
        <v>295</v>
      </c>
    </row>
    <row r="31" spans="1:1" x14ac:dyDescent="0.35">
      <c r="A31">
        <f t="shared" ca="1" si="0"/>
        <v>62</v>
      </c>
    </row>
    <row r="32" spans="1:1" x14ac:dyDescent="0.35">
      <c r="A32">
        <f t="shared" ca="1" si="0"/>
        <v>11</v>
      </c>
    </row>
    <row r="33" spans="1:1" x14ac:dyDescent="0.35">
      <c r="A33">
        <f t="shared" ca="1" si="0"/>
        <v>2</v>
      </c>
    </row>
    <row r="34" spans="1:1" x14ac:dyDescent="0.35">
      <c r="A34">
        <f t="shared" ca="1" si="0"/>
        <v>91</v>
      </c>
    </row>
    <row r="35" spans="1:1" x14ac:dyDescent="0.35">
      <c r="A35">
        <f t="shared" ca="1" si="0"/>
        <v>291</v>
      </c>
    </row>
    <row r="36" spans="1:1" x14ac:dyDescent="0.35">
      <c r="A36">
        <f t="shared" ca="1" si="0"/>
        <v>85</v>
      </c>
    </row>
    <row r="37" spans="1:1" x14ac:dyDescent="0.35">
      <c r="A37">
        <f t="shared" ca="1" si="0"/>
        <v>144</v>
      </c>
    </row>
    <row r="38" spans="1:1" x14ac:dyDescent="0.35">
      <c r="A38">
        <f t="shared" ca="1" si="0"/>
        <v>66</v>
      </c>
    </row>
    <row r="39" spans="1:1" x14ac:dyDescent="0.35">
      <c r="A39">
        <f t="shared" ca="1" si="0"/>
        <v>358</v>
      </c>
    </row>
    <row r="40" spans="1:1" x14ac:dyDescent="0.35">
      <c r="A40">
        <f t="shared" ca="1" si="0"/>
        <v>58</v>
      </c>
    </row>
    <row r="41" spans="1:1" x14ac:dyDescent="0.35">
      <c r="A41">
        <f t="shared" ca="1" si="0"/>
        <v>39</v>
      </c>
    </row>
    <row r="42" spans="1:1" x14ac:dyDescent="0.35">
      <c r="A42">
        <f t="shared" ca="1" si="0"/>
        <v>360</v>
      </c>
    </row>
    <row r="43" spans="1:1" x14ac:dyDescent="0.35">
      <c r="A43">
        <f t="shared" ca="1" si="0"/>
        <v>218</v>
      </c>
    </row>
    <row r="44" spans="1:1" x14ac:dyDescent="0.35">
      <c r="A44">
        <f t="shared" ca="1" si="0"/>
        <v>258</v>
      </c>
    </row>
    <row r="45" spans="1:1" x14ac:dyDescent="0.35">
      <c r="A45">
        <f t="shared" ca="1" si="0"/>
        <v>14</v>
      </c>
    </row>
    <row r="46" spans="1:1" x14ac:dyDescent="0.35">
      <c r="A46">
        <f t="shared" ca="1" si="0"/>
        <v>315</v>
      </c>
    </row>
    <row r="47" spans="1:1" x14ac:dyDescent="0.35">
      <c r="A47">
        <f t="shared" ca="1" si="0"/>
        <v>343</v>
      </c>
    </row>
    <row r="48" spans="1:1" x14ac:dyDescent="0.35">
      <c r="A48">
        <f t="shared" ca="1" si="0"/>
        <v>241</v>
      </c>
    </row>
    <row r="49" spans="1:1" x14ac:dyDescent="0.35">
      <c r="A49">
        <f t="shared" ca="1" si="0"/>
        <v>119</v>
      </c>
    </row>
    <row r="50" spans="1:1" x14ac:dyDescent="0.35">
      <c r="A50">
        <f t="shared" ca="1" si="0"/>
        <v>38</v>
      </c>
    </row>
    <row r="51" spans="1:1" x14ac:dyDescent="0.35">
      <c r="A51">
        <f t="shared" ca="1" si="0"/>
        <v>309</v>
      </c>
    </row>
    <row r="52" spans="1:1" x14ac:dyDescent="0.35">
      <c r="A52">
        <f t="shared" ca="1" si="0"/>
        <v>283</v>
      </c>
    </row>
    <row r="53" spans="1:1" x14ac:dyDescent="0.35">
      <c r="A53">
        <f t="shared" ca="1" si="0"/>
        <v>1</v>
      </c>
    </row>
    <row r="54" spans="1:1" x14ac:dyDescent="0.35">
      <c r="A54">
        <f t="shared" ca="1" si="0"/>
        <v>56</v>
      </c>
    </row>
    <row r="55" spans="1:1" x14ac:dyDescent="0.35">
      <c r="A55">
        <f t="shared" ca="1" si="0"/>
        <v>226</v>
      </c>
    </row>
    <row r="56" spans="1:1" x14ac:dyDescent="0.35">
      <c r="A56">
        <f t="shared" ca="1" si="0"/>
        <v>303</v>
      </c>
    </row>
    <row r="57" spans="1:1" x14ac:dyDescent="0.35">
      <c r="A57">
        <f t="shared" ca="1" si="0"/>
        <v>70</v>
      </c>
    </row>
    <row r="58" spans="1:1" x14ac:dyDescent="0.35">
      <c r="A58">
        <f t="shared" ca="1" si="0"/>
        <v>274</v>
      </c>
    </row>
    <row r="59" spans="1:1" x14ac:dyDescent="0.35">
      <c r="A59">
        <f t="shared" ca="1" si="0"/>
        <v>298</v>
      </c>
    </row>
    <row r="60" spans="1:1" x14ac:dyDescent="0.35">
      <c r="A60">
        <f t="shared" ca="1" si="0"/>
        <v>41</v>
      </c>
    </row>
    <row r="61" spans="1:1" x14ac:dyDescent="0.35">
      <c r="A61">
        <f t="shared" ca="1" si="0"/>
        <v>77</v>
      </c>
    </row>
    <row r="62" spans="1:1" x14ac:dyDescent="0.35">
      <c r="A62">
        <f t="shared" ca="1" si="0"/>
        <v>204</v>
      </c>
    </row>
    <row r="63" spans="1:1" x14ac:dyDescent="0.35">
      <c r="A63">
        <f t="shared" ca="1" si="0"/>
        <v>287</v>
      </c>
    </row>
    <row r="64" spans="1:1" x14ac:dyDescent="0.35">
      <c r="A64">
        <f t="shared" ca="1" si="0"/>
        <v>273</v>
      </c>
    </row>
    <row r="65" spans="1:1" x14ac:dyDescent="0.35">
      <c r="A65">
        <f t="shared" ca="1" si="0"/>
        <v>255</v>
      </c>
    </row>
    <row r="66" spans="1:1" x14ac:dyDescent="0.35">
      <c r="A66">
        <f t="shared" ca="1" si="0"/>
        <v>97</v>
      </c>
    </row>
    <row r="67" spans="1:1" x14ac:dyDescent="0.35">
      <c r="A67">
        <f t="shared" ref="A67:A130" ca="1" si="1">RANDBETWEEN(1,400)</f>
        <v>45</v>
      </c>
    </row>
    <row r="68" spans="1:1" x14ac:dyDescent="0.35">
      <c r="A68">
        <f t="shared" ca="1" si="1"/>
        <v>125</v>
      </c>
    </row>
    <row r="69" spans="1:1" x14ac:dyDescent="0.35">
      <c r="A69">
        <f t="shared" ca="1" si="1"/>
        <v>385</v>
      </c>
    </row>
    <row r="70" spans="1:1" x14ac:dyDescent="0.35">
      <c r="A70">
        <f t="shared" ca="1" si="1"/>
        <v>105</v>
      </c>
    </row>
    <row r="71" spans="1:1" x14ac:dyDescent="0.35">
      <c r="A71">
        <f t="shared" ca="1" si="1"/>
        <v>24</v>
      </c>
    </row>
    <row r="72" spans="1:1" x14ac:dyDescent="0.35">
      <c r="A72">
        <f t="shared" ca="1" si="1"/>
        <v>299</v>
      </c>
    </row>
    <row r="73" spans="1:1" x14ac:dyDescent="0.35">
      <c r="A73">
        <f t="shared" ca="1" si="1"/>
        <v>357</v>
      </c>
    </row>
    <row r="74" spans="1:1" x14ac:dyDescent="0.35">
      <c r="A74">
        <f t="shared" ca="1" si="1"/>
        <v>358</v>
      </c>
    </row>
    <row r="75" spans="1:1" x14ac:dyDescent="0.35">
      <c r="A75">
        <f t="shared" ca="1" si="1"/>
        <v>230</v>
      </c>
    </row>
    <row r="76" spans="1:1" x14ac:dyDescent="0.35">
      <c r="A76">
        <f t="shared" ca="1" si="1"/>
        <v>187</v>
      </c>
    </row>
    <row r="77" spans="1:1" x14ac:dyDescent="0.35">
      <c r="A77">
        <f t="shared" ca="1" si="1"/>
        <v>297</v>
      </c>
    </row>
    <row r="78" spans="1:1" x14ac:dyDescent="0.35">
      <c r="A78">
        <f t="shared" ca="1" si="1"/>
        <v>316</v>
      </c>
    </row>
    <row r="79" spans="1:1" x14ac:dyDescent="0.35">
      <c r="A79">
        <f t="shared" ca="1" si="1"/>
        <v>205</v>
      </c>
    </row>
    <row r="80" spans="1:1" x14ac:dyDescent="0.35">
      <c r="A80">
        <f t="shared" ca="1" si="1"/>
        <v>99</v>
      </c>
    </row>
    <row r="81" spans="1:1" x14ac:dyDescent="0.35">
      <c r="A81">
        <f t="shared" ca="1" si="1"/>
        <v>335</v>
      </c>
    </row>
    <row r="82" spans="1:1" x14ac:dyDescent="0.35">
      <c r="A82">
        <f t="shared" ca="1" si="1"/>
        <v>305</v>
      </c>
    </row>
    <row r="83" spans="1:1" x14ac:dyDescent="0.35">
      <c r="A83">
        <f t="shared" ca="1" si="1"/>
        <v>259</v>
      </c>
    </row>
    <row r="84" spans="1:1" x14ac:dyDescent="0.35">
      <c r="A84">
        <f t="shared" ca="1" si="1"/>
        <v>141</v>
      </c>
    </row>
    <row r="85" spans="1:1" x14ac:dyDescent="0.35">
      <c r="A85">
        <f t="shared" ca="1" si="1"/>
        <v>388</v>
      </c>
    </row>
    <row r="86" spans="1:1" x14ac:dyDescent="0.35">
      <c r="A86">
        <f t="shared" ca="1" si="1"/>
        <v>54</v>
      </c>
    </row>
    <row r="87" spans="1:1" x14ac:dyDescent="0.35">
      <c r="A87">
        <f t="shared" ca="1" si="1"/>
        <v>81</v>
      </c>
    </row>
    <row r="88" spans="1:1" x14ac:dyDescent="0.35">
      <c r="A88">
        <f t="shared" ca="1" si="1"/>
        <v>30</v>
      </c>
    </row>
    <row r="89" spans="1:1" x14ac:dyDescent="0.35">
      <c r="A89">
        <f t="shared" ca="1" si="1"/>
        <v>265</v>
      </c>
    </row>
    <row r="90" spans="1:1" x14ac:dyDescent="0.35">
      <c r="A90">
        <f t="shared" ca="1" si="1"/>
        <v>189</v>
      </c>
    </row>
    <row r="91" spans="1:1" x14ac:dyDescent="0.35">
      <c r="A91">
        <f t="shared" ca="1" si="1"/>
        <v>180</v>
      </c>
    </row>
    <row r="92" spans="1:1" x14ac:dyDescent="0.35">
      <c r="A92">
        <f t="shared" ca="1" si="1"/>
        <v>210</v>
      </c>
    </row>
    <row r="93" spans="1:1" x14ac:dyDescent="0.35">
      <c r="A93">
        <f t="shared" ca="1" si="1"/>
        <v>73</v>
      </c>
    </row>
    <row r="94" spans="1:1" x14ac:dyDescent="0.35">
      <c r="A94">
        <f t="shared" ca="1" si="1"/>
        <v>241</v>
      </c>
    </row>
    <row r="95" spans="1:1" x14ac:dyDescent="0.35">
      <c r="A95">
        <f t="shared" ca="1" si="1"/>
        <v>262</v>
      </c>
    </row>
    <row r="96" spans="1:1" x14ac:dyDescent="0.35">
      <c r="A96">
        <f t="shared" ca="1" si="1"/>
        <v>126</v>
      </c>
    </row>
    <row r="97" spans="1:1" x14ac:dyDescent="0.35">
      <c r="A97">
        <f t="shared" ca="1" si="1"/>
        <v>381</v>
      </c>
    </row>
    <row r="98" spans="1:1" x14ac:dyDescent="0.35">
      <c r="A98">
        <f t="shared" ca="1" si="1"/>
        <v>119</v>
      </c>
    </row>
    <row r="99" spans="1:1" x14ac:dyDescent="0.35">
      <c r="A99">
        <f t="shared" ca="1" si="1"/>
        <v>33</v>
      </c>
    </row>
    <row r="100" spans="1:1" x14ac:dyDescent="0.35">
      <c r="A100">
        <f t="shared" ca="1" si="1"/>
        <v>141</v>
      </c>
    </row>
    <row r="101" spans="1:1" x14ac:dyDescent="0.35">
      <c r="A101">
        <f t="shared" ca="1" si="1"/>
        <v>256</v>
      </c>
    </row>
    <row r="102" spans="1:1" x14ac:dyDescent="0.35">
      <c r="A102">
        <f t="shared" ca="1" si="1"/>
        <v>24</v>
      </c>
    </row>
    <row r="103" spans="1:1" x14ac:dyDescent="0.35">
      <c r="A103">
        <f t="shared" ca="1" si="1"/>
        <v>148</v>
      </c>
    </row>
    <row r="104" spans="1:1" x14ac:dyDescent="0.35">
      <c r="A104">
        <f t="shared" ca="1" si="1"/>
        <v>42</v>
      </c>
    </row>
    <row r="105" spans="1:1" x14ac:dyDescent="0.35">
      <c r="A105">
        <f t="shared" ca="1" si="1"/>
        <v>147</v>
      </c>
    </row>
    <row r="106" spans="1:1" x14ac:dyDescent="0.35">
      <c r="A106">
        <f t="shared" ca="1" si="1"/>
        <v>14</v>
      </c>
    </row>
    <row r="107" spans="1:1" x14ac:dyDescent="0.35">
      <c r="A107">
        <f t="shared" ca="1" si="1"/>
        <v>211</v>
      </c>
    </row>
    <row r="108" spans="1:1" x14ac:dyDescent="0.35">
      <c r="A108">
        <f t="shared" ca="1" si="1"/>
        <v>349</v>
      </c>
    </row>
    <row r="109" spans="1:1" x14ac:dyDescent="0.35">
      <c r="A109">
        <f t="shared" ca="1" si="1"/>
        <v>58</v>
      </c>
    </row>
    <row r="110" spans="1:1" x14ac:dyDescent="0.35">
      <c r="A110">
        <f t="shared" ca="1" si="1"/>
        <v>23</v>
      </c>
    </row>
    <row r="111" spans="1:1" x14ac:dyDescent="0.35">
      <c r="A111">
        <f t="shared" ca="1" si="1"/>
        <v>99</v>
      </c>
    </row>
    <row r="112" spans="1:1" x14ac:dyDescent="0.35">
      <c r="A112">
        <f t="shared" ca="1" si="1"/>
        <v>164</v>
      </c>
    </row>
    <row r="113" spans="1:1" x14ac:dyDescent="0.35">
      <c r="A113">
        <f t="shared" ca="1" si="1"/>
        <v>87</v>
      </c>
    </row>
    <row r="114" spans="1:1" x14ac:dyDescent="0.35">
      <c r="A114">
        <f t="shared" ca="1" si="1"/>
        <v>243</v>
      </c>
    </row>
    <row r="115" spans="1:1" x14ac:dyDescent="0.35">
      <c r="A115">
        <f t="shared" ca="1" si="1"/>
        <v>123</v>
      </c>
    </row>
    <row r="116" spans="1:1" x14ac:dyDescent="0.35">
      <c r="A116">
        <f t="shared" ca="1" si="1"/>
        <v>167</v>
      </c>
    </row>
    <row r="117" spans="1:1" x14ac:dyDescent="0.35">
      <c r="A117">
        <f t="shared" ca="1" si="1"/>
        <v>124</v>
      </c>
    </row>
    <row r="118" spans="1:1" x14ac:dyDescent="0.35">
      <c r="A118">
        <f t="shared" ca="1" si="1"/>
        <v>287</v>
      </c>
    </row>
    <row r="119" spans="1:1" x14ac:dyDescent="0.35">
      <c r="A119">
        <f t="shared" ca="1" si="1"/>
        <v>307</v>
      </c>
    </row>
    <row r="120" spans="1:1" x14ac:dyDescent="0.35">
      <c r="A120">
        <f t="shared" ca="1" si="1"/>
        <v>101</v>
      </c>
    </row>
    <row r="121" spans="1:1" x14ac:dyDescent="0.35">
      <c r="A121">
        <f t="shared" ca="1" si="1"/>
        <v>157</v>
      </c>
    </row>
    <row r="122" spans="1:1" x14ac:dyDescent="0.35">
      <c r="A122">
        <f t="shared" ca="1" si="1"/>
        <v>178</v>
      </c>
    </row>
    <row r="123" spans="1:1" x14ac:dyDescent="0.35">
      <c r="A123">
        <f t="shared" ca="1" si="1"/>
        <v>30</v>
      </c>
    </row>
    <row r="124" spans="1:1" x14ac:dyDescent="0.35">
      <c r="A124">
        <f t="shared" ca="1" si="1"/>
        <v>71</v>
      </c>
    </row>
    <row r="125" spans="1:1" x14ac:dyDescent="0.35">
      <c r="A125">
        <f t="shared" ca="1" si="1"/>
        <v>172</v>
      </c>
    </row>
    <row r="126" spans="1:1" x14ac:dyDescent="0.35">
      <c r="A126">
        <f t="shared" ca="1" si="1"/>
        <v>143</v>
      </c>
    </row>
    <row r="127" spans="1:1" x14ac:dyDescent="0.35">
      <c r="A127">
        <f t="shared" ca="1" si="1"/>
        <v>167</v>
      </c>
    </row>
    <row r="128" spans="1:1" x14ac:dyDescent="0.35">
      <c r="A128">
        <f t="shared" ca="1" si="1"/>
        <v>165</v>
      </c>
    </row>
    <row r="129" spans="1:1" x14ac:dyDescent="0.35">
      <c r="A129">
        <f t="shared" ca="1" si="1"/>
        <v>284</v>
      </c>
    </row>
    <row r="130" spans="1:1" x14ac:dyDescent="0.35">
      <c r="A130">
        <f t="shared" ca="1" si="1"/>
        <v>177</v>
      </c>
    </row>
    <row r="131" spans="1:1" x14ac:dyDescent="0.35">
      <c r="A131">
        <f t="shared" ref="A131:A194" ca="1" si="2">RANDBETWEEN(1,400)</f>
        <v>50</v>
      </c>
    </row>
    <row r="132" spans="1:1" x14ac:dyDescent="0.35">
      <c r="A132">
        <f t="shared" ca="1" si="2"/>
        <v>85</v>
      </c>
    </row>
    <row r="133" spans="1:1" x14ac:dyDescent="0.35">
      <c r="A133">
        <f t="shared" ca="1" si="2"/>
        <v>316</v>
      </c>
    </row>
    <row r="134" spans="1:1" x14ac:dyDescent="0.35">
      <c r="A134">
        <f t="shared" ca="1" si="2"/>
        <v>144</v>
      </c>
    </row>
    <row r="135" spans="1:1" x14ac:dyDescent="0.35">
      <c r="A135">
        <f t="shared" ca="1" si="2"/>
        <v>122</v>
      </c>
    </row>
    <row r="136" spans="1:1" x14ac:dyDescent="0.35">
      <c r="A136">
        <f t="shared" ca="1" si="2"/>
        <v>323</v>
      </c>
    </row>
    <row r="137" spans="1:1" x14ac:dyDescent="0.35">
      <c r="A137">
        <f t="shared" ca="1" si="2"/>
        <v>231</v>
      </c>
    </row>
    <row r="138" spans="1:1" x14ac:dyDescent="0.35">
      <c r="A138">
        <f t="shared" ca="1" si="2"/>
        <v>116</v>
      </c>
    </row>
    <row r="139" spans="1:1" x14ac:dyDescent="0.35">
      <c r="A139">
        <f t="shared" ca="1" si="2"/>
        <v>125</v>
      </c>
    </row>
    <row r="140" spans="1:1" x14ac:dyDescent="0.35">
      <c r="A140">
        <f t="shared" ca="1" si="2"/>
        <v>98</v>
      </c>
    </row>
    <row r="141" spans="1:1" x14ac:dyDescent="0.35">
      <c r="A141">
        <f t="shared" ca="1" si="2"/>
        <v>399</v>
      </c>
    </row>
    <row r="142" spans="1:1" x14ac:dyDescent="0.35">
      <c r="A142">
        <f t="shared" ca="1" si="2"/>
        <v>24</v>
      </c>
    </row>
    <row r="143" spans="1:1" x14ac:dyDescent="0.35">
      <c r="A143">
        <f t="shared" ca="1" si="2"/>
        <v>137</v>
      </c>
    </row>
    <row r="144" spans="1:1" x14ac:dyDescent="0.35">
      <c r="A144">
        <f t="shared" ca="1" si="2"/>
        <v>15</v>
      </c>
    </row>
    <row r="145" spans="1:1" x14ac:dyDescent="0.35">
      <c r="A145">
        <f t="shared" ca="1" si="2"/>
        <v>371</v>
      </c>
    </row>
    <row r="146" spans="1:1" x14ac:dyDescent="0.35">
      <c r="A146">
        <f t="shared" ca="1" si="2"/>
        <v>171</v>
      </c>
    </row>
    <row r="147" spans="1:1" x14ac:dyDescent="0.35">
      <c r="A147">
        <f t="shared" ca="1" si="2"/>
        <v>164</v>
      </c>
    </row>
    <row r="148" spans="1:1" x14ac:dyDescent="0.35">
      <c r="A148">
        <f t="shared" ca="1" si="2"/>
        <v>105</v>
      </c>
    </row>
    <row r="149" spans="1:1" x14ac:dyDescent="0.35">
      <c r="A149">
        <f t="shared" ca="1" si="2"/>
        <v>155</v>
      </c>
    </row>
    <row r="150" spans="1:1" x14ac:dyDescent="0.35">
      <c r="A150">
        <f t="shared" ca="1" si="2"/>
        <v>374</v>
      </c>
    </row>
    <row r="151" spans="1:1" x14ac:dyDescent="0.35">
      <c r="A151">
        <f t="shared" ca="1" si="2"/>
        <v>179</v>
      </c>
    </row>
    <row r="152" spans="1:1" x14ac:dyDescent="0.35">
      <c r="A152">
        <f t="shared" ca="1" si="2"/>
        <v>162</v>
      </c>
    </row>
    <row r="153" spans="1:1" x14ac:dyDescent="0.35">
      <c r="A153">
        <f t="shared" ca="1" si="2"/>
        <v>46</v>
      </c>
    </row>
    <row r="154" spans="1:1" x14ac:dyDescent="0.35">
      <c r="A154">
        <f t="shared" ca="1" si="2"/>
        <v>165</v>
      </c>
    </row>
    <row r="155" spans="1:1" x14ac:dyDescent="0.35">
      <c r="A155">
        <f t="shared" ca="1" si="2"/>
        <v>77</v>
      </c>
    </row>
    <row r="156" spans="1:1" x14ac:dyDescent="0.35">
      <c r="A156">
        <f t="shared" ca="1" si="2"/>
        <v>256</v>
      </c>
    </row>
    <row r="157" spans="1:1" x14ac:dyDescent="0.35">
      <c r="A157">
        <f t="shared" ca="1" si="2"/>
        <v>285</v>
      </c>
    </row>
    <row r="158" spans="1:1" x14ac:dyDescent="0.35">
      <c r="A158">
        <f t="shared" ca="1" si="2"/>
        <v>116</v>
      </c>
    </row>
    <row r="159" spans="1:1" x14ac:dyDescent="0.35">
      <c r="A159">
        <f t="shared" ca="1" si="2"/>
        <v>383</v>
      </c>
    </row>
    <row r="160" spans="1:1" x14ac:dyDescent="0.35">
      <c r="A160">
        <f t="shared" ca="1" si="2"/>
        <v>118</v>
      </c>
    </row>
    <row r="161" spans="1:1" x14ac:dyDescent="0.35">
      <c r="A161">
        <f t="shared" ca="1" si="2"/>
        <v>249</v>
      </c>
    </row>
    <row r="162" spans="1:1" x14ac:dyDescent="0.35">
      <c r="A162">
        <f t="shared" ca="1" si="2"/>
        <v>134</v>
      </c>
    </row>
    <row r="163" spans="1:1" x14ac:dyDescent="0.35">
      <c r="A163">
        <f t="shared" ca="1" si="2"/>
        <v>30</v>
      </c>
    </row>
    <row r="164" spans="1:1" x14ac:dyDescent="0.35">
      <c r="A164">
        <f t="shared" ca="1" si="2"/>
        <v>343</v>
      </c>
    </row>
    <row r="165" spans="1:1" x14ac:dyDescent="0.35">
      <c r="A165">
        <f t="shared" ca="1" si="2"/>
        <v>89</v>
      </c>
    </row>
    <row r="166" spans="1:1" x14ac:dyDescent="0.35">
      <c r="A166">
        <f t="shared" ca="1" si="2"/>
        <v>350</v>
      </c>
    </row>
    <row r="167" spans="1:1" x14ac:dyDescent="0.35">
      <c r="A167">
        <f t="shared" ca="1" si="2"/>
        <v>317</v>
      </c>
    </row>
    <row r="168" spans="1:1" x14ac:dyDescent="0.35">
      <c r="A168">
        <f t="shared" ca="1" si="2"/>
        <v>296</v>
      </c>
    </row>
    <row r="169" spans="1:1" x14ac:dyDescent="0.35">
      <c r="A169">
        <f t="shared" ca="1" si="2"/>
        <v>312</v>
      </c>
    </row>
    <row r="170" spans="1:1" x14ac:dyDescent="0.35">
      <c r="A170">
        <f t="shared" ca="1" si="2"/>
        <v>361</v>
      </c>
    </row>
    <row r="171" spans="1:1" x14ac:dyDescent="0.35">
      <c r="A171">
        <f t="shared" ca="1" si="2"/>
        <v>127</v>
      </c>
    </row>
    <row r="172" spans="1:1" x14ac:dyDescent="0.35">
      <c r="A172">
        <f t="shared" ca="1" si="2"/>
        <v>324</v>
      </c>
    </row>
    <row r="173" spans="1:1" x14ac:dyDescent="0.35">
      <c r="A173">
        <f t="shared" ca="1" si="2"/>
        <v>274</v>
      </c>
    </row>
    <row r="174" spans="1:1" x14ac:dyDescent="0.35">
      <c r="A174">
        <f t="shared" ca="1" si="2"/>
        <v>290</v>
      </c>
    </row>
    <row r="175" spans="1:1" x14ac:dyDescent="0.35">
      <c r="A175">
        <f t="shared" ca="1" si="2"/>
        <v>370</v>
      </c>
    </row>
    <row r="176" spans="1:1" x14ac:dyDescent="0.35">
      <c r="A176">
        <f t="shared" ca="1" si="2"/>
        <v>198</v>
      </c>
    </row>
    <row r="177" spans="1:1" x14ac:dyDescent="0.35">
      <c r="A177">
        <f t="shared" ca="1" si="2"/>
        <v>379</v>
      </c>
    </row>
    <row r="178" spans="1:1" x14ac:dyDescent="0.35">
      <c r="A178">
        <f t="shared" ca="1" si="2"/>
        <v>66</v>
      </c>
    </row>
    <row r="179" spans="1:1" x14ac:dyDescent="0.35">
      <c r="A179">
        <f t="shared" ca="1" si="2"/>
        <v>166</v>
      </c>
    </row>
    <row r="180" spans="1:1" x14ac:dyDescent="0.35">
      <c r="A180">
        <f t="shared" ca="1" si="2"/>
        <v>8</v>
      </c>
    </row>
    <row r="181" spans="1:1" x14ac:dyDescent="0.35">
      <c r="A181">
        <f t="shared" ca="1" si="2"/>
        <v>386</v>
      </c>
    </row>
    <row r="182" spans="1:1" x14ac:dyDescent="0.35">
      <c r="A182">
        <f t="shared" ca="1" si="2"/>
        <v>314</v>
      </c>
    </row>
    <row r="183" spans="1:1" x14ac:dyDescent="0.35">
      <c r="A183">
        <f t="shared" ca="1" si="2"/>
        <v>327</v>
      </c>
    </row>
    <row r="184" spans="1:1" x14ac:dyDescent="0.35">
      <c r="A184">
        <f t="shared" ca="1" si="2"/>
        <v>381</v>
      </c>
    </row>
    <row r="185" spans="1:1" x14ac:dyDescent="0.35">
      <c r="A185">
        <f t="shared" ca="1" si="2"/>
        <v>165</v>
      </c>
    </row>
    <row r="186" spans="1:1" x14ac:dyDescent="0.35">
      <c r="A186">
        <f t="shared" ca="1" si="2"/>
        <v>37</v>
      </c>
    </row>
    <row r="187" spans="1:1" x14ac:dyDescent="0.35">
      <c r="A187">
        <f t="shared" ca="1" si="2"/>
        <v>268</v>
      </c>
    </row>
    <row r="188" spans="1:1" x14ac:dyDescent="0.35">
      <c r="A188">
        <f t="shared" ca="1" si="2"/>
        <v>330</v>
      </c>
    </row>
    <row r="189" spans="1:1" x14ac:dyDescent="0.35">
      <c r="A189">
        <f t="shared" ca="1" si="2"/>
        <v>49</v>
      </c>
    </row>
    <row r="190" spans="1:1" x14ac:dyDescent="0.35">
      <c r="A190">
        <f t="shared" ca="1" si="2"/>
        <v>298</v>
      </c>
    </row>
    <row r="191" spans="1:1" x14ac:dyDescent="0.35">
      <c r="A191">
        <f t="shared" ca="1" si="2"/>
        <v>300</v>
      </c>
    </row>
    <row r="192" spans="1:1" x14ac:dyDescent="0.35">
      <c r="A192">
        <f t="shared" ca="1" si="2"/>
        <v>56</v>
      </c>
    </row>
    <row r="193" spans="1:1" x14ac:dyDescent="0.35">
      <c r="A193">
        <f t="shared" ca="1" si="2"/>
        <v>78</v>
      </c>
    </row>
    <row r="194" spans="1:1" x14ac:dyDescent="0.35">
      <c r="A194">
        <f t="shared" ca="1" si="2"/>
        <v>227</v>
      </c>
    </row>
    <row r="195" spans="1:1" x14ac:dyDescent="0.35">
      <c r="A195">
        <f t="shared" ref="A195:A251" ca="1" si="3">RANDBETWEEN(1,400)</f>
        <v>167</v>
      </c>
    </row>
    <row r="196" spans="1:1" x14ac:dyDescent="0.35">
      <c r="A196">
        <f t="shared" ca="1" si="3"/>
        <v>163</v>
      </c>
    </row>
    <row r="197" spans="1:1" x14ac:dyDescent="0.35">
      <c r="A197">
        <f t="shared" ca="1" si="3"/>
        <v>247</v>
      </c>
    </row>
    <row r="198" spans="1:1" x14ac:dyDescent="0.35">
      <c r="A198">
        <f t="shared" ca="1" si="3"/>
        <v>128</v>
      </c>
    </row>
    <row r="199" spans="1:1" x14ac:dyDescent="0.35">
      <c r="A199">
        <f t="shared" ca="1" si="3"/>
        <v>71</v>
      </c>
    </row>
    <row r="200" spans="1:1" x14ac:dyDescent="0.35">
      <c r="A200">
        <f t="shared" ca="1" si="3"/>
        <v>167</v>
      </c>
    </row>
    <row r="201" spans="1:1" x14ac:dyDescent="0.35">
      <c r="A201">
        <f t="shared" ca="1" si="3"/>
        <v>225</v>
      </c>
    </row>
    <row r="202" spans="1:1" x14ac:dyDescent="0.35">
      <c r="A202">
        <f t="shared" ca="1" si="3"/>
        <v>34</v>
      </c>
    </row>
    <row r="203" spans="1:1" x14ac:dyDescent="0.35">
      <c r="A203">
        <f t="shared" ca="1" si="3"/>
        <v>323</v>
      </c>
    </row>
    <row r="204" spans="1:1" x14ac:dyDescent="0.35">
      <c r="A204">
        <f t="shared" ca="1" si="3"/>
        <v>126</v>
      </c>
    </row>
    <row r="205" spans="1:1" x14ac:dyDescent="0.35">
      <c r="A205">
        <f t="shared" ca="1" si="3"/>
        <v>301</v>
      </c>
    </row>
    <row r="206" spans="1:1" x14ac:dyDescent="0.35">
      <c r="A206">
        <f t="shared" ca="1" si="3"/>
        <v>153</v>
      </c>
    </row>
    <row r="207" spans="1:1" x14ac:dyDescent="0.35">
      <c r="A207">
        <f t="shared" ca="1" si="3"/>
        <v>49</v>
      </c>
    </row>
    <row r="208" spans="1:1" x14ac:dyDescent="0.35">
      <c r="A208">
        <f t="shared" ca="1" si="3"/>
        <v>67</v>
      </c>
    </row>
    <row r="209" spans="1:1" x14ac:dyDescent="0.35">
      <c r="A209">
        <f t="shared" ca="1" si="3"/>
        <v>219</v>
      </c>
    </row>
    <row r="210" spans="1:1" x14ac:dyDescent="0.35">
      <c r="A210">
        <f t="shared" ca="1" si="3"/>
        <v>165</v>
      </c>
    </row>
    <row r="211" spans="1:1" x14ac:dyDescent="0.35">
      <c r="A211">
        <f t="shared" ca="1" si="3"/>
        <v>18</v>
      </c>
    </row>
    <row r="212" spans="1:1" x14ac:dyDescent="0.35">
      <c r="A212">
        <f t="shared" ca="1" si="3"/>
        <v>382</v>
      </c>
    </row>
    <row r="213" spans="1:1" x14ac:dyDescent="0.35">
      <c r="A213">
        <f t="shared" ca="1" si="3"/>
        <v>326</v>
      </c>
    </row>
    <row r="214" spans="1:1" x14ac:dyDescent="0.35">
      <c r="A214">
        <f t="shared" ca="1" si="3"/>
        <v>198</v>
      </c>
    </row>
    <row r="215" spans="1:1" x14ac:dyDescent="0.35">
      <c r="A215">
        <f t="shared" ca="1" si="3"/>
        <v>69</v>
      </c>
    </row>
    <row r="216" spans="1:1" x14ac:dyDescent="0.35">
      <c r="A216">
        <f t="shared" ca="1" si="3"/>
        <v>213</v>
      </c>
    </row>
    <row r="217" spans="1:1" x14ac:dyDescent="0.35">
      <c r="A217">
        <f t="shared" ca="1" si="3"/>
        <v>166</v>
      </c>
    </row>
    <row r="218" spans="1:1" x14ac:dyDescent="0.35">
      <c r="A218">
        <f t="shared" ca="1" si="3"/>
        <v>179</v>
      </c>
    </row>
    <row r="219" spans="1:1" x14ac:dyDescent="0.35">
      <c r="A219">
        <f t="shared" ca="1" si="3"/>
        <v>59</v>
      </c>
    </row>
    <row r="220" spans="1:1" x14ac:dyDescent="0.35">
      <c r="A220">
        <f t="shared" ca="1" si="3"/>
        <v>156</v>
      </c>
    </row>
    <row r="221" spans="1:1" x14ac:dyDescent="0.35">
      <c r="A221">
        <f t="shared" ca="1" si="3"/>
        <v>145</v>
      </c>
    </row>
    <row r="222" spans="1:1" x14ac:dyDescent="0.35">
      <c r="A222">
        <f t="shared" ca="1" si="3"/>
        <v>307</v>
      </c>
    </row>
    <row r="223" spans="1:1" x14ac:dyDescent="0.35">
      <c r="A223">
        <f t="shared" ca="1" si="3"/>
        <v>114</v>
      </c>
    </row>
    <row r="224" spans="1:1" x14ac:dyDescent="0.35">
      <c r="A224">
        <f t="shared" ca="1" si="3"/>
        <v>124</v>
      </c>
    </row>
    <row r="225" spans="1:1" x14ac:dyDescent="0.35">
      <c r="A225">
        <f t="shared" ca="1" si="3"/>
        <v>333</v>
      </c>
    </row>
    <row r="226" spans="1:1" x14ac:dyDescent="0.35">
      <c r="A226">
        <f t="shared" ca="1" si="3"/>
        <v>297</v>
      </c>
    </row>
    <row r="227" spans="1:1" x14ac:dyDescent="0.35">
      <c r="A227">
        <f t="shared" ca="1" si="3"/>
        <v>46</v>
      </c>
    </row>
    <row r="228" spans="1:1" x14ac:dyDescent="0.35">
      <c r="A228">
        <f t="shared" ca="1" si="3"/>
        <v>176</v>
      </c>
    </row>
    <row r="229" spans="1:1" x14ac:dyDescent="0.35">
      <c r="A229">
        <f t="shared" ca="1" si="3"/>
        <v>78</v>
      </c>
    </row>
    <row r="230" spans="1:1" x14ac:dyDescent="0.35">
      <c r="A230">
        <f t="shared" ca="1" si="3"/>
        <v>122</v>
      </c>
    </row>
    <row r="231" spans="1:1" x14ac:dyDescent="0.35">
      <c r="A231">
        <f t="shared" ca="1" si="3"/>
        <v>94</v>
      </c>
    </row>
    <row r="232" spans="1:1" x14ac:dyDescent="0.35">
      <c r="A232">
        <f t="shared" ca="1" si="3"/>
        <v>374</v>
      </c>
    </row>
    <row r="233" spans="1:1" x14ac:dyDescent="0.35">
      <c r="A233">
        <f t="shared" ca="1" si="3"/>
        <v>15</v>
      </c>
    </row>
    <row r="234" spans="1:1" x14ac:dyDescent="0.35">
      <c r="A234">
        <f t="shared" ca="1" si="3"/>
        <v>13</v>
      </c>
    </row>
    <row r="235" spans="1:1" x14ac:dyDescent="0.35">
      <c r="A235">
        <f t="shared" ca="1" si="3"/>
        <v>218</v>
      </c>
    </row>
    <row r="236" spans="1:1" x14ac:dyDescent="0.35">
      <c r="A236">
        <f t="shared" ca="1" si="3"/>
        <v>182</v>
      </c>
    </row>
    <row r="237" spans="1:1" x14ac:dyDescent="0.35">
      <c r="A237">
        <f t="shared" ca="1" si="3"/>
        <v>280</v>
      </c>
    </row>
    <row r="238" spans="1:1" x14ac:dyDescent="0.35">
      <c r="A238">
        <f t="shared" ca="1" si="3"/>
        <v>284</v>
      </c>
    </row>
    <row r="239" spans="1:1" x14ac:dyDescent="0.35">
      <c r="A239">
        <f t="shared" ca="1" si="3"/>
        <v>39</v>
      </c>
    </row>
    <row r="240" spans="1:1" x14ac:dyDescent="0.35">
      <c r="A240">
        <f t="shared" ca="1" si="3"/>
        <v>303</v>
      </c>
    </row>
    <row r="241" spans="1:1" x14ac:dyDescent="0.35">
      <c r="A241">
        <f t="shared" ca="1" si="3"/>
        <v>222</v>
      </c>
    </row>
    <row r="242" spans="1:1" x14ac:dyDescent="0.35">
      <c r="A242">
        <f t="shared" ca="1" si="3"/>
        <v>49</v>
      </c>
    </row>
    <row r="243" spans="1:1" x14ac:dyDescent="0.35">
      <c r="A243">
        <f t="shared" ca="1" si="3"/>
        <v>299</v>
      </c>
    </row>
    <row r="244" spans="1:1" x14ac:dyDescent="0.35">
      <c r="A244">
        <f t="shared" ca="1" si="3"/>
        <v>1</v>
      </c>
    </row>
    <row r="245" spans="1:1" x14ac:dyDescent="0.35">
      <c r="A245">
        <f t="shared" ca="1" si="3"/>
        <v>227</v>
      </c>
    </row>
    <row r="246" spans="1:1" x14ac:dyDescent="0.35">
      <c r="A246">
        <f t="shared" ca="1" si="3"/>
        <v>287</v>
      </c>
    </row>
    <row r="247" spans="1:1" x14ac:dyDescent="0.35">
      <c r="A247">
        <f t="shared" ca="1" si="3"/>
        <v>348</v>
      </c>
    </row>
    <row r="248" spans="1:1" x14ac:dyDescent="0.35">
      <c r="A248">
        <f t="shared" ca="1" si="3"/>
        <v>171</v>
      </c>
    </row>
    <row r="249" spans="1:1" x14ac:dyDescent="0.35">
      <c r="A249">
        <f t="shared" ca="1" si="3"/>
        <v>370</v>
      </c>
    </row>
    <row r="250" spans="1:1" x14ac:dyDescent="0.35">
      <c r="A250">
        <f t="shared" ca="1" si="3"/>
        <v>218</v>
      </c>
    </row>
    <row r="251" spans="1:1" x14ac:dyDescent="0.35">
      <c r="A251">
        <f t="shared" ca="1" si="3"/>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DC7B6-68E1-47D4-9F66-E6570E356D3B}">
  <dimension ref="A1:CN6"/>
  <sheetViews>
    <sheetView workbookViewId="0"/>
  </sheetViews>
  <sheetFormatPr baseColWidth="10" defaultRowHeight="14.5" x14ac:dyDescent="0.35"/>
  <cols>
    <col min="2" max="2" width="11.1796875" customWidth="1"/>
    <col min="3" max="92" width="3.6328125" style="4" customWidth="1"/>
  </cols>
  <sheetData>
    <row r="1" spans="1:92" x14ac:dyDescent="0.35">
      <c r="A1" t="s">
        <v>147</v>
      </c>
    </row>
    <row r="2" spans="1:92" x14ac:dyDescent="0.35">
      <c r="A2" t="s">
        <v>140</v>
      </c>
      <c r="B2" t="s">
        <v>141</v>
      </c>
      <c r="C2" s="4">
        <v>1</v>
      </c>
      <c r="D2" s="4">
        <v>2</v>
      </c>
      <c r="E2" s="4">
        <v>3</v>
      </c>
      <c r="F2" s="4">
        <v>4</v>
      </c>
      <c r="G2" s="4">
        <v>5</v>
      </c>
      <c r="H2" s="4">
        <v>6</v>
      </c>
      <c r="I2" s="4">
        <v>7</v>
      </c>
      <c r="J2" s="4">
        <v>8</v>
      </c>
      <c r="K2" s="4">
        <v>9</v>
      </c>
      <c r="L2" s="4">
        <v>10</v>
      </c>
      <c r="M2" s="4">
        <v>11</v>
      </c>
      <c r="N2" s="4">
        <v>12</v>
      </c>
      <c r="O2" s="4">
        <v>13</v>
      </c>
      <c r="P2" s="4">
        <v>14</v>
      </c>
      <c r="Q2" s="4">
        <v>15</v>
      </c>
      <c r="R2" s="4">
        <v>16</v>
      </c>
      <c r="S2" s="4">
        <v>17</v>
      </c>
      <c r="T2" s="4">
        <v>18</v>
      </c>
      <c r="U2" s="4">
        <v>19</v>
      </c>
      <c r="V2" s="4">
        <v>20</v>
      </c>
      <c r="W2" s="4">
        <v>21</v>
      </c>
      <c r="X2" s="4">
        <v>22</v>
      </c>
      <c r="Y2" s="4">
        <v>23</v>
      </c>
      <c r="Z2" s="4">
        <v>24</v>
      </c>
      <c r="AA2" s="4">
        <v>25</v>
      </c>
      <c r="AB2" s="4">
        <v>26</v>
      </c>
      <c r="AC2" s="4">
        <v>27</v>
      </c>
      <c r="AD2" s="4">
        <v>28</v>
      </c>
      <c r="AE2" s="4">
        <v>29</v>
      </c>
      <c r="AF2" s="4">
        <v>30</v>
      </c>
      <c r="AG2" s="4">
        <v>31</v>
      </c>
      <c r="AH2" s="4">
        <v>32</v>
      </c>
      <c r="AI2" s="4">
        <v>33</v>
      </c>
      <c r="AJ2" s="4">
        <v>34</v>
      </c>
      <c r="AK2" s="4">
        <v>35</v>
      </c>
      <c r="AL2" s="4">
        <v>36</v>
      </c>
      <c r="AM2" s="4">
        <v>37</v>
      </c>
      <c r="AN2" s="4">
        <v>38</v>
      </c>
      <c r="AO2" s="4">
        <v>39</v>
      </c>
      <c r="AP2" s="4">
        <v>40</v>
      </c>
      <c r="AQ2" s="4">
        <v>41</v>
      </c>
      <c r="AR2" s="4">
        <v>42</v>
      </c>
      <c r="AS2" s="4">
        <v>43</v>
      </c>
      <c r="AT2" s="4">
        <v>44</v>
      </c>
      <c r="AU2" s="4">
        <v>45</v>
      </c>
      <c r="AV2" s="4">
        <v>46</v>
      </c>
      <c r="AW2" s="4">
        <v>47</v>
      </c>
      <c r="AX2" s="4">
        <v>48</v>
      </c>
      <c r="AY2" s="4">
        <v>49</v>
      </c>
      <c r="AZ2" s="4">
        <v>50</v>
      </c>
      <c r="BA2" s="4">
        <v>51</v>
      </c>
      <c r="BB2" s="4">
        <v>52</v>
      </c>
      <c r="BC2" s="4">
        <v>53</v>
      </c>
      <c r="BD2" s="4">
        <v>54</v>
      </c>
      <c r="BE2" s="4">
        <v>55</v>
      </c>
      <c r="BF2" s="4">
        <v>56</v>
      </c>
      <c r="BG2" s="4">
        <v>57</v>
      </c>
      <c r="BH2" s="4">
        <v>58</v>
      </c>
      <c r="BI2" s="4">
        <v>59</v>
      </c>
      <c r="BJ2" s="4">
        <v>60</v>
      </c>
      <c r="BK2" s="4">
        <v>61</v>
      </c>
      <c r="BL2" s="4">
        <v>62</v>
      </c>
      <c r="BM2" s="4">
        <v>63</v>
      </c>
      <c r="BN2" s="4">
        <v>64</v>
      </c>
      <c r="BO2" s="4">
        <v>65</v>
      </c>
      <c r="BP2" s="4">
        <v>66</v>
      </c>
      <c r="BQ2" s="4">
        <v>67</v>
      </c>
      <c r="BR2" s="4">
        <v>68</v>
      </c>
      <c r="BS2" s="4">
        <v>69</v>
      </c>
      <c r="BT2" s="4">
        <v>70</v>
      </c>
      <c r="BU2" s="4">
        <v>71</v>
      </c>
      <c r="BV2" s="4">
        <v>72</v>
      </c>
      <c r="BW2" s="4">
        <v>73</v>
      </c>
      <c r="BX2" s="4">
        <v>74</v>
      </c>
      <c r="BY2" s="4">
        <v>75</v>
      </c>
      <c r="BZ2" s="4">
        <v>76</v>
      </c>
      <c r="CA2" s="4">
        <v>77</v>
      </c>
      <c r="CB2" s="4">
        <v>78</v>
      </c>
      <c r="CC2" s="4">
        <v>79</v>
      </c>
      <c r="CD2" s="4">
        <v>80</v>
      </c>
      <c r="CE2" s="4">
        <v>81</v>
      </c>
      <c r="CF2" s="4">
        <v>82</v>
      </c>
      <c r="CG2" s="4">
        <v>83</v>
      </c>
      <c r="CH2" s="4">
        <v>84</v>
      </c>
      <c r="CI2" s="4">
        <v>85</v>
      </c>
      <c r="CJ2" s="4">
        <v>86</v>
      </c>
      <c r="CK2" s="4">
        <v>87</v>
      </c>
      <c r="CL2" s="4">
        <v>88</v>
      </c>
      <c r="CM2" s="4">
        <v>89</v>
      </c>
      <c r="CN2" s="4">
        <v>90</v>
      </c>
    </row>
    <row r="3" spans="1:92" x14ac:dyDescent="0.35">
      <c r="A3" s="82">
        <v>1</v>
      </c>
    </row>
    <row r="4" spans="1:92" x14ac:dyDescent="0.35">
      <c r="A4" s="82">
        <v>7</v>
      </c>
    </row>
    <row r="5" spans="1:92" x14ac:dyDescent="0.35">
      <c r="A5" s="82">
        <v>24</v>
      </c>
    </row>
    <row r="6" spans="1:92" x14ac:dyDescent="0.35">
      <c r="A6" s="82">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E7039-4F26-4AB4-8572-F475203C069B}">
  <dimension ref="A1:H4"/>
  <sheetViews>
    <sheetView workbookViewId="0">
      <selection activeCell="F4" sqref="F4"/>
    </sheetView>
  </sheetViews>
  <sheetFormatPr baseColWidth="10" defaultRowHeight="14.5" x14ac:dyDescent="0.35"/>
  <sheetData>
    <row r="1" spans="1:8" x14ac:dyDescent="0.35">
      <c r="H1" t="s">
        <v>169</v>
      </c>
    </row>
    <row r="2" spans="1:8" x14ac:dyDescent="0.35">
      <c r="H2" t="s">
        <v>170</v>
      </c>
    </row>
    <row r="3" spans="1:8" x14ac:dyDescent="0.35">
      <c r="H3" t="s">
        <v>171</v>
      </c>
    </row>
    <row r="4" spans="1:8" x14ac:dyDescent="0.35">
      <c r="A4" s="86">
        <v>0</v>
      </c>
      <c r="B4" s="86">
        <v>0</v>
      </c>
      <c r="C4" s="86">
        <v>1</v>
      </c>
      <c r="D4" s="86">
        <v>0</v>
      </c>
      <c r="E4" s="8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D20"/>
  <sheetViews>
    <sheetView topLeftCell="A4" zoomScale="150" zoomScaleNormal="150" workbookViewId="0">
      <selection activeCell="B5" sqref="B5"/>
    </sheetView>
  </sheetViews>
  <sheetFormatPr baseColWidth="10" defaultRowHeight="14.5" x14ac:dyDescent="0.35"/>
  <cols>
    <col min="1" max="1" width="20" customWidth="1"/>
    <col min="2" max="2" width="35.81640625" bestFit="1" customWidth="1"/>
    <col min="3" max="3" width="5.1796875" style="4" bestFit="1" customWidth="1"/>
    <col min="4" max="4" width="26.81640625" bestFit="1" customWidth="1"/>
  </cols>
  <sheetData>
    <row r="1" spans="1:4" x14ac:dyDescent="0.35">
      <c r="A1" t="s">
        <v>1</v>
      </c>
    </row>
    <row r="2" spans="1:4" x14ac:dyDescent="0.35">
      <c r="A2" t="s">
        <v>0</v>
      </c>
    </row>
    <row r="3" spans="1:4" x14ac:dyDescent="0.35">
      <c r="B3" s="1" t="str">
        <f>CHAR(C3)</f>
        <v>A</v>
      </c>
      <c r="C3" s="5">
        <v>65</v>
      </c>
      <c r="D3" s="1" t="str">
        <f t="shared" ref="D3:D20" ca="1" si="0">_xlfn.FORMULATEXT(B3)</f>
        <v>=CARACTER(C3)</v>
      </c>
    </row>
    <row r="4" spans="1:4" x14ac:dyDescent="0.35">
      <c r="B4" s="1">
        <f>CODE(C4)</f>
        <v>90</v>
      </c>
      <c r="C4" s="5" t="s">
        <v>2</v>
      </c>
      <c r="D4" s="1" t="str">
        <f t="shared" ca="1" si="0"/>
        <v>=CODIGO(C4)</v>
      </c>
    </row>
    <row r="5" spans="1:4" x14ac:dyDescent="0.35">
      <c r="B5" s="1" t="str">
        <f>FIXED(C5,2,FALSE)</f>
        <v>1.587,00</v>
      </c>
      <c r="C5" s="5">
        <v>1587</v>
      </c>
      <c r="D5" s="1" t="str">
        <f t="shared" ca="1" si="0"/>
        <v>=DECIMAL(C5;2;FALSO)</v>
      </c>
    </row>
    <row r="6" spans="1:4" x14ac:dyDescent="0.35">
      <c r="B6" s="1" t="str">
        <f>RIGHT(A1,3)</f>
        <v>ado</v>
      </c>
      <c r="C6" s="5"/>
      <c r="D6" s="1" t="str">
        <f t="shared" ca="1" si="0"/>
        <v>=DERECHA(A1;3)</v>
      </c>
    </row>
    <row r="7" spans="1:4" x14ac:dyDescent="0.35">
      <c r="B7" s="1" t="str">
        <f>LEFT(A1,5)</f>
        <v>Es un</v>
      </c>
      <c r="C7" s="5"/>
      <c r="D7" s="1" t="str">
        <f t="shared" ca="1" si="0"/>
        <v>=IZQUIERDA(A1;5)</v>
      </c>
    </row>
    <row r="8" spans="1:4" x14ac:dyDescent="0.35">
      <c r="B8" s="1" t="e">
        <f>FIND("UN",A1,4)</f>
        <v>#VALUE!</v>
      </c>
      <c r="C8" s="5"/>
      <c r="D8" s="1" t="str">
        <f t="shared" ca="1" si="0"/>
        <v>=ENCONTRAR("UN";A1;4)</v>
      </c>
    </row>
    <row r="9" spans="1:4" x14ac:dyDescent="0.35">
      <c r="B9" s="1" t="str">
        <f>MID(A1,4,10)</f>
        <v>un dia Sol</v>
      </c>
      <c r="C9" s="5"/>
      <c r="D9" s="1" t="str">
        <f t="shared" ca="1" si="0"/>
        <v>=EXTRAE(A1;4;10)</v>
      </c>
    </row>
    <row r="10" spans="1:4" x14ac:dyDescent="0.35">
      <c r="B10" s="1">
        <f>SEARCH("UN",A1,1)</f>
        <v>4</v>
      </c>
      <c r="C10" s="5"/>
      <c r="D10" s="1" t="str">
        <f t="shared" ca="1" si="0"/>
        <v>=HALLAR("UN";A1;1)</v>
      </c>
    </row>
    <row r="11" spans="1:4" x14ac:dyDescent="0.35">
      <c r="B11" s="1" t="b">
        <f>EXACT(A1,A2)</f>
        <v>0</v>
      </c>
      <c r="C11" s="5"/>
      <c r="D11" s="1" t="str">
        <f t="shared" ca="1" si="0"/>
        <v>=IGUAL(A1;A2)</v>
      </c>
    </row>
    <row r="12" spans="1:4" x14ac:dyDescent="0.35">
      <c r="B12" s="1">
        <f>LEN(A1)</f>
        <v>17</v>
      </c>
      <c r="C12" s="5"/>
      <c r="D12" s="1" t="str">
        <f t="shared" ca="1" si="0"/>
        <v>=LARGO(A1)</v>
      </c>
    </row>
    <row r="13" spans="1:4" x14ac:dyDescent="0.35">
      <c r="B13" s="1" t="str">
        <f>TRIM(A1)</f>
        <v>Es un dia Soleado</v>
      </c>
      <c r="C13" s="5"/>
      <c r="D13" s="1" t="str">
        <f t="shared" ca="1" si="0"/>
        <v>=ESPACIOS(A1)</v>
      </c>
    </row>
    <row r="14" spans="1:4" x14ac:dyDescent="0.35">
      <c r="B14" s="1" t="str">
        <f>UPPER(A1)</f>
        <v>ES UN DIA SOLEADO</v>
      </c>
      <c r="C14" s="5"/>
      <c r="D14" s="1" t="str">
        <f t="shared" ca="1" si="0"/>
        <v>=MAYUSC(A1)</v>
      </c>
    </row>
    <row r="15" spans="1:4" x14ac:dyDescent="0.35">
      <c r="B15" s="1" t="str">
        <f>LOWER(A1)</f>
        <v>es un dia soleado</v>
      </c>
      <c r="C15" s="5"/>
      <c r="D15" s="1" t="str">
        <f t="shared" ca="1" si="0"/>
        <v>=MINUSC(A1)</v>
      </c>
    </row>
    <row r="16" spans="1:4" x14ac:dyDescent="0.35">
      <c r="B16" s="1" t="str">
        <f>DOLLAR(B5,2)</f>
        <v>$ 1.587,00</v>
      </c>
      <c r="C16" s="5"/>
      <c r="D16" s="1" t="str">
        <f t="shared" ca="1" si="0"/>
        <v>=MONEDA(B5;2)</v>
      </c>
    </row>
    <row r="17" spans="2:4" x14ac:dyDescent="0.35">
      <c r="B17" s="1" t="str">
        <f>PROPER(A1)</f>
        <v>Es Un Dia Soleado</v>
      </c>
      <c r="C17" s="5"/>
      <c r="D17" s="1" t="str">
        <f t="shared" ca="1" si="0"/>
        <v>=NOMPROPIO(A1)</v>
      </c>
    </row>
    <row r="18" spans="2:4" x14ac:dyDescent="0.35">
      <c r="B18" s="1" t="str">
        <f>REPT(B3,10)</f>
        <v>AAAAAAAAAA</v>
      </c>
      <c r="C18" s="5"/>
      <c r="D18" s="1" t="str">
        <f t="shared" ca="1" si="0"/>
        <v>=REPETIR(B3;10)</v>
      </c>
    </row>
    <row r="19" spans="2:4" x14ac:dyDescent="0.35">
      <c r="B19" s="1">
        <f>_xlfn.NUMBERVALUE(B5)</f>
        <v>1587</v>
      </c>
      <c r="C19" s="5"/>
      <c r="D19" s="1" t="str">
        <f t="shared" ca="1" si="0"/>
        <v>=VALOR.NUMERO(B5)</v>
      </c>
    </row>
    <row r="20" spans="2:4" x14ac:dyDescent="0.35">
      <c r="B20" s="1" t="str">
        <f>CONCATENATE(B14," - ",B15)</f>
        <v>ES UN DIA SOLEADO - es un dia soleado</v>
      </c>
      <c r="C20" s="5"/>
      <c r="D20" s="1" t="str">
        <f t="shared" ca="1" si="0"/>
        <v>=CONCATENAR(B14;" - ";B15)</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eams_Channel_Section_Location xmlns="dcd687b3-ff2a-4cef-8a8e-ae79212dfc5f" xsi:nil="true"/>
    <Templates xmlns="dcd687b3-ff2a-4cef-8a8e-ae79212dfc5f" xsi:nil="true"/>
    <NotebookType xmlns="dcd687b3-ff2a-4cef-8a8e-ae79212dfc5f" xsi:nil="true"/>
    <CultureName xmlns="dcd687b3-ff2a-4cef-8a8e-ae79212dfc5f" xsi:nil="true"/>
    <TeamsChannelId xmlns="dcd687b3-ff2a-4cef-8a8e-ae79212dfc5f" xsi:nil="true"/>
    <_activity xmlns="dcd687b3-ff2a-4cef-8a8e-ae79212dfc5f" xsi:nil="true"/>
    <Owner xmlns="dcd687b3-ff2a-4cef-8a8e-ae79212dfc5f">
      <UserInfo>
        <DisplayName/>
        <AccountId xsi:nil="true"/>
        <AccountType/>
      </UserInfo>
    </Owner>
    <Students xmlns="dcd687b3-ff2a-4cef-8a8e-ae79212dfc5f">
      <UserInfo>
        <DisplayName/>
        <AccountId xsi:nil="true"/>
        <AccountType/>
      </UserInfo>
    </Students>
    <Student_Groups xmlns="dcd687b3-ff2a-4cef-8a8e-ae79212dfc5f">
      <UserInfo>
        <DisplayName/>
        <AccountId xsi:nil="true"/>
        <AccountType/>
      </UserInfo>
    </Student_Groups>
    <Distribution_Groups xmlns="dcd687b3-ff2a-4cef-8a8e-ae79212dfc5f" xsi:nil="true"/>
    <AppVersion xmlns="dcd687b3-ff2a-4cef-8a8e-ae79212dfc5f" xsi:nil="true"/>
    <Invited_Teachers xmlns="dcd687b3-ff2a-4cef-8a8e-ae79212dfc5f" xsi:nil="true"/>
    <LMS_Mappings xmlns="dcd687b3-ff2a-4cef-8a8e-ae79212dfc5f" xsi:nil="true"/>
    <IsNotebookLocked xmlns="dcd687b3-ff2a-4cef-8a8e-ae79212dfc5f" xsi:nil="true"/>
    <DefaultSectionNames xmlns="dcd687b3-ff2a-4cef-8a8e-ae79212dfc5f" xsi:nil="true"/>
    <Math_Settings xmlns="dcd687b3-ff2a-4cef-8a8e-ae79212dfc5f" xsi:nil="true"/>
    <Invited_Students xmlns="dcd687b3-ff2a-4cef-8a8e-ae79212dfc5f" xsi:nil="true"/>
    <Self_Registration_Enabled xmlns="dcd687b3-ff2a-4cef-8a8e-ae79212dfc5f" xsi:nil="true"/>
    <Has_Teacher_Only_SectionGroup xmlns="dcd687b3-ff2a-4cef-8a8e-ae79212dfc5f" xsi:nil="true"/>
    <FolderType xmlns="dcd687b3-ff2a-4cef-8a8e-ae79212dfc5f" xsi:nil="true"/>
    <Is_Collaboration_Space_Locked xmlns="dcd687b3-ff2a-4cef-8a8e-ae79212dfc5f" xsi:nil="true"/>
    <Teachers xmlns="dcd687b3-ff2a-4cef-8a8e-ae79212dfc5f">
      <UserInfo>
        <DisplayName/>
        <AccountId xsi:nil="true"/>
        <AccountType/>
      </UserInfo>
    </Teacher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74FD52A83EA6F42B24A8CC4AC0D895F" ma:contentTypeVersion="39" ma:contentTypeDescription="Crear nuevo documento." ma:contentTypeScope="" ma:versionID="e96cc3eb67aa646f1bb5d364219c2b04">
  <xsd:schema xmlns:xsd="http://www.w3.org/2001/XMLSchema" xmlns:xs="http://www.w3.org/2001/XMLSchema" xmlns:p="http://schemas.microsoft.com/office/2006/metadata/properties" xmlns:ns3="fa31e3e4-dd04-430e-ab11-9f2e36e54c96" xmlns:ns4="dcd687b3-ff2a-4cef-8a8e-ae79212dfc5f" targetNamespace="http://schemas.microsoft.com/office/2006/metadata/properties" ma:root="true" ma:fieldsID="576fc06f3bbf39fb940cca0bf252bac3" ns3:_="" ns4:_="">
    <xsd:import namespace="fa31e3e4-dd04-430e-ab11-9f2e36e54c96"/>
    <xsd:import namespace="dcd687b3-ff2a-4cef-8a8e-ae79212dfc5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NotebookType" minOccurs="0"/>
                <xsd:element ref="ns4:FolderType" minOccurs="0"/>
                <xsd:element ref="ns4:Owner" minOccurs="0"/>
                <xsd:element ref="ns4:DefaultSectionNames" minOccurs="0"/>
                <xsd:element ref="ns4:Templates" minOccurs="0"/>
                <xsd:element ref="ns4:CultureName" minOccurs="0"/>
                <xsd:element ref="ns4:AppVersion" minOccurs="0"/>
                <xsd:element ref="ns4:Teachers" minOccurs="0"/>
                <xsd:element ref="ns4:Students" minOccurs="0"/>
                <xsd:element ref="ns4:Student_Groups" minOccurs="0"/>
                <xsd:element ref="ns4:Invited_Teachers" minOccurs="0"/>
                <xsd:element ref="ns4:Invited_Students" minOccurs="0"/>
                <xsd:element ref="ns4:Self_Registration_Enabled" minOccurs="0"/>
                <xsd:element ref="ns4:Has_Teacher_Only_SectionGroup" minOccurs="0"/>
                <xsd:element ref="ns4:Is_Collaboration_Space_Locked" minOccurs="0"/>
                <xsd:element ref="ns4:TeamsChannelId" minOccurs="0"/>
                <xsd:element ref="ns4:Math_Settings" minOccurs="0"/>
                <xsd:element ref="ns4:Distribution_Groups" minOccurs="0"/>
                <xsd:element ref="ns4:LMS_Mappings" minOccurs="0"/>
                <xsd:element ref="ns4:IsNotebookLocked" minOccurs="0"/>
                <xsd:element ref="ns4:MediaServiceAutoTags" minOccurs="0"/>
                <xsd:element ref="ns4:MediaServiceOCR" minOccurs="0"/>
                <xsd:element ref="ns4:MediaServiceAutoKeyPoints" minOccurs="0"/>
                <xsd:element ref="ns4:MediaServiceKeyPoints" minOccurs="0"/>
                <xsd:element ref="ns4:MediaServiceDateTaken" minOccurs="0"/>
                <xsd:element ref="ns4:MediaServiceGenerationTime" minOccurs="0"/>
                <xsd:element ref="ns4:MediaServiceEventHashCode" minOccurs="0"/>
                <xsd:element ref="ns4:MediaServiceLocation" minOccurs="0"/>
                <xsd:element ref="ns4:Teams_Channel_Section_Location"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1e3e4-dd04-430e-ab11-9f2e36e54c96"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cd687b3-ff2a-4cef-8a8e-ae79212dfc5f"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NotebookType" ma:index="13" nillable="true" ma:displayName="Notebook Type" ma:internalName="NotebookType">
      <xsd:simpleType>
        <xsd:restriction base="dms:Text"/>
      </xsd:simpleType>
    </xsd:element>
    <xsd:element name="FolderType" ma:index="14" nillable="true" ma:displayName="Folder Type" ma:internalName="FolderType">
      <xsd:simpleType>
        <xsd:restriction base="dms:Text"/>
      </xsd:simpleType>
    </xsd:element>
    <xsd:element name="Owner" ma:index="1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6" nillable="true" ma:displayName="Default Section Names" ma:internalName="DefaultSectionNames">
      <xsd:simpleType>
        <xsd:restriction base="dms:Note">
          <xsd:maxLength value="255"/>
        </xsd:restriction>
      </xsd:simpleType>
    </xsd:element>
    <xsd:element name="Templates" ma:index="17" nillable="true" ma:displayName="Templates" ma:internalName="Templates">
      <xsd:simpleType>
        <xsd:restriction base="dms:Note">
          <xsd:maxLength value="255"/>
        </xsd:restriction>
      </xsd:simpleType>
    </xsd:element>
    <xsd:element name="CultureName" ma:index="18" nillable="true" ma:displayName="Culture Name" ma:internalName="CultureName">
      <xsd:simpleType>
        <xsd:restriction base="dms:Text"/>
      </xsd:simpleType>
    </xsd:element>
    <xsd:element name="AppVersion" ma:index="19" nillable="true" ma:displayName="App Version" ma:internalName="AppVersion">
      <xsd:simpleType>
        <xsd:restriction base="dms:Text"/>
      </xsd:simpleType>
    </xsd:element>
    <xsd:element name="Teachers" ma:index="2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2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2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23" nillable="true" ma:displayName="Invited Teachers" ma:internalName="Invited_Teachers">
      <xsd:simpleType>
        <xsd:restriction base="dms:Note">
          <xsd:maxLength value="255"/>
        </xsd:restriction>
      </xsd:simpleType>
    </xsd:element>
    <xsd:element name="Invited_Students" ma:index="24" nillable="true" ma:displayName="Invited Students" ma:internalName="Invited_Students">
      <xsd:simpleType>
        <xsd:restriction base="dms:Note">
          <xsd:maxLength value="255"/>
        </xsd:restriction>
      </xsd:simpleType>
    </xsd:element>
    <xsd:element name="Self_Registration_Enabled" ma:index="25" nillable="true" ma:displayName="Self Registration Enabled" ma:internalName="Self_Registration_Enabled">
      <xsd:simpleType>
        <xsd:restriction base="dms:Boolean"/>
      </xsd:simpleType>
    </xsd:element>
    <xsd:element name="Has_Teacher_Only_SectionGroup" ma:index="26" nillable="true" ma:displayName="Has Teacher Only SectionGroup" ma:internalName="Has_Teacher_Only_SectionGroup">
      <xsd:simpleType>
        <xsd:restriction base="dms:Boolean"/>
      </xsd:simpleType>
    </xsd:element>
    <xsd:element name="Is_Collaboration_Space_Locked" ma:index="27" nillable="true" ma:displayName="Is Collaboration Space Locked" ma:internalName="Is_Collaboration_Space_Locked">
      <xsd:simpleType>
        <xsd:restriction base="dms:Boolean"/>
      </xsd:simpleType>
    </xsd:element>
    <xsd:element name="TeamsChannelId" ma:index="28" nillable="true" ma:displayName="Teams Channel Id" ma:internalName="TeamsChannelId">
      <xsd:simpleType>
        <xsd:restriction base="dms:Text"/>
      </xsd:simpleType>
    </xsd:element>
    <xsd:element name="Math_Settings" ma:index="29" nillable="true" ma:displayName="Math Settings" ma:internalName="Math_Settings">
      <xsd:simpleType>
        <xsd:restriction base="dms:Text"/>
      </xsd:simpleType>
    </xsd:element>
    <xsd:element name="Distribution_Groups" ma:index="30" nillable="true" ma:displayName="Distribution Groups" ma:internalName="Distribution_Groups">
      <xsd:simpleType>
        <xsd:restriction base="dms:Note">
          <xsd:maxLength value="255"/>
        </xsd:restriction>
      </xsd:simpleType>
    </xsd:element>
    <xsd:element name="LMS_Mappings" ma:index="31" nillable="true" ma:displayName="LMS Mappings" ma:internalName="LMS_Mappings">
      <xsd:simpleType>
        <xsd:restriction base="dms:Note">
          <xsd:maxLength value="255"/>
        </xsd:restriction>
      </xsd:simpleType>
    </xsd:element>
    <xsd:element name="IsNotebookLocked" ma:index="32" nillable="true" ma:displayName="Is Notebook Locked" ma:internalName="IsNotebookLocked">
      <xsd:simpleType>
        <xsd:restriction base="dms:Boolean"/>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AutoKeyPoints" ma:index="35" nillable="true" ma:displayName="MediaServiceAutoKeyPoints" ma:hidden="true" ma:internalName="MediaServiceAutoKeyPoints" ma:readOnly="true">
      <xsd:simpleType>
        <xsd:restriction base="dms:Note"/>
      </xsd:simpleType>
    </xsd:element>
    <xsd:element name="MediaServiceKeyPoints" ma:index="36" nillable="true" ma:displayName="KeyPoints" ma:internalName="MediaServiceKeyPoints" ma:readOnly="true">
      <xsd:simpleType>
        <xsd:restriction base="dms:Note">
          <xsd:maxLength value="255"/>
        </xsd:restriction>
      </xsd:simpleType>
    </xsd:element>
    <xsd:element name="MediaServiceDateTaken" ma:index="37" nillable="true" ma:displayName="MediaServiceDateTaken" ma:hidden="true" ma:internalName="MediaServiceDateTaken" ma:readOnly="true">
      <xsd:simpleType>
        <xsd:restriction base="dms:Text"/>
      </xsd:simpleType>
    </xsd:element>
    <xsd:element name="MediaServiceGenerationTime" ma:index="38" nillable="true" ma:displayName="MediaServiceGenerationTime" ma:hidden="true" ma:internalName="MediaServiceGenerationTime" ma:readOnly="true">
      <xsd:simpleType>
        <xsd:restriction base="dms:Text"/>
      </xsd:simpleType>
    </xsd:element>
    <xsd:element name="MediaServiceEventHashCode" ma:index="39" nillable="true" ma:displayName="MediaServiceEventHashCode" ma:hidden="true" ma:internalName="MediaServiceEventHashCode" ma:readOnly="true">
      <xsd:simpleType>
        <xsd:restriction base="dms:Text"/>
      </xsd:simpleType>
    </xsd:element>
    <xsd:element name="MediaServiceLocation" ma:index="40" nillable="true" ma:displayName="Location" ma:internalName="MediaServiceLocation" ma:readOnly="true">
      <xsd:simpleType>
        <xsd:restriction base="dms:Text"/>
      </xsd:simpleType>
    </xsd:element>
    <xsd:element name="Teams_Channel_Section_Location" ma:index="41" nillable="true" ma:displayName="Teams Channel Section Location" ma:internalName="Teams_Channel_Section_Location">
      <xsd:simpleType>
        <xsd:restriction base="dms:Text"/>
      </xsd:simpleType>
    </xsd:element>
    <xsd:element name="MediaLengthInSeconds" ma:index="42" nillable="true" ma:displayName="MediaLengthInSeconds" ma:hidden="true" ma:internalName="MediaLengthInSeconds" ma:readOnly="true">
      <xsd:simpleType>
        <xsd:restriction base="dms:Unknown"/>
      </xsd:simpleType>
    </xsd:element>
    <xsd:element name="_activity" ma:index="43" nillable="true" ma:displayName="_activity" ma:hidden="true" ma:internalName="_activity">
      <xsd:simpleType>
        <xsd:restriction base="dms:Note"/>
      </xsd:simpleType>
    </xsd:element>
    <xsd:element name="MediaServiceObjectDetectorVersions" ma:index="44" nillable="true" ma:displayName="MediaServiceObjectDetectorVersions" ma:description="" ma:hidden="true" ma:indexed="true" ma:internalName="MediaServiceObjectDetectorVersions" ma:readOnly="true">
      <xsd:simpleType>
        <xsd:restriction base="dms:Text"/>
      </xsd:simpleType>
    </xsd:element>
    <xsd:element name="MediaServiceSystemTags" ma:index="45" nillable="true" ma:displayName="MediaServiceSystemTags" ma:hidden="true" ma:internalName="MediaServiceSystemTags" ma:readOnly="true">
      <xsd:simpleType>
        <xsd:restriction base="dms:Note"/>
      </xsd:simpleType>
    </xsd:element>
    <xsd:element name="MediaServiceSearchProperties" ma:index="4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B9CCB2-F1E9-47DB-9BBD-11F26AA3A423}">
  <ds:schemaRefs>
    <ds:schemaRef ds:uri="http://schemas.microsoft.com/sharepoint/v3/contenttype/forms"/>
  </ds:schemaRefs>
</ds:datastoreItem>
</file>

<file path=customXml/itemProps2.xml><?xml version="1.0" encoding="utf-8"?>
<ds:datastoreItem xmlns:ds="http://schemas.openxmlformats.org/officeDocument/2006/customXml" ds:itemID="{7F48F3C6-21FD-445D-8E29-5780288AF8DA}">
  <ds:schemaRefs>
    <ds:schemaRef ds:uri="http://schemas.microsoft.com/office/2006/documentManagement/types"/>
    <ds:schemaRef ds:uri="dcd687b3-ff2a-4cef-8a8e-ae79212dfc5f"/>
    <ds:schemaRef ds:uri="http://purl.org/dc/terms/"/>
    <ds:schemaRef ds:uri="http://purl.org/dc/dcmitype/"/>
    <ds:schemaRef ds:uri="http://www.w3.org/XML/1998/namespace"/>
    <ds:schemaRef ds:uri="http://schemas.microsoft.com/office/infopath/2007/PartnerControls"/>
    <ds:schemaRef ds:uri="http://purl.org/dc/elements/1.1/"/>
    <ds:schemaRef ds:uri="http://schemas.openxmlformats.org/package/2006/metadata/core-properties"/>
    <ds:schemaRef ds:uri="fa31e3e4-dd04-430e-ab11-9f2e36e54c96"/>
    <ds:schemaRef ds:uri="http://schemas.microsoft.com/office/2006/metadata/properties"/>
  </ds:schemaRefs>
</ds:datastoreItem>
</file>

<file path=customXml/itemProps3.xml><?xml version="1.0" encoding="utf-8"?>
<ds:datastoreItem xmlns:ds="http://schemas.openxmlformats.org/officeDocument/2006/customXml" ds:itemID="{D26F022E-876A-4F4F-BB77-A6723CCD74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31e3e4-dd04-430e-ab11-9f2e36e54c96"/>
    <ds:schemaRef ds:uri="dcd687b3-ff2a-4cef-8a8e-ae79212dfc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2</vt:i4>
      </vt:variant>
    </vt:vector>
  </HeadingPairs>
  <TitlesOfParts>
    <vt:vector size="19" baseType="lpstr">
      <vt:lpstr>funciones a ver</vt:lpstr>
      <vt:lpstr>Ejemplo referencia relativa</vt:lpstr>
      <vt:lpstr>EJJEMPLO REFERENCIA ABSOLUTA</vt:lpstr>
      <vt:lpstr>MATEMATICAS</vt:lpstr>
      <vt:lpstr>LOGICAS</vt:lpstr>
      <vt:lpstr>Ejercicio 03</vt:lpstr>
      <vt:lpstr>EJERCICIO 04</vt:lpstr>
      <vt:lpstr>Ejercicio 05</vt:lpstr>
      <vt:lpstr>TEXTO</vt:lpstr>
      <vt:lpstr>cadenas 01</vt:lpstr>
      <vt:lpstr>cadenas 02</vt:lpstr>
      <vt:lpstr>cadenas 03</vt:lpstr>
      <vt:lpstr>FECHAS</vt:lpstr>
      <vt:lpstr>Busqueda y referencia (BuscarV)</vt:lpstr>
      <vt:lpstr>Busqueda y referencia (BuscarH)</vt:lpstr>
      <vt:lpstr>Busqueda y referencia (Buscar)</vt:lpstr>
      <vt:lpstr>Busqueda y referencia en Genera</vt:lpstr>
      <vt:lpstr>EDADES</vt:lpstr>
      <vt:lpstr>SEXO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horacio</dc:creator>
  <cp:lastModifiedBy>Alejandro Behringer</cp:lastModifiedBy>
  <dcterms:created xsi:type="dcterms:W3CDTF">2018-06-11T12:12:56Z</dcterms:created>
  <dcterms:modified xsi:type="dcterms:W3CDTF">2024-08-26T21:45:55Z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0x010100674FD52A83EA6F42B24A8CC4AC0D895F</vt:lpwstr>
  </property>
</Properties>
</file>