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eyford/Documents/PhD/_Year-4/Thesis/Corey-Ford-PhD-Appendix/Study III/Quantitative/"/>
    </mc:Choice>
  </mc:AlternateContent>
  <xr:revisionPtr revIDLastSave="0" documentId="13_ncr:1_{4840481A-A37A-0746-894F-7D47893CA06B}" xr6:coauthVersionLast="45" xr6:coauthVersionMax="45" xr10:uidLastSave="{00000000-0000-0000-0000-000000000000}"/>
  <bookViews>
    <workbookView xWindow="0" yWindow="460" windowWidth="28800" windowHeight="15580" activeTab="11" xr2:uid="{90CAE98E-0630-474A-A51B-B611F0602726}"/>
  </bookViews>
  <sheets>
    <sheet name="P1" sheetId="1" r:id="rId1"/>
    <sheet name="P2" sheetId="6" r:id="rId2"/>
    <sheet name="P3 &amp; P4" sheetId="5" r:id="rId3"/>
    <sheet name="P5" sheetId="4" r:id="rId4"/>
    <sheet name="P6" sheetId="2" r:id="rId5"/>
    <sheet name="P7" sheetId="8" r:id="rId6"/>
    <sheet name="Together" sheetId="7" r:id="rId7"/>
    <sheet name="process" sheetId="9" r:id="rId8"/>
    <sheet name="self" sheetId="10" r:id="rId9"/>
    <sheet name="experimentation" sheetId="11" r:id="rId10"/>
    <sheet name="RiCEV2" sheetId="12" r:id="rId11"/>
    <sheet name="MSI" sheetId="13" r:id="rId12"/>
    <sheet name="SRIS" sheetId="14" r:id="rId13"/>
  </sheets>
  <definedNames>
    <definedName name="_xlchart.v1.0" hidden="1">Together!$D$14</definedName>
    <definedName name="_xlchart.v1.1" hidden="1">Together!$D$49:$D$55</definedName>
    <definedName name="_xlchart.v1.10" hidden="1">Together!$E$14</definedName>
    <definedName name="_xlchart.v1.11" hidden="1">Together!$E$15:$E$21</definedName>
    <definedName name="_xlchart.v1.12" hidden="1">Together!$F$14</definedName>
    <definedName name="_xlchart.v1.13" hidden="1">Together!$F$15:$F$21</definedName>
    <definedName name="_xlchart.v1.14" hidden="1">Together!$G$14</definedName>
    <definedName name="_xlchart.v1.15" hidden="1">Together!$G$15:$G$21</definedName>
    <definedName name="_xlchart.v1.16" hidden="1">Together!$D$14</definedName>
    <definedName name="_xlchart.v1.17" hidden="1">Together!$D$37:$D$43</definedName>
    <definedName name="_xlchart.v1.18" hidden="1">Together!$E$14</definedName>
    <definedName name="_xlchart.v1.19" hidden="1">Together!$E$37:$E$43</definedName>
    <definedName name="_xlchart.v1.2" hidden="1">Together!$E$14</definedName>
    <definedName name="_xlchart.v1.20" hidden="1">Together!$F$14</definedName>
    <definedName name="_xlchart.v1.21" hidden="1">Together!$F$37:$F$43</definedName>
    <definedName name="_xlchart.v1.22" hidden="1">Together!$G$14</definedName>
    <definedName name="_xlchart.v1.23" hidden="1">Together!$G$37:$G$43</definedName>
    <definedName name="_xlchart.v1.24" hidden="1">Together!$D$14</definedName>
    <definedName name="_xlchart.v1.25" hidden="1">Together!$D$26:$D$32</definedName>
    <definedName name="_xlchart.v1.26" hidden="1">Together!$E$14</definedName>
    <definedName name="_xlchart.v1.27" hidden="1">Together!$E$26:$E$32</definedName>
    <definedName name="_xlchart.v1.28" hidden="1">Together!$F$14</definedName>
    <definedName name="_xlchart.v1.29" hidden="1">Together!$F$26:$F$32</definedName>
    <definedName name="_xlchart.v1.3" hidden="1">Together!$E$49:$E$55</definedName>
    <definedName name="_xlchart.v1.30" hidden="1">Together!$G$14</definedName>
    <definedName name="_xlchart.v1.31" hidden="1">Together!$G$26:$G$32</definedName>
    <definedName name="_xlchart.v1.32" hidden="1">MSI!$A$13</definedName>
    <definedName name="_xlchart.v1.33" hidden="1">MSI!$A$14:$A$20</definedName>
    <definedName name="_xlchart.v1.34" hidden="1">MSI!$B$13</definedName>
    <definedName name="_xlchart.v1.35" hidden="1">MSI!$B$14:$B$20</definedName>
    <definedName name="_xlchart.v1.36" hidden="1">MSI!$C$13</definedName>
    <definedName name="_xlchart.v1.37" hidden="1">MSI!$C$14:$C$20</definedName>
    <definedName name="_xlchart.v1.38" hidden="1">MSI!$D$13</definedName>
    <definedName name="_xlchart.v1.39" hidden="1">MSI!$D$14:$D$20</definedName>
    <definedName name="_xlchart.v1.4" hidden="1">Together!$F$14</definedName>
    <definedName name="_xlchart.v1.40" hidden="1">MSI!$E$13</definedName>
    <definedName name="_xlchart.v1.41" hidden="1">MSI!$E$14:$E$20</definedName>
    <definedName name="_xlchart.v1.42" hidden="1">MSI!$A$35</definedName>
    <definedName name="_xlchart.v1.43" hidden="1">MSI!$A$36:$A$42</definedName>
    <definedName name="_xlchart.v1.44" hidden="1">MSI!$B$35</definedName>
    <definedName name="_xlchart.v1.45" hidden="1">MSI!$B$36:$B$42</definedName>
    <definedName name="_xlchart.v1.46" hidden="1">MSI!$C$35</definedName>
    <definedName name="_xlchart.v1.47" hidden="1">MSI!$C$36:$C$42</definedName>
    <definedName name="_xlchart.v1.48" hidden="1">MSI!$D$35</definedName>
    <definedName name="_xlchart.v1.49" hidden="1">MSI!$D$36:$D$42</definedName>
    <definedName name="_xlchart.v1.5" hidden="1">Together!$F$49:$F$55</definedName>
    <definedName name="_xlchart.v1.50" hidden="1">MSI!$E$35</definedName>
    <definedName name="_xlchart.v1.51" hidden="1">MSI!$E$36:$E$42</definedName>
    <definedName name="_xlchart.v1.52" hidden="1">SRIS!$F$20</definedName>
    <definedName name="_xlchart.v1.53" hidden="1">SRIS!$F$21:$F$27</definedName>
    <definedName name="_xlchart.v1.54" hidden="1">SRIS!$G$20</definedName>
    <definedName name="_xlchart.v1.55" hidden="1">SRIS!$G$21:$G$27</definedName>
    <definedName name="_xlchart.v1.56" hidden="1">SRIS!$H$20</definedName>
    <definedName name="_xlchart.v1.57" hidden="1">SRIS!$H$21:$H$27</definedName>
    <definedName name="_xlchart.v1.58" hidden="1">SRIS!$I$20</definedName>
    <definedName name="_xlchart.v1.59" hidden="1">SRIS!$I$21:$I$27</definedName>
    <definedName name="_xlchart.v1.6" hidden="1">Together!$G$14</definedName>
    <definedName name="_xlchart.v1.7" hidden="1">Together!$G$49:$G$55</definedName>
    <definedName name="_xlchart.v1.8" hidden="1">Together!$D$14</definedName>
    <definedName name="_xlchart.v1.9" hidden="1">Together!$D$15:$D$21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7" l="1"/>
  <c r="H17" i="7"/>
  <c r="H18" i="7"/>
  <c r="H19" i="7"/>
  <c r="H20" i="7"/>
  <c r="H21" i="7"/>
  <c r="H26" i="7"/>
  <c r="H27" i="7"/>
  <c r="H28" i="7"/>
  <c r="H29" i="7"/>
  <c r="H30" i="7"/>
  <c r="H31" i="7"/>
  <c r="H32" i="7"/>
  <c r="H37" i="7"/>
  <c r="H38" i="7"/>
  <c r="H39" i="7"/>
  <c r="H40" i="7"/>
  <c r="H41" i="7"/>
  <c r="H42" i="7"/>
  <c r="H43" i="7"/>
  <c r="H49" i="7"/>
  <c r="H50" i="7"/>
  <c r="H51" i="7"/>
  <c r="H52" i="7"/>
  <c r="H53" i="7"/>
  <c r="H54" i="7"/>
  <c r="H55" i="7"/>
  <c r="H15" i="7"/>
  <c r="P2" i="9"/>
  <c r="I7" i="12" l="1"/>
  <c r="J7" i="12"/>
  <c r="K7" i="12"/>
  <c r="L7" i="12"/>
  <c r="M7" i="12"/>
  <c r="N7" i="12"/>
  <c r="H7" i="12"/>
  <c r="I7" i="11"/>
  <c r="J7" i="11"/>
  <c r="K7" i="11"/>
  <c r="L7" i="11"/>
  <c r="M7" i="11"/>
  <c r="N7" i="11"/>
  <c r="H7" i="11"/>
  <c r="I7" i="10"/>
  <c r="J7" i="10"/>
  <c r="K7" i="10"/>
  <c r="L7" i="10"/>
  <c r="M7" i="10"/>
  <c r="N7" i="10"/>
  <c r="H7" i="10"/>
  <c r="I7" i="9"/>
  <c r="J7" i="9"/>
  <c r="K7" i="9"/>
  <c r="L7" i="9"/>
  <c r="M7" i="9"/>
  <c r="N7" i="9"/>
  <c r="H7" i="9"/>
  <c r="H2" i="9" l="1"/>
  <c r="G32" i="14" l="1"/>
  <c r="H32" i="14"/>
  <c r="I32" i="14"/>
  <c r="G31" i="14"/>
  <c r="H31" i="14"/>
  <c r="I31" i="14"/>
  <c r="G30" i="14"/>
  <c r="H30" i="14"/>
  <c r="I30" i="14"/>
  <c r="F32" i="14"/>
  <c r="F31" i="14"/>
  <c r="F30" i="14"/>
  <c r="B47" i="13"/>
  <c r="C47" i="13"/>
  <c r="D47" i="13"/>
  <c r="E47" i="13"/>
  <c r="B46" i="13"/>
  <c r="C46" i="13"/>
  <c r="D46" i="13"/>
  <c r="E46" i="13"/>
  <c r="B45" i="13"/>
  <c r="C45" i="13"/>
  <c r="D45" i="13"/>
  <c r="E45" i="13"/>
  <c r="A47" i="13"/>
  <c r="A46" i="13"/>
  <c r="A45" i="13"/>
  <c r="H2" i="12" l="1"/>
  <c r="N5" i="12"/>
  <c r="M5" i="12"/>
  <c r="L5" i="12"/>
  <c r="K5" i="12"/>
  <c r="J5" i="12"/>
  <c r="I5" i="12"/>
  <c r="H5" i="12"/>
  <c r="N4" i="12"/>
  <c r="M4" i="12"/>
  <c r="L4" i="12"/>
  <c r="K4" i="12"/>
  <c r="J4" i="12"/>
  <c r="I4" i="12"/>
  <c r="H4" i="12"/>
  <c r="N3" i="12"/>
  <c r="M3" i="12"/>
  <c r="L3" i="12"/>
  <c r="K3" i="12"/>
  <c r="J3" i="12"/>
  <c r="I3" i="12"/>
  <c r="H3" i="12"/>
  <c r="N2" i="12"/>
  <c r="M2" i="12"/>
  <c r="L2" i="12"/>
  <c r="K2" i="12"/>
  <c r="J2" i="12"/>
  <c r="I2" i="12"/>
  <c r="N5" i="11"/>
  <c r="M5" i="11"/>
  <c r="L5" i="11"/>
  <c r="K5" i="11"/>
  <c r="J5" i="11"/>
  <c r="I5" i="11"/>
  <c r="H5" i="11"/>
  <c r="N4" i="11"/>
  <c r="M4" i="11"/>
  <c r="L4" i="11"/>
  <c r="K4" i="11"/>
  <c r="J4" i="11"/>
  <c r="I4" i="11"/>
  <c r="H4" i="11"/>
  <c r="N3" i="11"/>
  <c r="M3" i="11"/>
  <c r="L3" i="11"/>
  <c r="K3" i="11"/>
  <c r="J3" i="11"/>
  <c r="I3" i="11"/>
  <c r="H3" i="11"/>
  <c r="N2" i="11"/>
  <c r="M2" i="11"/>
  <c r="L2" i="11"/>
  <c r="K2" i="11"/>
  <c r="J2" i="11"/>
  <c r="I2" i="11"/>
  <c r="H2" i="11"/>
  <c r="N5" i="10"/>
  <c r="M5" i="10"/>
  <c r="L5" i="10"/>
  <c r="K5" i="10"/>
  <c r="J5" i="10"/>
  <c r="I5" i="10"/>
  <c r="H5" i="10"/>
  <c r="N4" i="10"/>
  <c r="M4" i="10"/>
  <c r="L4" i="10"/>
  <c r="K4" i="10"/>
  <c r="J4" i="10"/>
  <c r="I4" i="10"/>
  <c r="H4" i="10"/>
  <c r="N3" i="10"/>
  <c r="M3" i="10"/>
  <c r="L3" i="10"/>
  <c r="K3" i="10"/>
  <c r="J3" i="10"/>
  <c r="I3" i="10"/>
  <c r="H3" i="10"/>
  <c r="N2" i="10"/>
  <c r="M2" i="10"/>
  <c r="L2" i="10"/>
  <c r="K2" i="10"/>
  <c r="J2" i="10"/>
  <c r="I2" i="10"/>
  <c r="H2" i="10"/>
  <c r="N5" i="9"/>
  <c r="N4" i="9"/>
  <c r="N3" i="9"/>
  <c r="N2" i="9"/>
  <c r="I5" i="9"/>
  <c r="I4" i="9"/>
  <c r="I3" i="9"/>
  <c r="I2" i="9"/>
  <c r="K5" i="9"/>
  <c r="K4" i="9"/>
  <c r="K2" i="9"/>
  <c r="K3" i="9"/>
  <c r="J5" i="9"/>
  <c r="J4" i="9"/>
  <c r="J3" i="9"/>
  <c r="J2" i="9"/>
  <c r="L5" i="9"/>
  <c r="L4" i="9"/>
  <c r="L3" i="9"/>
  <c r="L2" i="9"/>
  <c r="M5" i="9"/>
  <c r="M4" i="9"/>
  <c r="M3" i="9"/>
  <c r="M2" i="9"/>
  <c r="H5" i="9"/>
  <c r="R5" i="9" s="1"/>
  <c r="H4" i="9"/>
  <c r="R4" i="9" s="1"/>
  <c r="H3" i="9"/>
  <c r="W11" i="14"/>
  <c r="X11" i="14"/>
  <c r="W12" i="14"/>
  <c r="X12" i="14"/>
  <c r="W13" i="14"/>
  <c r="X13" i="14"/>
  <c r="W14" i="14"/>
  <c r="X14" i="14"/>
  <c r="W15" i="14"/>
  <c r="X15" i="14"/>
  <c r="W16" i="14"/>
  <c r="X16" i="14"/>
  <c r="W17" i="14"/>
  <c r="X17" i="14"/>
  <c r="N11" i="14"/>
  <c r="N12" i="14"/>
  <c r="N13" i="14"/>
  <c r="N14" i="14"/>
  <c r="N15" i="14"/>
  <c r="N16" i="14"/>
  <c r="N17" i="14"/>
  <c r="G17" i="14"/>
  <c r="G12" i="14"/>
  <c r="G13" i="14"/>
  <c r="G14" i="14"/>
  <c r="G15" i="14"/>
  <c r="G16" i="14"/>
  <c r="G11" i="14"/>
  <c r="V5" i="14"/>
  <c r="V4" i="14"/>
  <c r="U5" i="14"/>
  <c r="U4" i="14"/>
  <c r="T5" i="14"/>
  <c r="T4" i="14"/>
  <c r="S5" i="14"/>
  <c r="S4" i="14"/>
  <c r="R5" i="14"/>
  <c r="R4" i="14"/>
  <c r="Q5" i="14"/>
  <c r="Q4" i="14"/>
  <c r="P5" i="14"/>
  <c r="P4" i="14"/>
  <c r="O5" i="14"/>
  <c r="O4" i="14"/>
  <c r="M5" i="14"/>
  <c r="M4" i="14"/>
  <c r="L5" i="14"/>
  <c r="L4" i="14"/>
  <c r="K5" i="14"/>
  <c r="K4" i="14"/>
  <c r="J5" i="14"/>
  <c r="J4" i="14"/>
  <c r="I5" i="14"/>
  <c r="I4" i="14"/>
  <c r="H5" i="14"/>
  <c r="H4" i="14"/>
  <c r="E5" i="14"/>
  <c r="F5" i="14"/>
  <c r="D5" i="14"/>
  <c r="D4" i="14"/>
  <c r="C5" i="14"/>
  <c r="C4" i="14"/>
  <c r="F4" i="14"/>
  <c r="E4" i="14"/>
  <c r="C3" i="14"/>
  <c r="K8" i="14"/>
  <c r="K7" i="14"/>
  <c r="K6" i="14"/>
  <c r="K3" i="14"/>
  <c r="K2" i="14"/>
  <c r="V8" i="14"/>
  <c r="V7" i="14"/>
  <c r="V6" i="14"/>
  <c r="V3" i="14"/>
  <c r="V2" i="14"/>
  <c r="U8" i="14"/>
  <c r="U7" i="14"/>
  <c r="U6" i="14"/>
  <c r="U3" i="14"/>
  <c r="U2" i="14"/>
  <c r="T8" i="14"/>
  <c r="T7" i="14"/>
  <c r="T6" i="14"/>
  <c r="T3" i="14"/>
  <c r="T2" i="14"/>
  <c r="S8" i="14"/>
  <c r="S7" i="14"/>
  <c r="S6" i="14"/>
  <c r="S3" i="14"/>
  <c r="S2" i="14"/>
  <c r="R8" i="14"/>
  <c r="R7" i="14"/>
  <c r="R6" i="14"/>
  <c r="R3" i="14"/>
  <c r="R2" i="14"/>
  <c r="Q8" i="14"/>
  <c r="Q7" i="14"/>
  <c r="Q6" i="14"/>
  <c r="Q3" i="14"/>
  <c r="Q2" i="14"/>
  <c r="P8" i="14"/>
  <c r="P7" i="14"/>
  <c r="P6" i="14"/>
  <c r="P3" i="14"/>
  <c r="P2" i="14"/>
  <c r="O8" i="14"/>
  <c r="O7" i="14"/>
  <c r="O6" i="14"/>
  <c r="O3" i="14"/>
  <c r="O2" i="14"/>
  <c r="M8" i="14"/>
  <c r="M7" i="14"/>
  <c r="M6" i="14"/>
  <c r="M3" i="14"/>
  <c r="M2" i="14"/>
  <c r="L8" i="14"/>
  <c r="L7" i="14"/>
  <c r="L6" i="14"/>
  <c r="L3" i="14"/>
  <c r="L2" i="14"/>
  <c r="J8" i="14"/>
  <c r="J7" i="14"/>
  <c r="J6" i="14"/>
  <c r="J3" i="14"/>
  <c r="J2" i="14"/>
  <c r="I8" i="14"/>
  <c r="I7" i="14"/>
  <c r="I6" i="14"/>
  <c r="I3" i="14"/>
  <c r="I2" i="14"/>
  <c r="H8" i="14"/>
  <c r="H7" i="14"/>
  <c r="H2" i="14"/>
  <c r="H6" i="14"/>
  <c r="H3" i="14"/>
  <c r="F8" i="14"/>
  <c r="F7" i="14"/>
  <c r="F6" i="14"/>
  <c r="F3" i="14"/>
  <c r="F2" i="14"/>
  <c r="E8" i="14"/>
  <c r="E7" i="14"/>
  <c r="E6" i="14"/>
  <c r="E3" i="14"/>
  <c r="E2" i="14"/>
  <c r="D8" i="14"/>
  <c r="D7" i="14"/>
  <c r="D6" i="14"/>
  <c r="D3" i="14"/>
  <c r="D2" i="14"/>
  <c r="C8" i="14"/>
  <c r="C7" i="14"/>
  <c r="C6" i="14"/>
  <c r="C2" i="14"/>
  <c r="B4" i="14"/>
  <c r="B5" i="14"/>
  <c r="B8" i="14"/>
  <c r="B7" i="14"/>
  <c r="B6" i="14"/>
  <c r="B3" i="14"/>
  <c r="B2" i="14"/>
  <c r="A4" i="14"/>
  <c r="A8" i="14"/>
  <c r="A7" i="14"/>
  <c r="A6" i="14"/>
  <c r="A5" i="14"/>
  <c r="A3" i="14"/>
  <c r="A2" i="14"/>
  <c r="R3" i="9" l="1"/>
  <c r="R2" i="9"/>
  <c r="Q2" i="9"/>
  <c r="P3" i="9"/>
  <c r="Q3" i="9"/>
  <c r="P4" i="9"/>
  <c r="Q4" i="9"/>
  <c r="P5" i="9"/>
  <c r="Q5" i="9"/>
  <c r="N5" i="14"/>
  <c r="N4" i="14"/>
  <c r="W2" i="14"/>
  <c r="N8" i="14"/>
  <c r="N7" i="14"/>
  <c r="N6" i="14"/>
  <c r="N3" i="14"/>
  <c r="G3" i="14"/>
  <c r="X5" i="14"/>
  <c r="G6" i="14"/>
  <c r="X2" i="14"/>
  <c r="G8" i="14"/>
  <c r="G7" i="14"/>
  <c r="X7" i="14"/>
  <c r="G5" i="14"/>
  <c r="X4" i="14"/>
  <c r="G4" i="14"/>
  <c r="N2" i="14"/>
  <c r="G2" i="14"/>
  <c r="X3" i="14"/>
  <c r="X8" i="14"/>
  <c r="X6" i="14"/>
  <c r="W3" i="14"/>
  <c r="W4" i="14"/>
  <c r="W5" i="14"/>
  <c r="W6" i="14"/>
  <c r="W7" i="14"/>
  <c r="W8" i="14"/>
  <c r="G55" i="7" l="1"/>
  <c r="F55" i="7"/>
  <c r="E55" i="7"/>
  <c r="D55" i="7"/>
  <c r="F111" i="8"/>
  <c r="F107" i="8"/>
  <c r="G103" i="8"/>
  <c r="F103" i="8"/>
  <c r="F98" i="8"/>
  <c r="F94" i="8"/>
  <c r="G90" i="8"/>
  <c r="F90" i="8"/>
  <c r="F85" i="8"/>
  <c r="F81" i="8"/>
  <c r="G77" i="8"/>
  <c r="F77" i="8"/>
  <c r="F73" i="8"/>
  <c r="F69" i="8"/>
  <c r="G65" i="8"/>
  <c r="F65" i="8"/>
  <c r="D54" i="7"/>
  <c r="E54" i="7"/>
  <c r="F54" i="7"/>
  <c r="G54" i="7"/>
  <c r="G49" i="7"/>
  <c r="F49" i="7"/>
  <c r="E49" i="7"/>
  <c r="D49" i="7"/>
  <c r="H111" i="5"/>
  <c r="H107" i="5"/>
  <c r="H103" i="5"/>
  <c r="H98" i="5"/>
  <c r="H94" i="5"/>
  <c r="H90" i="5"/>
  <c r="H85" i="5"/>
  <c r="H81" i="5"/>
  <c r="H77" i="5"/>
  <c r="H73" i="5"/>
  <c r="H69" i="5"/>
  <c r="H65" i="5"/>
  <c r="G50" i="7" l="1"/>
  <c r="G51" i="7"/>
  <c r="G52" i="7"/>
  <c r="G53" i="7"/>
  <c r="F50" i="7"/>
  <c r="F51" i="7"/>
  <c r="F52" i="7"/>
  <c r="F53" i="7"/>
  <c r="E50" i="7"/>
  <c r="E51" i="7"/>
  <c r="E52" i="7"/>
  <c r="E53" i="7"/>
  <c r="D50" i="7"/>
  <c r="D51" i="7"/>
  <c r="D52" i="7"/>
  <c r="D53" i="7"/>
  <c r="F111" i="6" l="1"/>
  <c r="F107" i="6"/>
  <c r="G103" i="6"/>
  <c r="F103" i="6"/>
  <c r="F98" i="6"/>
  <c r="F94" i="6"/>
  <c r="G90" i="6"/>
  <c r="F90" i="6"/>
  <c r="F85" i="6"/>
  <c r="F81" i="6"/>
  <c r="G77" i="6"/>
  <c r="F77" i="6"/>
  <c r="F73" i="6"/>
  <c r="F69" i="6"/>
  <c r="G65" i="6"/>
  <c r="F65" i="6"/>
  <c r="G103" i="5" l="1"/>
  <c r="G104" i="5"/>
  <c r="G105" i="5"/>
  <c r="G107" i="5"/>
  <c r="G108" i="5"/>
  <c r="G109" i="5"/>
  <c r="G111" i="5"/>
  <c r="G112" i="5"/>
  <c r="G113" i="5"/>
  <c r="G91" i="5"/>
  <c r="G92" i="5"/>
  <c r="G94" i="5"/>
  <c r="G95" i="5"/>
  <c r="G96" i="5"/>
  <c r="G98" i="5"/>
  <c r="G99" i="5"/>
  <c r="G100" i="5"/>
  <c r="G90" i="5"/>
  <c r="G77" i="5"/>
  <c r="G78" i="5"/>
  <c r="G79" i="5"/>
  <c r="G81" i="5"/>
  <c r="G82" i="5"/>
  <c r="G83" i="5"/>
  <c r="G85" i="5"/>
  <c r="G86" i="5"/>
  <c r="G87" i="5"/>
  <c r="G69" i="5"/>
  <c r="G70" i="5"/>
  <c r="G71" i="5"/>
  <c r="G73" i="5"/>
  <c r="G74" i="5"/>
  <c r="G75" i="5"/>
  <c r="G66" i="5"/>
  <c r="G67" i="5"/>
  <c r="G65" i="5"/>
  <c r="F111" i="4" l="1"/>
  <c r="F107" i="4"/>
  <c r="G103" i="4"/>
  <c r="F103" i="4"/>
  <c r="F98" i="4"/>
  <c r="F94" i="4"/>
  <c r="G90" i="4"/>
  <c r="F90" i="4"/>
  <c r="F85" i="4"/>
  <c r="F81" i="4"/>
  <c r="G77" i="4"/>
  <c r="F77" i="4"/>
  <c r="F73" i="4"/>
  <c r="F69" i="4"/>
  <c r="G65" i="4"/>
  <c r="F65" i="4"/>
  <c r="G65" i="2" l="1"/>
  <c r="F73" i="2"/>
  <c r="F69" i="2"/>
  <c r="F65" i="2"/>
  <c r="F111" i="2"/>
  <c r="F107" i="2"/>
  <c r="G103" i="2"/>
  <c r="F103" i="2"/>
  <c r="F98" i="2"/>
  <c r="F94" i="2"/>
  <c r="G90" i="2"/>
  <c r="F90" i="2"/>
  <c r="F85" i="2"/>
  <c r="F81" i="2"/>
  <c r="G77" i="2"/>
  <c r="F77" i="2"/>
  <c r="G103" i="1" l="1"/>
  <c r="G90" i="1"/>
  <c r="G77" i="1"/>
  <c r="G65" i="1"/>
  <c r="F111" i="1"/>
  <c r="F107" i="1"/>
  <c r="F103" i="1"/>
  <c r="F94" i="1"/>
  <c r="F90" i="1"/>
  <c r="F98" i="1"/>
  <c r="F85" i="1"/>
  <c r="F81" i="1"/>
  <c r="F77" i="1"/>
  <c r="F73" i="1"/>
  <c r="F69" i="1"/>
  <c r="F65" i="1"/>
</calcChain>
</file>

<file path=xl/sharedStrings.xml><?xml version="1.0" encoding="utf-8"?>
<sst xmlns="http://schemas.openxmlformats.org/spreadsheetml/2006/main" count="1020" uniqueCount="197">
  <si>
    <t>What is your age?</t>
  </si>
  <si>
    <t>What is your gender?</t>
  </si>
  <si>
    <t>Describe below your experiences in writing music.</t>
  </si>
  <si>
    <t>I have performed in electronic and contemporary music ensembles for 10 years, and have a masters in sonic arts. I play guitar, drums, and make a range of computer musics. </t>
  </si>
  <si>
    <t>What style of music do you typically write? </t>
  </si>
  <si>
    <t>Anything with samples/electronics </t>
  </si>
  <si>
    <t>For what ensembles/groups do you usually write music? </t>
  </si>
  <si>
    <t>I have written contemporary and minimal music for chamber groups, as well as some stuff for jazz, indie and popular acts. </t>
  </si>
  <si>
    <t>Please link any composition portfolios that help to demonstrate your musical expertise. </t>
  </si>
  <si>
    <t>Ask me later and I’ll send the link! :) </t>
  </si>
  <si>
    <t>Man</t>
  </si>
  <si>
    <t>I spend a lot of my time doing music-related activities. </t>
  </si>
  <si>
    <t>I enjoy writing about music, for example on blogs and forums. </t>
  </si>
  <si>
    <t>If somebody starts singing a song I don't know, I can usually join in. </t>
  </si>
  <si>
    <t>I can sing or play music from memory. </t>
  </si>
  <si>
    <t>I am able to hit the right notes when I sing along with a recording. </t>
  </si>
  <si>
    <t>I can compare and discuss differences between two performances or versions of the same piece of music. </t>
  </si>
  <si>
    <t>I have never been complimented for my talents as a musical performer. </t>
  </si>
  <si>
    <t>I often read or search the internet for things related to music. </t>
  </si>
  <si>
    <t>I am not able to sing in harmony when somebody is singing a familiar tune. </t>
  </si>
  <si>
    <t>I am able to identify what is special about a given musical piece. </t>
  </si>
  <si>
    <t>When I sing, I have no idea whether I'm in tune or not. </t>
  </si>
  <si>
    <t>Music is kind of an addiction for me - I couldn't live without it. </t>
  </si>
  <si>
    <t>I don’t like singing in public because I’m afraid that I would sing wrong notes. </t>
  </si>
  <si>
    <t>I would not consider myself a musician. </t>
  </si>
  <si>
    <t>After hearing a new song two or three times, I can usually sing it by myself. </t>
  </si>
  <si>
    <t>Please fill in the gap for the following statement, selecting the option nearest to the value which fits best. "I engaged in regular, daily practice of a musical instrument (including voice) for ___ years."</t>
  </si>
  <si>
    <t>Please fill in the gap for the following statement, selecting the option nearest to the value which fits best. "At the peak of my interest, I practiced ___ hours per day on my primary instrument." </t>
  </si>
  <si>
    <t>Please fill in the gap for the following statement, selecting the option nearest to the value which fits best. "I can play ___ musical instruments"</t>
  </si>
  <si>
    <t>Complete the following statement. Feel free to write none if you can't play any instruments.  </t>
  </si>
  <si>
    <t xml:space="preserve">Drums </t>
  </si>
  <si>
    <t>I don’t often think about my thoughts. </t>
  </si>
  <si>
    <t>I rarely spend time in self-reflection. </t>
  </si>
  <si>
    <t>I frequently examine my feelings. </t>
  </si>
  <si>
    <t>I don’t really think about why I behave in the way that I do. </t>
  </si>
  <si>
    <t>I frequently take time to reflect on my thoughts.  </t>
  </si>
  <si>
    <t>I often think about the way I feel about things. </t>
  </si>
  <si>
    <t>I am not really interested in analysing my behaviour.  </t>
  </si>
  <si>
    <t>It is important for me to evaluate the things that I do.  </t>
  </si>
  <si>
    <t>I am very interested in examining what I think about. </t>
  </si>
  <si>
    <t>It is important to me to try to understand what my feelings mean. </t>
  </si>
  <si>
    <t>I have a definite need to understand the way that my mind works. </t>
  </si>
  <si>
    <t>It is important to me to be able to understand how my thoughts arise. </t>
  </si>
  <si>
    <t>I am usually aware of my thoughts. </t>
  </si>
  <si>
    <t>I'm often confused about the way that I really feel about things. </t>
  </si>
  <si>
    <t>I usually have a very clear idea about why I've behaved in a certain way. </t>
  </si>
  <si>
    <t>I'm often aware that I'm having a feeling, but I often don't quite know what it is. </t>
  </si>
  <si>
    <t>My behaviour often puzzles me. </t>
  </si>
  <si>
    <t>Thinking about my thoughts makes me more confused. </t>
  </si>
  <si>
    <t>Often, I find it difficult to make sense of the way I feel about things </t>
  </si>
  <si>
    <t>I usually know why I feel the way I do </t>
  </si>
  <si>
    <t xml:space="preserve">Photo </t>
  </si>
  <si>
    <t>Any other information you think would be useful to enhance your persona as reported in the paper, please add below. </t>
  </si>
  <si>
    <t xml:space="preserve">None </t>
  </si>
  <si>
    <t xml:space="preserve">Miro Link </t>
  </si>
  <si>
    <t>https://miro.com/welcomeonboard/TDVFbzlIY1h5Z2dwWk5YTURoMU5TTnNMeFkxS0ZrVjkwb0h2QlF2ZGl0cFZWM256S2hIWlB2Tm5hcVAzUFVKWXwzNDU4NzY0NTU3Mjc5NzQ2MzEzfDI=?share_link_id=814683747821.</t>
  </si>
  <si>
    <t>I often generated, tested, and revised ideas. </t>
  </si>
  <si>
    <t>I learned many new things about myself during the experience. </t>
  </si>
  <si>
    <t>I often reappraised my experiences with the system so I could learn from them. </t>
  </si>
  <si>
    <t>I found myself iteratively refining and assessing my creative process. </t>
  </si>
  <si>
    <t>I considered different ways of doing things. </t>
  </si>
  <si>
    <t>I made comparison within the system to consider alternative ways of doing things. </t>
  </si>
  <si>
    <t>Whilst being creative, I liked to think about my actions and find alternative ways of doing them. </t>
  </si>
  <si>
    <t>I pondered over the meaning of what I was doing in relation of my personal experience. </t>
  </si>
  <si>
    <t>I made no comparisons within the system to consider alternative ways of doing things. </t>
  </si>
  <si>
    <t>Session 1</t>
  </si>
  <si>
    <t>Pre Study</t>
  </si>
  <si>
    <t>TBC</t>
  </si>
  <si>
    <t>Session 2</t>
  </si>
  <si>
    <t>I pondered over the meaning of what I was doing in relation to my personal experience. </t>
  </si>
  <si>
    <t>Process</t>
  </si>
  <si>
    <t>Self</t>
  </si>
  <si>
    <t>Experiment</t>
  </si>
  <si>
    <t>Session 3</t>
  </si>
  <si>
    <t>I often reappraised my experiences with the system so I could learn from them.  </t>
  </si>
  <si>
    <t>Whilst being creative, I liked to think about my actions and find alternative ways of doing them.  </t>
  </si>
  <si>
    <t>I found myself iteratively refining and assessing my creative process.  </t>
  </si>
  <si>
    <t>I made comparison within the system to consider alternative ways of doing things.  </t>
  </si>
  <si>
    <t>I made no comparisons within the system to consider alternative ways of doing things.  </t>
  </si>
  <si>
    <t>I considered different ways of doing things.  </t>
  </si>
  <si>
    <t>I pondered over the meaning of what I was doing in relation to my personal experience.  </t>
  </si>
  <si>
    <t>I often generated, tested, and revised ideas.  </t>
  </si>
  <si>
    <t>Session 4</t>
  </si>
  <si>
    <t>RiCE</t>
  </si>
  <si>
    <t>He/Him</t>
  </si>
  <si>
    <t xml:space="preserve">I have written music in a myriad of styles throughout my life, and was classically trained in composition. I have written both as a traditional composer, working with various small ensembles, and have also written music as a performer/improviser, performing solo or with groups.  </t>
  </si>
  <si>
    <t>Experimental / computer music / contemporary classical music </t>
  </si>
  <si>
    <t>Julia Set</t>
  </si>
  <si>
    <t xml:space="preserve">http://ewiswolstanholme.co.uk/music 
http://ewiswolstanholme.co.uk/scores 
http://lewiswolstanholme.co.uk/videos </t>
  </si>
  <si>
    <t>Piano</t>
  </si>
  <si>
    <t xml:space="preserve">https://www.dropbox.com/scl/fi/f8cbjv4fj02it3sawfb9g/headshot-by-calum-1.jpeg?rlkey=1cbnqpln491n4r3z40gtf8w9g&amp;dl=0 </t>
  </si>
  <si>
    <t>Female</t>
  </si>
  <si>
    <t xml:space="preserve"> 
I started writing music when I was a teenager using more conventional methods with guitar and piano. Then I have been using live coding as a way to compose for past five years.  </t>
  </si>
  <si>
    <t xml:space="preserve">I usually make experimental electronic music </t>
  </si>
  <si>
    <t>n/a</t>
  </si>
  <si>
    <t xml:space="preserve">https://digitalselves.bandcamp.com/ 
https://cherche-encore.bandcamp.com/album/error-topography </t>
  </si>
  <si>
    <t>Computer</t>
  </si>
  <si>
    <t>M</t>
  </si>
  <si>
    <t xml:space="preserve">I have been composing and writing music for the 20+ years, from classical guitar pieces to progressive metal. </t>
  </si>
  <si>
    <t xml:space="preserve">I have played guitar for roughly 15 years, and got extremely into writing music and music production around 6-7 years ago. I have released 5 original albums myself and have produced/mixed music for numerous other artists </t>
  </si>
  <si>
    <t>Progressive Metal, Metal, Rock </t>
  </si>
  <si>
    <t>Progressive metal, metalcore, rock </t>
  </si>
  <si>
    <t>Solo classical guitar, 5 people ensembles (drums, two guitars, bass, keyboards)</t>
  </si>
  <si>
    <t xml:space="preserve">Rock band contexts (guitar, bass, drums, vocals); Artist examples: Serval, Fullsend, Jack Loth </t>
  </si>
  <si>
    <t xml:space="preserve">P - https://soundcloud.com/hel9000 
P - https://soundcloud.com/umpedronosapato 
P - https://youtu.be/Bn4Jd8LYCf4?si=bBhe2cUsOxxjTGcV </t>
  </si>
  <si>
    <t xml:space="preserve">J – Serval (progressive metal solo project) https://open.spotify.com/intl-fr/artist/72mMU9TdSG6L9xXCfy7Q69?si=F-zTmZ36R5yVDkl9FSRkyQ 
J – Fullsend (psychedelic jam band) https://open.spotify.com/intl-fr/album/3KBmYnUgpedslXgHTT9BRn?si=x-MX6Fu-QSOS5ZA6nBK3uA </t>
  </si>
  <si>
    <t>Guitar</t>
  </si>
  <si>
    <t xml:space="preserve">I have worked as a media composer for various indie companies. I have written the music for a Games Workshop/Legendary Games videogame, and I have worked on short movies for other companies. I also worked with a dance company and wrote the music for 3 of their performances, each around 30 mins long. 
I started writing algorithmic music in my undergraduate where I took mathematical concepts such as fractals and translated them into music. Other stuff included data sonification for a bunch of...data. I also have some experience with live coding using SuperCollider and Maxmsp.  </t>
  </si>
  <si>
    <t xml:space="preserve">Mainly orchestral with a sprinkle of ambient/synthy stuff. Lots of focus on music theory such as modes, rhythms and just being creative with music theory concepts. </t>
  </si>
  <si>
    <t xml:space="preserve">All orchestra, focus on brass and strings, and synths. I write music for media so the main contact point for feedback is the director or the devs of a game.  </t>
  </si>
  <si>
    <t xml:space="preserve">https://saracardinalemusic.com/portfolio/ 
Old portfolio stuff, there’s lots of stuff missing but I have not updated that website since I started the PhD. My best compostions (or rather, my faves) are in the “personal projects” section.  
 </t>
  </si>
  <si>
    <t>Started studying music when I was 4, attended a conservatory where I studied music composition and piano performance.  </t>
  </si>
  <si>
    <t>P5</t>
  </si>
  <si>
    <t>P6</t>
  </si>
  <si>
    <t>P4</t>
  </si>
  <si>
    <t>P2</t>
  </si>
  <si>
    <t>P1</t>
  </si>
  <si>
    <t>P3</t>
  </si>
  <si>
    <t>P7</t>
  </si>
  <si>
    <t xml:space="preserve">scatter plot with averaging line </t>
  </si>
  <si>
    <t>\glasses</t>
  </si>
  <si>
    <t>Consistency of outliers</t>
  </si>
  <si>
    <t>Plot line graphs for each participant across</t>
  </si>
  <si>
    <t>ID</t>
  </si>
  <si>
    <t>Male</t>
  </si>
  <si>
    <t xml:space="preserve">I have a BA (Hons) in Creative Music Production where I learned music composition for linear media, then I achieved an MSc in Sound and Music for Interactive Games where I specialised in composing for games. I have an IMDb credit for a feature length horror film, and I also have worked on multiple (unreleased) indie game projects as composer.  
I have also been in a signed death metal band, and multiple other metal bands over the last 15 years.  </t>
  </si>
  <si>
    <t>Horror, Fantasy, Metal, lo-fi hiphop, video game music.  </t>
  </si>
  <si>
    <t xml:space="preserve">Varies depending on scope and project. Usually 20 instruments of less.  </t>
  </si>
  <si>
    <t>N/A </t>
  </si>
  <si>
    <t>Bass</t>
  </si>
  <si>
    <t>Prior to my PhD, I have experience in music business, live sound engineering.  </t>
  </si>
  <si>
    <t>yes</t>
  </si>
  <si>
    <t>uid</t>
  </si>
  <si>
    <t>AE_01</t>
  </si>
  <si>
    <t>AE_02</t>
  </si>
  <si>
    <t>AE_05</t>
  </si>
  <si>
    <t>AE_07</t>
  </si>
  <si>
    <t>EM_04</t>
  </si>
  <si>
    <t>MT_03</t>
  </si>
  <si>
    <t>MT_07</t>
  </si>
  <si>
    <t>PA_04</t>
  </si>
  <si>
    <t>PA_08</t>
  </si>
  <si>
    <t>SA_01</t>
  </si>
  <si>
    <t>SA_02</t>
  </si>
  <si>
    <t>SA_03</t>
  </si>
  <si>
    <t>SA_04</t>
  </si>
  <si>
    <t>SA_05</t>
  </si>
  <si>
    <t>SA_06</t>
  </si>
  <si>
    <t>MT_06</t>
  </si>
  <si>
    <t>MT_02</t>
  </si>
  <si>
    <t>MT_01</t>
  </si>
  <si>
    <t>I enjoy writing about music, for example on blogs and forums.</t>
  </si>
  <si>
    <t>y</t>
  </si>
  <si>
    <t xml:space="preserve">y </t>
  </si>
  <si>
    <t>SRIS_Engagement_1</t>
  </si>
  <si>
    <t>SRIS_Engagement_2</t>
  </si>
  <si>
    <t>SRIS_Engagement_3</t>
  </si>
  <si>
    <t>SRIS_Engagement_4</t>
  </si>
  <si>
    <t>SRIS_Engagement_5</t>
  </si>
  <si>
    <t>SRIS_Engagement_6</t>
  </si>
  <si>
    <t>SRIS_Engagement_Score</t>
  </si>
  <si>
    <t>SRIS_Need_1</t>
  </si>
  <si>
    <t>SRIS_Need_2</t>
  </si>
  <si>
    <t>SRIS_Need_3</t>
  </si>
  <si>
    <t>SRIS_Need_4</t>
  </si>
  <si>
    <t>SRIS_Need_5</t>
  </si>
  <si>
    <t>SRIS_Need_6</t>
  </si>
  <si>
    <t>SRIS_Need_Score</t>
  </si>
  <si>
    <t>SRIS_Insight_1</t>
  </si>
  <si>
    <t>SRIS_Insight_2</t>
  </si>
  <si>
    <t>SRIS_Insight_3</t>
  </si>
  <si>
    <t>SRIS_Insight_4</t>
  </si>
  <si>
    <t>SRIS_Insight_5</t>
  </si>
  <si>
    <t>SRIS_Insight_6</t>
  </si>
  <si>
    <t>SRIS_Insight_7</t>
  </si>
  <si>
    <t>SRIS_Insight_8</t>
  </si>
  <si>
    <t>SRIS_Insight_Score</t>
  </si>
  <si>
    <t>SRIS_Score</t>
  </si>
  <si>
    <t>General Musical Sophistication</t>
  </si>
  <si>
    <t>Singing Abilities</t>
  </si>
  <si>
    <t>Musical Training</t>
  </si>
  <si>
    <t>Perceptual Abilities</t>
  </si>
  <si>
    <t>Active Musical Engagment</t>
  </si>
  <si>
    <t>Session-1</t>
  </si>
  <si>
    <t>Session-2</t>
  </si>
  <si>
    <t>Session-3</t>
  </si>
  <si>
    <t>Session-4</t>
  </si>
  <si>
    <t xml:space="preserve">Session </t>
  </si>
  <si>
    <t>Active Engagment
(Mean = 6.1)
(Med = 6.3)
(SD = 0.90)</t>
  </si>
  <si>
    <t>Perceptual Abilities
(Mean = 6.6)
(Med = 6.5)
(SD = 0.45)</t>
  </si>
  <si>
    <t>Musical Training
(Mean = 6.2)
(Med = 6.0)
(SD = 0.56)</t>
  </si>
  <si>
    <t>Singing Abilities
(Mean = 5.9)
(Med = 5.8)
(SD = 0.60)</t>
  </si>
  <si>
    <t>General Musical Sophistication
(Mean = 6.1)
(Med = 6.2)
(SD = 0.48)</t>
  </si>
  <si>
    <t>Engagment
(Mean = 5.3)
(Med = 5.3)
(SD = 0.42)</t>
  </si>
  <si>
    <t>Need
(Mean = 5.3)
(Med = 5.3)
(SD = 0.65)</t>
  </si>
  <si>
    <t>Insight
(Mean = 4.8)
(Mean = 4.8)
(SD = 0.66)</t>
  </si>
  <si>
    <t>Total Score
(Mean = 5.1)
(Med = 5.3)
(SD = 0.39)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</si>
</sst>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3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FF0000"/>
      <name val="Arial"/>
      <family val="2"/>
    </font>
    <font>
      <sz val="12"/>
      <color theme="1"/>
      <name val=".AppleSystemUIFont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/>
    <xf numFmtId="0" fontId="6" fillId="0" borderId="0" xfId="1" applyFont="1"/>
    <xf numFmtId="0" fontId="2" fillId="0" borderId="0" xfId="0" applyFont="1"/>
    <xf numFmtId="0" fontId="7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3" fillId="0" borderId="0" xfId="0" applyFont="1" applyAlignment="1"/>
    <xf numFmtId="0" fontId="4" fillId="0" borderId="0" xfId="1"/>
    <xf numFmtId="0" fontId="8" fillId="0" borderId="0" xfId="0" applyFont="1"/>
    <xf numFmtId="0" fontId="9" fillId="0" borderId="0" xfId="0" applyFont="1"/>
    <xf numFmtId="0" fontId="4" fillId="0" borderId="0" xfId="1" applyAlignment="1"/>
    <xf numFmtId="1" fontId="0" fillId="0" borderId="0" xfId="0" applyNumberFormat="1"/>
    <xf numFmtId="0" fontId="10" fillId="0" borderId="0" xfId="0" applyFont="1"/>
    <xf numFmtId="1" fontId="10" fillId="0" borderId="0" xfId="0" applyNumberFormat="1" applyFont="1"/>
    <xf numFmtId="0" fontId="1" fillId="0" borderId="0" xfId="0" applyFont="1" applyAlignme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1" fontId="12" fillId="0" borderId="0" xfId="0" applyNumberFormat="1" applyFont="1"/>
    <xf numFmtId="1" fontId="0" fillId="0" borderId="0" xfId="0" applyNumberFormat="1" applyAlignment="1">
      <alignment horizontal="left" indent="5"/>
    </xf>
    <xf numFmtId="1" fontId="12" fillId="0" borderId="0" xfId="0" applyNumberFormat="1" applyFont="1" applyAlignment="1">
      <alignment horizontal="left" indent="5"/>
    </xf>
    <xf numFmtId="164" fontId="0" fillId="0" borderId="0" xfId="0" applyNumberFormat="1" applyAlignment="1">
      <alignment horizontal="left" indent="5"/>
    </xf>
    <xf numFmtId="165" fontId="3" fillId="0" borderId="0" xfId="0" applyNumberFormat="1" applyFont="1"/>
    <xf numFmtId="166" fontId="3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'P1'!$J$66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'P1'!$K$65:$N$65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'P1'!$K$66:$N$66</c:f>
              <c:numCache>
                <c:formatCode>0</c:formatCode>
                <c:ptCount val="4"/>
                <c:pt idx="0">
                  <c:v>6.666666666666667</c:v>
                </c:pt>
                <c:pt idx="1">
                  <c:v>4.666666666666667</c:v>
                </c:pt>
                <c:pt idx="2">
                  <c:v>7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D-014E-A8BB-EA1EECA0787B}"/>
            </c:ext>
          </c:extLst>
        </c:ser>
        <c:ser>
          <c:idx val="1"/>
          <c:order val="1"/>
          <c:tx>
            <c:strRef>
              <c:f>'P1'!$J$67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'P1'!$K$65:$N$65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'P1'!$K$67:$N$67</c:f>
              <c:numCache>
                <c:formatCode>0</c:formatCode>
                <c:ptCount val="4"/>
                <c:pt idx="0">
                  <c:v>4.666666666666667</c:v>
                </c:pt>
                <c:pt idx="1">
                  <c:v>5.666666666666667</c:v>
                </c:pt>
                <c:pt idx="2">
                  <c:v>4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D-014E-A8BB-EA1EECA0787B}"/>
            </c:ext>
          </c:extLst>
        </c:ser>
        <c:ser>
          <c:idx val="2"/>
          <c:order val="2"/>
          <c:tx>
            <c:strRef>
              <c:f>'P1'!$J$68</c:f>
              <c:strCache>
                <c:ptCount val="1"/>
                <c:pt idx="0">
                  <c:v>Experiment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'P1'!$K$65:$N$65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'P1'!$K$68:$N$68</c:f>
              <c:numCache>
                <c:formatCode>0</c:formatCode>
                <c:ptCount val="4"/>
                <c:pt idx="0">
                  <c:v>6.333333333333333</c:v>
                </c:pt>
                <c:pt idx="1">
                  <c:v>7.666666666666667</c:v>
                </c:pt>
                <c:pt idx="2">
                  <c:v>3.3333333333333335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D-014E-A8BB-EA1EECA0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38047"/>
        <c:axId val="636039679"/>
      </c:lineChart>
      <c:catAx>
        <c:axId val="63603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39679"/>
        <c:crosses val="autoZero"/>
        <c:auto val="1"/>
        <c:lblAlgn val="ctr"/>
        <c:lblOffset val="100"/>
        <c:noMultiLvlLbl val="0"/>
      </c:catAx>
      <c:valAx>
        <c:axId val="63603967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'P2'!$J$66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'P2'!$K$65:$N$65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'P2'!$K$66:$N$66</c:f>
              <c:numCache>
                <c:formatCode>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C-494B-ABD3-0EAA04FFE185}"/>
            </c:ext>
          </c:extLst>
        </c:ser>
        <c:ser>
          <c:idx val="1"/>
          <c:order val="1"/>
          <c:tx>
            <c:strRef>
              <c:f>'P2'!$J$67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'P2'!$K$65:$N$65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'P2'!$K$67:$N$67</c:f>
              <c:numCache>
                <c:formatCode>0</c:formatCode>
                <c:ptCount val="4"/>
                <c:pt idx="0">
                  <c:v>5</c:v>
                </c:pt>
                <c:pt idx="1">
                  <c:v>7.67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C-494B-ABD3-0EAA04FFE185}"/>
            </c:ext>
          </c:extLst>
        </c:ser>
        <c:ser>
          <c:idx val="2"/>
          <c:order val="2"/>
          <c:tx>
            <c:strRef>
              <c:f>'P2'!$J$68</c:f>
              <c:strCache>
                <c:ptCount val="1"/>
                <c:pt idx="0">
                  <c:v>Experiment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'P2'!$K$65:$N$65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'P2'!$K$68:$N$68</c:f>
              <c:numCache>
                <c:formatCode>0</c:formatCode>
                <c:ptCount val="4"/>
                <c:pt idx="0">
                  <c:v>10</c:v>
                </c:pt>
                <c:pt idx="1">
                  <c:v>7.33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C-494B-ABD3-0EAA04FF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73040"/>
        <c:axId val="439610576"/>
      </c:lineChart>
      <c:catAx>
        <c:axId val="4400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10576"/>
        <c:crosses val="autoZero"/>
        <c:auto val="1"/>
        <c:lblAlgn val="ctr"/>
        <c:lblOffset val="100"/>
        <c:noMultiLvlLbl val="0"/>
      </c:catAx>
      <c:valAx>
        <c:axId val="4396105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 &amp; P4'!$J$66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'P3 &amp; P4'!$K$65:$N$65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'P3 &amp; P4'!$K$66:$N$66</c:f>
              <c:numCache>
                <c:formatCode>0</c:formatCode>
                <c:ptCount val="4"/>
                <c:pt idx="0">
                  <c:v>8.3000000000000007</c:v>
                </c:pt>
                <c:pt idx="1">
                  <c:v>7.3333300000000001</c:v>
                </c:pt>
                <c:pt idx="2">
                  <c:v>8.6666667000000004</c:v>
                </c:pt>
                <c:pt idx="3">
                  <c:v>7.8333333329999997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F-5C48-ABC4-87B58DC7E2D3}"/>
            </c:ext>
          </c:extLst>
        </c:ser>
        <c:ser>
          <c:idx val="1"/>
          <c:order val="1"/>
          <c:tx>
            <c:strRef>
              <c:f>'P3 &amp; P4'!$J$67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'P3 &amp; P4'!$K$65:$N$65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'P3 &amp; P4'!$K$67:$N$67</c:f>
              <c:numCache>
                <c:formatCode>0</c:formatCode>
                <c:ptCount val="4"/>
                <c:pt idx="0">
                  <c:v>4.5</c:v>
                </c:pt>
                <c:pt idx="1">
                  <c:v>5.3333300000000001</c:v>
                </c:pt>
                <c:pt idx="2">
                  <c:v>4.5</c:v>
                </c:pt>
                <c:pt idx="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F-5C48-ABC4-87B58DC7E2D3}"/>
            </c:ext>
          </c:extLst>
        </c:ser>
        <c:ser>
          <c:idx val="2"/>
          <c:order val="2"/>
          <c:tx>
            <c:strRef>
              <c:f>'P3 &amp; P4'!$J$68</c:f>
              <c:strCache>
                <c:ptCount val="1"/>
                <c:pt idx="0">
                  <c:v>Experiment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'P3 &amp; P4'!$K$65:$N$65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'P3 &amp; P4'!$K$68:$N$68</c:f>
              <c:numCache>
                <c:formatCode>0</c:formatCode>
                <c:ptCount val="4"/>
                <c:pt idx="0">
                  <c:v>8.3000000000000007</c:v>
                </c:pt>
                <c:pt idx="1">
                  <c:v>7.6666667000000004</c:v>
                </c:pt>
                <c:pt idx="2">
                  <c:v>3.5</c:v>
                </c:pt>
                <c:pt idx="3">
                  <c:v>2.3333330000000001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F-5C48-ABC4-87B58DC7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08704"/>
        <c:axId val="416558848"/>
      </c:lineChart>
      <c:catAx>
        <c:axId val="4182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8848"/>
        <c:crosses val="autoZero"/>
        <c:auto val="1"/>
        <c:lblAlgn val="ctr"/>
        <c:lblOffset val="100"/>
        <c:noMultiLvlLbl val="0"/>
      </c:catAx>
      <c:valAx>
        <c:axId val="4165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'P5'!$J$66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'P5'!$K$65:$N$65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'P5'!$K$66:$N$66</c:f>
              <c:numCache>
                <c:formatCode>0</c:formatCode>
                <c:ptCount val="4"/>
                <c:pt idx="0">
                  <c:v>8.6999999999999993</c:v>
                </c:pt>
                <c:pt idx="1">
                  <c:v>8.67</c:v>
                </c:pt>
                <c:pt idx="2">
                  <c:v>6.67</c:v>
                </c:pt>
                <c:pt idx="3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5-9445-B765-A4725CD1FF68}"/>
            </c:ext>
          </c:extLst>
        </c:ser>
        <c:ser>
          <c:idx val="1"/>
          <c:order val="1"/>
          <c:tx>
            <c:strRef>
              <c:f>'P5'!$J$67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'P5'!$K$65:$N$65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'P5'!$K$67:$N$67</c:f>
              <c:numCache>
                <c:formatCode>0</c:formatCode>
                <c:ptCount val="4"/>
                <c:pt idx="0">
                  <c:v>7</c:v>
                </c:pt>
                <c:pt idx="1">
                  <c:v>8.33</c:v>
                </c:pt>
                <c:pt idx="2">
                  <c:v>6.67</c:v>
                </c:pt>
                <c:pt idx="3">
                  <c:v>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5-9445-B765-A4725CD1FF68}"/>
            </c:ext>
          </c:extLst>
        </c:ser>
        <c:ser>
          <c:idx val="2"/>
          <c:order val="2"/>
          <c:tx>
            <c:strRef>
              <c:f>'P5'!$J$68</c:f>
              <c:strCache>
                <c:ptCount val="1"/>
                <c:pt idx="0">
                  <c:v>Experiment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'P5'!$K$65:$N$65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'P5'!$K$68:$N$68</c:f>
              <c:numCache>
                <c:formatCode>0</c:formatCode>
                <c:ptCount val="4"/>
                <c:pt idx="0">
                  <c:v>9</c:v>
                </c:pt>
                <c:pt idx="1">
                  <c:v>8.67</c:v>
                </c:pt>
                <c:pt idx="2">
                  <c:v>6.67</c:v>
                </c:pt>
                <c:pt idx="3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5-9445-B765-A4725CD1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73040"/>
        <c:axId val="439610576"/>
      </c:lineChart>
      <c:catAx>
        <c:axId val="4400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10576"/>
        <c:crosses val="autoZero"/>
        <c:auto val="1"/>
        <c:lblAlgn val="ctr"/>
        <c:lblOffset val="100"/>
        <c:noMultiLvlLbl val="0"/>
      </c:catAx>
      <c:valAx>
        <c:axId val="4396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'P6'!$J$66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'P6'!$K$65:$N$65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'P6'!$K$66:$N$66</c:f>
              <c:numCache>
                <c:formatCode>0</c:formatCode>
                <c:ptCount val="4"/>
                <c:pt idx="0">
                  <c:v>8.6999999999999993</c:v>
                </c:pt>
                <c:pt idx="1">
                  <c:v>9</c:v>
                </c:pt>
                <c:pt idx="2">
                  <c:v>8.67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5-E04E-8DCE-80443A908AF5}"/>
            </c:ext>
          </c:extLst>
        </c:ser>
        <c:ser>
          <c:idx val="1"/>
          <c:order val="1"/>
          <c:tx>
            <c:strRef>
              <c:f>'P6'!$J$67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'P6'!$K$65:$N$65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'P6'!$K$67:$N$67</c:f>
              <c:numCache>
                <c:formatCode>0</c:formatCode>
                <c:ptCount val="4"/>
                <c:pt idx="0">
                  <c:v>6.7</c:v>
                </c:pt>
                <c:pt idx="1">
                  <c:v>8</c:v>
                </c:pt>
                <c:pt idx="2">
                  <c:v>9.33</c:v>
                </c:pt>
                <c:pt idx="3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5-E04E-8DCE-80443A908AF5}"/>
            </c:ext>
          </c:extLst>
        </c:ser>
        <c:ser>
          <c:idx val="2"/>
          <c:order val="2"/>
          <c:tx>
            <c:strRef>
              <c:f>'P6'!$J$68</c:f>
              <c:strCache>
                <c:ptCount val="1"/>
                <c:pt idx="0">
                  <c:v>Experiment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'P6'!$K$65:$N$65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'P6'!$K$68:$N$68</c:f>
              <c:numCache>
                <c:formatCode>0</c:formatCode>
                <c:ptCount val="4"/>
                <c:pt idx="0">
                  <c:v>9.3000000000000007</c:v>
                </c:pt>
                <c:pt idx="1">
                  <c:v>6</c:v>
                </c:pt>
                <c:pt idx="2">
                  <c:v>8.67</c:v>
                </c:pt>
                <c:pt idx="3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5-E04E-8DCE-80443A90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79423"/>
        <c:axId val="607481055"/>
      </c:lineChart>
      <c:catAx>
        <c:axId val="6074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1055"/>
        <c:crosses val="autoZero"/>
        <c:auto val="1"/>
        <c:lblAlgn val="ctr"/>
        <c:lblOffset val="100"/>
        <c:noMultiLvlLbl val="0"/>
      </c:catAx>
      <c:valAx>
        <c:axId val="6074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'P7'!$J$66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'P7'!$K$65:$N$65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'P7'!$K$66:$N$66</c:f>
              <c:numCache>
                <c:formatCode>0</c:formatCode>
                <c:ptCount val="4"/>
                <c:pt idx="0">
                  <c:v>9.3000000000000007</c:v>
                </c:pt>
                <c:pt idx="1">
                  <c:v>9</c:v>
                </c:pt>
                <c:pt idx="2">
                  <c:v>9.67</c:v>
                </c:pt>
                <c:pt idx="3">
                  <c:v>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8-F541-BEDA-5734B89352A4}"/>
            </c:ext>
          </c:extLst>
        </c:ser>
        <c:ser>
          <c:idx val="1"/>
          <c:order val="1"/>
          <c:tx>
            <c:strRef>
              <c:f>'P7'!$J$67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'P7'!$K$65:$N$65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'P7'!$K$67:$N$67</c:f>
              <c:numCache>
                <c:formatCode>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8-F541-BEDA-5734B89352A4}"/>
            </c:ext>
          </c:extLst>
        </c:ser>
        <c:ser>
          <c:idx val="2"/>
          <c:order val="2"/>
          <c:tx>
            <c:strRef>
              <c:f>'P7'!$J$68</c:f>
              <c:strCache>
                <c:ptCount val="1"/>
                <c:pt idx="0">
                  <c:v>Experiment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'P7'!$K$65:$N$65</c:f>
              <c:strCache>
                <c:ptCount val="4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</c:strCache>
            </c:strRef>
          </c:cat>
          <c:val>
            <c:numRef>
              <c:f>'P7'!$K$68:$N$68</c:f>
              <c:numCache>
                <c:formatCode>0</c:formatCode>
                <c:ptCount val="4"/>
                <c:pt idx="0">
                  <c:v>5.3</c:v>
                </c:pt>
                <c:pt idx="1">
                  <c:v>6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8-F541-BEDA-5734B893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73040"/>
        <c:axId val="439610576"/>
      </c:lineChart>
      <c:catAx>
        <c:axId val="4400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10576"/>
        <c:crosses val="autoZero"/>
        <c:auto val="1"/>
        <c:lblAlgn val="ctr"/>
        <c:lblOffset val="100"/>
        <c:noMultiLvlLbl val="0"/>
      </c:catAx>
      <c:valAx>
        <c:axId val="4396105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txData>
          <cx:v>{Self}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{Self}</a:t>
          </a:r>
        </a:p>
      </cx:txPr>
    </cx:title>
    <cx:plotArea>
      <cx:plotAreaRegion>
        <cx:series layoutId="boxWhisker" uniqueId="{97D2E136-A3B1-E545-8AD8-19D013F7AECA}">
          <cx:tx>
            <cx:txData>
              <cx:f>_xlchart.v1.24</cx:f>
              <cx:v>Session 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4AAF2B3-6EA7-6A43-BC33-2F193DC37057}">
          <cx:tx>
            <cx:txData>
              <cx:f>_xlchart.v1.26</cx:f>
              <cx:v>Session 2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DF26ACF6-6C3A-5247-BBA5-BAAA0B8BBD4C}">
          <cx:tx>
            <cx:txData>
              <cx:f>_xlchart.v1.28</cx:f>
              <cx:v>Session 3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313866EE-4D94-BA4F-9E90-886946F87505}">
          <cx:tx>
            <cx:txData>
              <cx:f>_xlchart.v1.30</cx:f>
              <cx:v>Session 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0" min="0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{Experiment}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{Experiment}</a:t>
          </a:r>
        </a:p>
      </cx:txPr>
    </cx:title>
    <cx:plotArea>
      <cx:plotAreaRegion>
        <cx:series layoutId="boxWhisker" uniqueId="{97D2E136-A3B1-E545-8AD8-19D013F7AECA}">
          <cx:tx>
            <cx:txData>
              <cx:f>_xlchart.v1.16</cx:f>
              <cx:v>Session 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4AAF2B3-6EA7-6A43-BC33-2F193DC37057}">
          <cx:tx>
            <cx:txData>
              <cx:f>_xlchart.v1.18</cx:f>
              <cx:v>Session 2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DF26ACF6-6C3A-5247-BBA5-BAAA0B8BBD4C}">
          <cx:tx>
            <cx:txData>
              <cx:f>_xlchart.v1.20</cx:f>
              <cx:v>Session 3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313866EE-4D94-BA4F-9E90-886946F87505}">
          <cx:tx>
            <cx:txData>
              <cx:f>_xlchart.v1.22</cx:f>
              <cx:v>Session 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0" min="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{REFLECTION}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{REFLECTION}</a:t>
          </a:r>
        </a:p>
      </cx:txPr>
    </cx:title>
    <cx:plotArea>
      <cx:plotAreaRegion>
        <cx:series layoutId="boxWhisker" uniqueId="{97D2E136-A3B1-E545-8AD8-19D013F7AECA}">
          <cx:tx>
            <cx:txData>
              <cx:f>_xlchart.v1.0</cx:f>
              <cx:v>Session 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4AAF2B3-6EA7-6A43-BC33-2F193DC37057}">
          <cx:tx>
            <cx:txData>
              <cx:f>_xlchart.v1.2</cx:f>
              <cx:v>Session 2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DF26ACF6-6C3A-5247-BBA5-BAAA0B8BBD4C}">
          <cx:tx>
            <cx:txData>
              <cx:f>_xlchart.v1.4</cx:f>
              <cx:v>Session 3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313866EE-4D94-BA4F-9E90-886946F87505}">
          <cx:tx>
            <cx:txData>
              <cx:f>_xlchart.v1.6</cx:f>
              <cx:v>Session 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0" min="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{PROCESS}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{PROCESS}</a:t>
          </a:r>
        </a:p>
      </cx:txPr>
    </cx:title>
    <cx:plotArea>
      <cx:plotAreaRegion>
        <cx:series layoutId="boxWhisker" uniqueId="{97D2E136-A3B1-E545-8AD8-19D013F7AECA}">
          <cx:tx>
            <cx:txData>
              <cx:f>_xlchart.v1.8</cx:f>
              <cx:v>Session 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4AAF2B3-6EA7-6A43-BC33-2F193DC37057}">
          <cx:tx>
            <cx:txData>
              <cx:f>_xlchart.v1.10</cx:f>
              <cx:v>Session 2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DF26ACF6-6C3A-5247-BBA5-BAAA0B8BBD4C}">
          <cx:tx>
            <cx:txData>
              <cx:f>_xlchart.v1.12</cx:f>
              <cx:v>Session 3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313866EE-4D94-BA4F-9E90-886946F87505}">
          <cx:tx>
            <cx:txData>
              <cx:f>_xlchart.v1.14</cx:f>
              <cx:v>Session 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0" min="0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</cx:chartData>
  <cx:chart>
    <cx:plotArea>
      <cx:plotAreaRegion>
        <cx:series layoutId="boxWhisker" uniqueId="{D79695B9-738D-C54D-80D8-CC21107D0DDB}">
          <cx:tx>
            <cx:txData>
              <cx:f>_xlchart.v1.32</cx:f>
              <cx:v>Active Musical Engagment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69C70D-25B8-6B4C-A6B6-E501D0347CB0}">
          <cx:tx>
            <cx:txData>
              <cx:f>_xlchart.v1.34</cx:f>
              <cx:v>Perceptual Abilities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BD5D53D-03D7-8A47-894B-58037AEF0276}">
          <cx:tx>
            <cx:txData>
              <cx:f>_xlchart.v1.36</cx:f>
              <cx:v>Musical Training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9569C0D-E0C3-0C4A-9BF5-C094F27771B7}">
          <cx:tx>
            <cx:txData>
              <cx:f>_xlchart.v1.38</cx:f>
              <cx:v>Singing Abilities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623FC82-FEC1-E045-AC2B-158E98F08B13}">
          <cx:tx>
            <cx:txData>
              <cx:f>_xlchart.v1.40</cx:f>
              <cx:v>General Musical Sophistication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00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_xlchart.v1.49</cx:f>
      </cx:numDim>
    </cx:data>
    <cx:data id="4">
      <cx:numDim type="val">
        <cx:f>_xlchart.v1.51</cx:f>
      </cx:numDim>
    </cx:data>
  </cx:chartData>
  <cx:chart>
    <cx:plotArea>
      <cx:plotAreaRegion>
        <cx:series layoutId="boxWhisker" uniqueId="{40A9F2D8-E1ED-284C-9C49-32FD40B1FB98}">
          <cx:tx>
            <cx:txData>
              <cx:f>_xlchart.v1.42</cx:f>
              <cx:v>Active Engagment
(Mean = 6.1)
(Med = 6.3)
(SD = 0.90)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B5A74A-2C56-6B4C-B9C3-8D65F32A2FB9}">
          <cx:tx>
            <cx:txData>
              <cx:f>_xlchart.v1.44</cx:f>
              <cx:v>Perceptual Abilities
(Mean = 6.6)
(Med = 6.5)
(SD = 0.45)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59F79E-E879-BB44-A348-18AC71342E82}">
          <cx:tx>
            <cx:txData>
              <cx:f>_xlchart.v1.46</cx:f>
              <cx:v>Musical Training
(Mean = 6.2)
(Med = 6.0)
(SD = 0.56)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D031C93-DF92-F04D-85C6-46FD5FB5375F}">
          <cx:tx>
            <cx:txData>
              <cx:f>_xlchart.v1.48</cx:f>
              <cx:v>Singing Abilities
(Mean = 5.9)
(Med = 5.8)
(SD = 0.60)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E48C7F3-5C74-DD44-8432-392E079F1DD7}">
          <cx:tx>
            <cx:txData>
              <cx:f>_xlchart.v1.50</cx:f>
              <cx:v>General Musical Sophistication
(Mean = 6.1)
(Med = 6.2)
(SD = 0.48)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" min="1"/>
        <cx:title>
          <cx:tx>
            <cx:txData>
              <cx:v>Goldsmith's MSI - Average 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Goldsmith's MSI - Average Scores</a:t>
              </a:r>
            </a:p>
          </cx:txPr>
        </cx:title>
        <cx:majorGridlines/>
        <cx:tickLabels/>
      </cx:axis>
    </cx:plotArea>
    <cx:legend pos="b" align="ctr" overlay="0"/>
  </cx:chart>
  <cx:spPr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  <cx:data id="2">
      <cx:numDim type="val">
        <cx:f>_xlchart.v1.57</cx:f>
      </cx:numDim>
    </cx:data>
    <cx:data id="3">
      <cx:numDim type="val">
        <cx:f>_xlchart.v1.59</cx:f>
      </cx:numDim>
    </cx:data>
  </cx:chartData>
  <cx:chart>
    <cx:plotArea>
      <cx:plotAreaRegion>
        <cx:series layoutId="boxWhisker" uniqueId="{0C248B2F-1B46-CA46-869E-19C1B89DA721}">
          <cx:tx>
            <cx:txData>
              <cx:f>_xlchart.v1.52</cx:f>
              <cx:v>Engagment
(Mean = 5.3)
(Med = 5.3)
(SD = 0.42)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8C4AC6-DA0D-2946-9728-4C98EA636621}">
          <cx:tx>
            <cx:txData>
              <cx:f>_xlchart.v1.54</cx:f>
              <cx:v>Need
(Mean = 5.3)
(Med = 5.3)
(SD = 0.65)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5B0145F-58C1-5F4E-931A-0EA7CCB09229}">
          <cx:tx>
            <cx:txData>
              <cx:f>_xlchart.v1.56</cx:f>
              <cx:v>Insight
(Mean = 4.8)
(Mean = 4.8)
(SD = 0.66)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7B89386-0942-8941-B9AE-2A9ACAD6EB98}">
          <cx:tx>
            <cx:txData>
              <cx:f>_xlchart.v1.58</cx:f>
              <cx:v>Total Score
(Mean = 5.1)
(Med = 5.3)
(SD = 0.39)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6" min="1"/>
        <cx:title>
          <cx:tx>
            <cx:txData>
              <cx:v>SRIS - Average 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SRIS - Average Scores</a:t>
              </a:r>
            </a:p>
          </cx:txPr>
        </cx:title>
        <cx:majorGridlines/>
        <cx:tickLabels/>
      </cx:axis>
    </cx:plotArea>
    <cx:legend pos="b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452914</xdr:colOff>
      <xdr:row>63</xdr:row>
      <xdr:rowOff>28460</xdr:rowOff>
    </xdr:from>
    <xdr:to>
      <xdr:col>25</xdr:col>
      <xdr:colOff>680900</xdr:colOff>
      <xdr:row>83</xdr:row>
      <xdr:rowOff>153011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17AE1-B67F-7448-9979-04881718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755650</xdr:colOff>
      <xdr:row>64</xdr:row>
      <xdr:rowOff>76200</xdr:rowOff>
    </xdr:from>
    <xdr:to>
      <xdr:col>20</xdr:col>
      <xdr:colOff>374650</xdr:colOff>
      <xdr:row>77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CD224-6243-2B4F-963E-5F7EADF33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349989</xdr:colOff>
      <xdr:row>63</xdr:row>
      <xdr:rowOff>38690</xdr:rowOff>
    </xdr:from>
    <xdr:to>
      <xdr:col>19</xdr:col>
      <xdr:colOff>787105</xdr:colOff>
      <xdr:row>76</xdr:row>
      <xdr:rowOff>94216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EA6E6-0B09-6744-A6AF-5F93B8476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755650</xdr:colOff>
      <xdr:row>64</xdr:row>
      <xdr:rowOff>76200</xdr:rowOff>
    </xdr:from>
    <xdr:to>
      <xdr:col>20</xdr:col>
      <xdr:colOff>374650</xdr:colOff>
      <xdr:row>77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ADE24-85A1-FD43-9A8A-B1EC771D4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260350</xdr:colOff>
      <xdr:row>64</xdr:row>
      <xdr:rowOff>6350</xdr:rowOff>
    </xdr:from>
    <xdr:to>
      <xdr:col>21</xdr:col>
      <xdr:colOff>704850</xdr:colOff>
      <xdr:row>77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EB78C-3FCC-C146-9E76-8BD6EEE37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755650</xdr:colOff>
      <xdr:row>64</xdr:row>
      <xdr:rowOff>76200</xdr:rowOff>
    </xdr:from>
    <xdr:to>
      <xdr:col>20</xdr:col>
      <xdr:colOff>374650</xdr:colOff>
      <xdr:row>77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960EF-E8F6-B64B-A0E4-A9667C912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133403</xdr:colOff>
      <xdr:row>19</xdr:row>
      <xdr:rowOff>148967</xdr:rowOff>
    </xdr:from>
    <xdr:to>
      <xdr:col>19</xdr:col>
      <xdr:colOff>583951</xdr:colOff>
      <xdr:row>33</xdr:row>
      <xdr:rowOff>87943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74D409F-CA02-0343-B4E5-FC63F27B6D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0403" y="4009767"/>
              <a:ext cx="4578048" cy="2783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438719</xdr:colOff>
      <xdr:row>33</xdr:row>
      <xdr:rowOff>117538</xdr:rowOff>
    </xdr:from>
    <xdr:to>
      <xdr:col>14</xdr:col>
      <xdr:colOff>57719</xdr:colOff>
      <xdr:row>47</xdr:row>
      <xdr:rowOff>56514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A23FAE6-832E-7249-9AE6-E48B1C028E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2719" y="6823138"/>
              <a:ext cx="4572000" cy="2783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135040</xdr:colOff>
      <xdr:row>33</xdr:row>
      <xdr:rowOff>120900</xdr:rowOff>
    </xdr:from>
    <xdr:to>
      <xdr:col>19</xdr:col>
      <xdr:colOff>575804</xdr:colOff>
      <xdr:row>47</xdr:row>
      <xdr:rowOff>59876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AF90E64-5EA5-E842-B50B-37CA6844A9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2040" y="6826500"/>
              <a:ext cx="4568264" cy="2783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402344</xdr:colOff>
      <xdr:row>19</xdr:row>
      <xdr:rowOff>110419</xdr:rowOff>
    </xdr:from>
    <xdr:to>
      <xdr:col>14</xdr:col>
      <xdr:colOff>29932</xdr:colOff>
      <xdr:row>33</xdr:row>
      <xdr:rowOff>49395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3C37608-38F7-9D44-8613-6CF31F7A78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6344" y="3971219"/>
              <a:ext cx="4580588" cy="2783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177800</xdr:rowOff>
    </xdr:from>
    <xdr:to>
      <xdr:col>11</xdr:col>
      <xdr:colOff>216170</xdr:colOff>
      <xdr:row>28</xdr:row>
      <xdr:rowOff>27021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8B6145-DF61-4942-BF12-A54818CB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300" y="1803400"/>
              <a:ext cx="3848370" cy="39132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805792</xdr:colOff>
      <xdr:row>31</xdr:row>
      <xdr:rowOff>13512</xdr:rowOff>
    </xdr:from>
    <xdr:to>
      <xdr:col>14</xdr:col>
      <xdr:colOff>325243</xdr:colOff>
      <xdr:row>54</xdr:row>
      <xdr:rowOff>61951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77FA58-A6FC-3E4A-AB78-65FF988DFC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292" y="6312712"/>
              <a:ext cx="6948951" cy="6030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15</xdr:row>
      <xdr:rowOff>88604</xdr:rowOff>
    </xdr:from>
    <xdr:to>
      <xdr:col>19</xdr:col>
      <xdr:colOff>38915</xdr:colOff>
      <xdr:row>33</xdr:row>
      <xdr:rowOff>44302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363E17-A6FB-E348-9543-12AD77B0F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3950" y="3136604"/>
              <a:ext cx="5709465" cy="4705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iro.com/welcomeonboard/TDVFbzlIY1h5Z2dwWk5YTURoMU5TTnNMeFkxS0ZrVjkwb0h2QlF2ZGl0cFZWM256S2hIWlB2Tm5hcVAzUFVKWXwzNDU4NzY0NTU3Mjc5NzQ2MzEzfDI=?share_link_id=8146837478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aracardinalemusic.com/portfolio/%20%20Old%20portfolio%20stuff,%20there&#8217;s%20lots%20of%20stuff%20missing%20but%20I%20have%20not%20updated%20that%20website%20since%20I%20started%20the%20PhD.%20My%20best%20compostions%20(or%20rather,%20my%20faves)%20are%20in%20the%20&#8220;personal%20projects&#8221;%20section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dropbox.com/scl/fi/f8cbjv4fj02it3sawfb9g/headshot-by-calum-1.jpeg?rlkey=1cbnqpln491n4r3z40gtf8w9g&amp;dl=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0265-6D45-314A-B976-C3EFC1B46C07}">
  <dimension ref="B2:N113"/>
  <sheetViews>
    <sheetView zoomScale="75" zoomScaleNormal="75" workbookViewId="0">
      <selection activeCell="F45" sqref="F45"/>
    </sheetView>
  </sheetViews>
  <sheetFormatPr baseColWidth="10" defaultRowHeight="16"/>
  <cols>
    <col min="1" max="7" width="10.83203125" style="3"/>
    <col min="8" max="8" width="12.1640625" style="3" bestFit="1" customWidth="1"/>
    <col min="9" max="16384" width="10.83203125" style="3"/>
  </cols>
  <sheetData>
    <row r="2" spans="2:5">
      <c r="B2" s="2" t="s">
        <v>66</v>
      </c>
      <c r="C2" s="3" t="s">
        <v>54</v>
      </c>
      <c r="D2" s="4" t="s">
        <v>55</v>
      </c>
    </row>
    <row r="4" spans="2:5">
      <c r="C4" s="1" t="s">
        <v>0</v>
      </c>
      <c r="D4" s="3">
        <v>26</v>
      </c>
    </row>
    <row r="5" spans="2:5">
      <c r="C5" s="1" t="s">
        <v>1</v>
      </c>
      <c r="D5" s="3" t="s">
        <v>10</v>
      </c>
    </row>
    <row r="6" spans="2:5">
      <c r="C6" s="1" t="s">
        <v>2</v>
      </c>
      <c r="D6" s="1" t="s">
        <v>3</v>
      </c>
    </row>
    <row r="7" spans="2:5">
      <c r="C7" s="1" t="s">
        <v>4</v>
      </c>
      <c r="D7" s="1" t="s">
        <v>5</v>
      </c>
    </row>
    <row r="8" spans="2:5">
      <c r="C8" s="1" t="s">
        <v>6</v>
      </c>
      <c r="D8" s="1" t="s">
        <v>7</v>
      </c>
    </row>
    <row r="9" spans="2:5">
      <c r="C9" s="1" t="s">
        <v>8</v>
      </c>
      <c r="D9" s="1" t="s">
        <v>9</v>
      </c>
    </row>
    <row r="13" spans="2:5">
      <c r="C13" s="5" t="s">
        <v>11</v>
      </c>
      <c r="D13" s="3">
        <v>6</v>
      </c>
      <c r="E13" s="3" t="s">
        <v>152</v>
      </c>
    </row>
    <row r="14" spans="2:5">
      <c r="C14" s="5" t="s">
        <v>151</v>
      </c>
      <c r="D14" s="3">
        <v>5</v>
      </c>
      <c r="E14" s="3" t="s">
        <v>152</v>
      </c>
    </row>
    <row r="15" spans="2:5">
      <c r="C15" s="5" t="s">
        <v>13</v>
      </c>
      <c r="D15" s="3">
        <v>7</v>
      </c>
      <c r="E15" s="3" t="s">
        <v>152</v>
      </c>
    </row>
    <row r="16" spans="2:5">
      <c r="C16" s="5" t="s">
        <v>14</v>
      </c>
      <c r="D16" s="3">
        <v>7</v>
      </c>
      <c r="E16" s="3" t="s">
        <v>152</v>
      </c>
    </row>
    <row r="17" spans="3:5">
      <c r="C17" s="5" t="s">
        <v>15</v>
      </c>
      <c r="D17" s="3">
        <v>7</v>
      </c>
      <c r="E17" s="3" t="s">
        <v>152</v>
      </c>
    </row>
    <row r="18" spans="3:5">
      <c r="C18" s="5" t="s">
        <v>16</v>
      </c>
      <c r="D18" s="3">
        <v>7</v>
      </c>
      <c r="E18" s="3" t="s">
        <v>152</v>
      </c>
    </row>
    <row r="19" spans="3:5">
      <c r="C19" s="5" t="s">
        <v>17</v>
      </c>
      <c r="D19" s="3">
        <v>1</v>
      </c>
      <c r="E19" s="3" t="s">
        <v>152</v>
      </c>
    </row>
    <row r="20" spans="3:5">
      <c r="C20" s="5" t="s">
        <v>18</v>
      </c>
      <c r="D20" s="3">
        <v>7</v>
      </c>
      <c r="E20" s="3" t="s">
        <v>152</v>
      </c>
    </row>
    <row r="21" spans="3:5">
      <c r="C21" s="5" t="s">
        <v>19</v>
      </c>
      <c r="D21" s="3">
        <v>1</v>
      </c>
      <c r="E21" s="3" t="s">
        <v>152</v>
      </c>
    </row>
    <row r="24" spans="3:5">
      <c r="C24" s="5" t="s">
        <v>20</v>
      </c>
      <c r="D24" s="3">
        <v>6</v>
      </c>
      <c r="E24" s="3" t="s">
        <v>152</v>
      </c>
    </row>
    <row r="25" spans="3:5">
      <c r="C25" s="5" t="s">
        <v>21</v>
      </c>
      <c r="D25" s="3">
        <v>1</v>
      </c>
      <c r="E25" s="3" t="s">
        <v>152</v>
      </c>
    </row>
    <row r="26" spans="3:5">
      <c r="C26" s="5" t="s">
        <v>22</v>
      </c>
      <c r="D26" s="3">
        <v>6</v>
      </c>
      <c r="E26" s="3" t="s">
        <v>152</v>
      </c>
    </row>
    <row r="27" spans="3:5">
      <c r="C27" s="5" t="s">
        <v>23</v>
      </c>
      <c r="D27" s="3">
        <v>2</v>
      </c>
      <c r="E27" s="3" t="s">
        <v>152</v>
      </c>
    </row>
    <row r="28" spans="3:5">
      <c r="C28" s="5" t="s">
        <v>24</v>
      </c>
      <c r="D28" s="3">
        <v>1</v>
      </c>
      <c r="E28" s="3" t="s">
        <v>152</v>
      </c>
    </row>
    <row r="29" spans="3:5">
      <c r="C29" s="5" t="s">
        <v>25</v>
      </c>
      <c r="D29" s="3">
        <v>6</v>
      </c>
      <c r="E29" s="3" t="s">
        <v>152</v>
      </c>
    </row>
    <row r="31" spans="3:5">
      <c r="C31" s="1" t="s">
        <v>26</v>
      </c>
      <c r="D31" s="3">
        <v>5</v>
      </c>
      <c r="E31" s="3" t="s">
        <v>152</v>
      </c>
    </row>
    <row r="32" spans="3:5">
      <c r="C32" s="1" t="s">
        <v>27</v>
      </c>
      <c r="D32" s="3">
        <v>6</v>
      </c>
      <c r="E32" s="3" t="s">
        <v>152</v>
      </c>
    </row>
    <row r="33" spans="3:5">
      <c r="C33" s="1" t="s">
        <v>28</v>
      </c>
      <c r="D33" s="3">
        <v>5</v>
      </c>
      <c r="E33" s="3" t="s">
        <v>152</v>
      </c>
    </row>
    <row r="35" spans="3:5">
      <c r="C35" s="1" t="s">
        <v>29</v>
      </c>
      <c r="D35" s="3" t="s">
        <v>30</v>
      </c>
    </row>
    <row r="38" spans="3:5">
      <c r="C38" s="5" t="s">
        <v>31</v>
      </c>
      <c r="D38" s="3">
        <v>3</v>
      </c>
    </row>
    <row r="39" spans="3:5">
      <c r="C39" s="5" t="s">
        <v>32</v>
      </c>
      <c r="D39" s="3">
        <v>2</v>
      </c>
    </row>
    <row r="40" spans="3:5">
      <c r="C40" s="5" t="s">
        <v>33</v>
      </c>
      <c r="D40" s="3">
        <v>4</v>
      </c>
    </row>
    <row r="41" spans="3:5">
      <c r="C41" s="5" t="s">
        <v>34</v>
      </c>
      <c r="D41" s="3">
        <v>1</v>
      </c>
    </row>
    <row r="42" spans="3:5">
      <c r="C42" s="5" t="s">
        <v>35</v>
      </c>
      <c r="D42" s="3">
        <v>5</v>
      </c>
    </row>
    <row r="43" spans="3:5">
      <c r="C43" s="5" t="s">
        <v>36</v>
      </c>
      <c r="D43" s="3">
        <v>4</v>
      </c>
    </row>
    <row r="44" spans="3:5">
      <c r="C44" s="5" t="s">
        <v>37</v>
      </c>
      <c r="D44" s="3">
        <v>2</v>
      </c>
    </row>
    <row r="45" spans="3:5">
      <c r="C45" s="5" t="s">
        <v>38</v>
      </c>
      <c r="D45" s="3">
        <v>4</v>
      </c>
    </row>
    <row r="46" spans="3:5">
      <c r="C46" s="5" t="s">
        <v>39</v>
      </c>
      <c r="D46" s="3">
        <v>5</v>
      </c>
    </row>
    <row r="47" spans="3:5">
      <c r="C47" s="5" t="s">
        <v>40</v>
      </c>
      <c r="D47" s="3">
        <v>4</v>
      </c>
    </row>
    <row r="48" spans="3:5">
      <c r="C48" s="5" t="s">
        <v>41</v>
      </c>
      <c r="D48" s="3">
        <v>3</v>
      </c>
    </row>
    <row r="49" spans="3:4">
      <c r="C49" s="5" t="s">
        <v>42</v>
      </c>
      <c r="D49" s="3">
        <v>4</v>
      </c>
    </row>
    <row r="50" spans="3:4">
      <c r="C50" s="5" t="s">
        <v>43</v>
      </c>
      <c r="D50" s="3">
        <v>4</v>
      </c>
    </row>
    <row r="51" spans="3:4">
      <c r="C51" s="5" t="s">
        <v>44</v>
      </c>
      <c r="D51" s="3">
        <v>4</v>
      </c>
    </row>
    <row r="52" spans="3:4">
      <c r="C52" s="5" t="s">
        <v>45</v>
      </c>
      <c r="D52" s="3">
        <v>3</v>
      </c>
    </row>
    <row r="53" spans="3:4">
      <c r="C53" s="5" t="s">
        <v>46</v>
      </c>
      <c r="D53" s="3">
        <v>4</v>
      </c>
    </row>
    <row r="54" spans="3:4">
      <c r="C54" s="5" t="s">
        <v>47</v>
      </c>
      <c r="D54" s="3">
        <v>2</v>
      </c>
    </row>
    <row r="55" spans="3:4">
      <c r="C55" s="5" t="s">
        <v>48</v>
      </c>
      <c r="D55" s="3">
        <v>2</v>
      </c>
    </row>
    <row r="56" spans="3:4">
      <c r="C56" s="5" t="s">
        <v>49</v>
      </c>
      <c r="D56" s="3">
        <v>3</v>
      </c>
    </row>
    <row r="57" spans="3:4">
      <c r="C57" s="5" t="s">
        <v>50</v>
      </c>
      <c r="D57" s="3">
        <v>5</v>
      </c>
    </row>
    <row r="59" spans="3:4">
      <c r="C59" s="6" t="s">
        <v>51</v>
      </c>
      <c r="D59" s="6" t="s">
        <v>67</v>
      </c>
    </row>
    <row r="62" spans="3:4">
      <c r="C62" s="3" t="s">
        <v>52</v>
      </c>
      <c r="D62" s="3" t="s">
        <v>53</v>
      </c>
    </row>
    <row r="65" spans="2:14">
      <c r="B65" s="2" t="s">
        <v>65</v>
      </c>
      <c r="C65" s="5" t="s">
        <v>62</v>
      </c>
      <c r="D65" s="3">
        <v>7</v>
      </c>
      <c r="F65" s="7">
        <f>AVERAGE(D65:D67)</f>
        <v>6.666666666666667</v>
      </c>
      <c r="G65" s="3">
        <f>AVERAGE(D65:D75)</f>
        <v>5.8888888888888893</v>
      </c>
      <c r="H65" s="28"/>
      <c r="K65" s="9" t="s">
        <v>65</v>
      </c>
      <c r="L65" s="9" t="s">
        <v>68</v>
      </c>
      <c r="M65" s="3" t="s">
        <v>73</v>
      </c>
      <c r="N65" s="3" t="s">
        <v>82</v>
      </c>
    </row>
    <row r="66" spans="2:14">
      <c r="C66" s="5" t="s">
        <v>60</v>
      </c>
      <c r="D66" s="3">
        <v>6</v>
      </c>
      <c r="J66" s="3" t="s">
        <v>70</v>
      </c>
      <c r="K66" s="10">
        <v>6.666666666666667</v>
      </c>
      <c r="L66" s="10">
        <v>4.666666666666667</v>
      </c>
      <c r="M66" s="10">
        <v>7</v>
      </c>
      <c r="N66" s="10">
        <v>6.333333333333333</v>
      </c>
    </row>
    <row r="67" spans="2:14">
      <c r="C67" s="5" t="s">
        <v>59</v>
      </c>
      <c r="D67" s="3">
        <v>7</v>
      </c>
      <c r="J67" s="3" t="s">
        <v>71</v>
      </c>
      <c r="K67" s="10">
        <v>4.666666666666667</v>
      </c>
      <c r="L67" s="10">
        <v>5.666666666666667</v>
      </c>
      <c r="M67" s="10">
        <v>4</v>
      </c>
      <c r="N67" s="10">
        <v>5.333333333333333</v>
      </c>
    </row>
    <row r="68" spans="2:14">
      <c r="J68" s="3" t="s">
        <v>72</v>
      </c>
      <c r="K68" s="10">
        <v>6.333333333333333</v>
      </c>
      <c r="L68" s="10">
        <v>7.666666666666667</v>
      </c>
      <c r="M68" s="10">
        <v>3.3333333333333335</v>
      </c>
      <c r="N68" s="10">
        <v>8</v>
      </c>
    </row>
    <row r="69" spans="2:14">
      <c r="C69" s="5" t="s">
        <v>57</v>
      </c>
      <c r="D69" s="3">
        <v>2</v>
      </c>
      <c r="F69" s="8">
        <f>AVERAGE(D69:D71)</f>
        <v>4.666666666666667</v>
      </c>
      <c r="H69" s="27"/>
      <c r="J69" s="3" t="s">
        <v>83</v>
      </c>
      <c r="K69" s="10">
        <v>5.8888888888888893</v>
      </c>
      <c r="L69" s="10">
        <v>6</v>
      </c>
      <c r="M69" s="10">
        <v>4.7777777777777777</v>
      </c>
      <c r="N69" s="10">
        <v>6.5555555555555554</v>
      </c>
    </row>
    <row r="70" spans="2:14">
      <c r="C70" s="5" t="s">
        <v>63</v>
      </c>
      <c r="D70" s="3">
        <v>7</v>
      </c>
    </row>
    <row r="71" spans="2:14">
      <c r="C71" s="5" t="s">
        <v>58</v>
      </c>
      <c r="D71" s="3">
        <v>5</v>
      </c>
    </row>
    <row r="73" spans="2:14">
      <c r="C73" s="5" t="s">
        <v>61</v>
      </c>
      <c r="D73" s="3">
        <v>8</v>
      </c>
      <c r="F73" s="7">
        <f>AVERAGE(D73:D75)</f>
        <v>6.333333333333333</v>
      </c>
    </row>
    <row r="74" spans="2:14">
      <c r="C74" s="5" t="s">
        <v>56</v>
      </c>
      <c r="D74" s="3">
        <v>3</v>
      </c>
    </row>
    <row r="75" spans="2:14">
      <c r="C75" s="5" t="s">
        <v>64</v>
      </c>
      <c r="D75" s="3">
        <v>8</v>
      </c>
    </row>
    <row r="77" spans="2:14">
      <c r="B77" s="2" t="s">
        <v>68</v>
      </c>
      <c r="C77" s="5" t="s">
        <v>62</v>
      </c>
      <c r="D77" s="3">
        <v>6</v>
      </c>
      <c r="F77" s="7">
        <f>AVERAGE(D77:D79)</f>
        <v>4.666666666666667</v>
      </c>
      <c r="G77" s="3">
        <f>AVERAGE(D77:D87)</f>
        <v>6</v>
      </c>
    </row>
    <row r="78" spans="2:14">
      <c r="C78" s="5" t="s">
        <v>60</v>
      </c>
      <c r="D78" s="3">
        <v>1</v>
      </c>
    </row>
    <row r="79" spans="2:14">
      <c r="C79" s="5" t="s">
        <v>59</v>
      </c>
      <c r="D79" s="3">
        <v>7</v>
      </c>
      <c r="F79" s="7"/>
    </row>
    <row r="80" spans="2:14">
      <c r="F80" s="7"/>
    </row>
    <row r="81" spans="2:7">
      <c r="C81" s="5" t="s">
        <v>57</v>
      </c>
      <c r="D81" s="3">
        <v>5</v>
      </c>
      <c r="F81" s="7">
        <f>AVERAGE(D81:D83)</f>
        <v>5.666666666666667</v>
      </c>
    </row>
    <row r="82" spans="2:7">
      <c r="C82" s="5" t="s">
        <v>69</v>
      </c>
      <c r="D82" s="3">
        <v>6</v>
      </c>
      <c r="F82" s="7"/>
    </row>
    <row r="83" spans="2:7">
      <c r="C83" s="5" t="s">
        <v>58</v>
      </c>
      <c r="D83" s="3">
        <v>6</v>
      </c>
      <c r="F83" s="7"/>
    </row>
    <row r="84" spans="2:7">
      <c r="F84" s="7"/>
    </row>
    <row r="85" spans="2:7">
      <c r="C85" s="5" t="s">
        <v>61</v>
      </c>
      <c r="D85" s="3">
        <v>6</v>
      </c>
      <c r="F85" s="7">
        <f>AVERAGE(D85:D87)</f>
        <v>7.666666666666667</v>
      </c>
    </row>
    <row r="86" spans="2:7">
      <c r="C86" s="5" t="s">
        <v>56</v>
      </c>
      <c r="D86" s="3">
        <v>8</v>
      </c>
    </row>
    <row r="87" spans="2:7">
      <c r="C87" s="5" t="s">
        <v>64</v>
      </c>
      <c r="D87" s="3">
        <v>9</v>
      </c>
    </row>
    <row r="90" spans="2:7">
      <c r="B90" s="2" t="s">
        <v>73</v>
      </c>
      <c r="C90" s="5" t="s">
        <v>75</v>
      </c>
      <c r="D90" s="3">
        <v>6</v>
      </c>
      <c r="F90" s="7">
        <f>AVERAGE(D90:D92)</f>
        <v>7</v>
      </c>
      <c r="G90" s="3">
        <f>AVERAGE(D90:D100)</f>
        <v>4.7777777777777777</v>
      </c>
    </row>
    <row r="91" spans="2:7">
      <c r="C91" s="5" t="s">
        <v>79</v>
      </c>
      <c r="D91" s="3">
        <v>7</v>
      </c>
      <c r="F91" s="7"/>
    </row>
    <row r="92" spans="2:7">
      <c r="C92" s="5" t="s">
        <v>76</v>
      </c>
      <c r="D92" s="3">
        <v>8</v>
      </c>
      <c r="F92" s="7"/>
    </row>
    <row r="93" spans="2:7">
      <c r="F93" s="7"/>
    </row>
    <row r="94" spans="2:7">
      <c r="C94" s="5" t="s">
        <v>57</v>
      </c>
      <c r="D94" s="3">
        <v>2</v>
      </c>
      <c r="F94" s="7">
        <f>AVERAGE(D94:D96)</f>
        <v>4</v>
      </c>
    </row>
    <row r="95" spans="2:7">
      <c r="C95" s="5" t="s">
        <v>80</v>
      </c>
      <c r="D95" s="3">
        <v>3</v>
      </c>
      <c r="F95" s="7"/>
    </row>
    <row r="96" spans="2:7">
      <c r="C96" s="5" t="s">
        <v>74</v>
      </c>
      <c r="D96" s="3">
        <v>7</v>
      </c>
      <c r="F96" s="7"/>
    </row>
    <row r="97" spans="2:7">
      <c r="F97" s="7"/>
    </row>
    <row r="98" spans="2:7">
      <c r="C98" s="5" t="s">
        <v>77</v>
      </c>
      <c r="D98" s="3">
        <v>2</v>
      </c>
      <c r="F98" s="7">
        <f>AVERAGE(D98:D100)</f>
        <v>3.3333333333333335</v>
      </c>
    </row>
    <row r="99" spans="2:7">
      <c r="C99" s="5" t="s">
        <v>81</v>
      </c>
      <c r="D99" s="3">
        <v>5</v>
      </c>
    </row>
    <row r="100" spans="2:7">
      <c r="C100" s="5" t="s">
        <v>78</v>
      </c>
      <c r="D100" s="3">
        <v>3</v>
      </c>
    </row>
    <row r="103" spans="2:7">
      <c r="B103" s="2" t="s">
        <v>82</v>
      </c>
      <c r="C103" s="5" t="s">
        <v>75</v>
      </c>
      <c r="D103" s="3">
        <v>6</v>
      </c>
      <c r="F103" s="7">
        <f>AVERAGE(D103:D105)</f>
        <v>6.333333333333333</v>
      </c>
      <c r="G103" s="3">
        <f>AVERAGE(D103:D113)</f>
        <v>6.5555555555555554</v>
      </c>
    </row>
    <row r="104" spans="2:7">
      <c r="C104" s="5" t="s">
        <v>79</v>
      </c>
      <c r="D104" s="3">
        <v>6</v>
      </c>
      <c r="F104" s="7"/>
    </row>
    <row r="105" spans="2:7">
      <c r="C105" s="5" t="s">
        <v>76</v>
      </c>
      <c r="D105" s="3">
        <v>7</v>
      </c>
      <c r="F105" s="7"/>
    </row>
    <row r="106" spans="2:7">
      <c r="F106" s="7"/>
    </row>
    <row r="107" spans="2:7">
      <c r="C107" s="5" t="s">
        <v>57</v>
      </c>
      <c r="D107" s="3">
        <v>4</v>
      </c>
      <c r="F107" s="7">
        <f>AVERAGE(D107:D109)</f>
        <v>5.333333333333333</v>
      </c>
    </row>
    <row r="108" spans="2:7">
      <c r="C108" s="5" t="s">
        <v>80</v>
      </c>
      <c r="D108" s="3">
        <v>5</v>
      </c>
      <c r="F108" s="7"/>
    </row>
    <row r="109" spans="2:7">
      <c r="C109" s="5" t="s">
        <v>74</v>
      </c>
      <c r="D109" s="3">
        <v>7</v>
      </c>
      <c r="F109" s="7"/>
    </row>
    <row r="110" spans="2:7">
      <c r="F110" s="7"/>
    </row>
    <row r="111" spans="2:7">
      <c r="C111" s="5" t="s">
        <v>81</v>
      </c>
      <c r="D111" s="3">
        <v>8</v>
      </c>
      <c r="F111" s="7">
        <f>AVERAGE(D111:D113)</f>
        <v>8</v>
      </c>
    </row>
    <row r="112" spans="2:7">
      <c r="C112" s="5" t="s">
        <v>77</v>
      </c>
      <c r="D112" s="3">
        <v>8</v>
      </c>
    </row>
    <row r="113" spans="3:4">
      <c r="C113" s="5" t="s">
        <v>78</v>
      </c>
      <c r="D113" s="3">
        <v>8</v>
      </c>
    </row>
  </sheetData>
  <hyperlinks>
    <hyperlink ref="D2" r:id="rId1" display="https://miro.com/welcomeonboard/TDVFbzlIY1h5Z2dwWk5YTURoMU5TTnNMeFkxS0ZrVjkwb0h2QlF2ZGl0cFZWM256S2hIWlB2Tm5hcVAzUFVKWXwzNDU4NzY0NTU3Mjc5NzQ2MzEzfDI=?share_link_id=814683747821" xr:uid="{9B3A4AA6-A5F9-DC4F-A211-2434679A8D51}"/>
  </hyperlinks>
  <pageMargins left="0.7" right="0.7" top="0.75" bottom="0.75" header="0.3" footer="0.3"/>
  <pageSetup paperSize="9" orientation="portrait" horizontalDpi="0" verticalDpi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E965-48D7-4F4F-8F59-4E55E5141DFF}">
  <dimension ref="A1:Q8"/>
  <sheetViews>
    <sheetView workbookViewId="0">
      <selection activeCell="D20" sqref="D20"/>
    </sheetView>
  </sheetViews>
  <sheetFormatPr baseColWidth="10" defaultRowHeight="16"/>
  <cols>
    <col min="1" max="1" width="3.1640625" bestFit="1" customWidth="1"/>
  </cols>
  <sheetData>
    <row r="1" spans="1:17">
      <c r="A1" t="s">
        <v>123</v>
      </c>
      <c r="B1" t="s">
        <v>183</v>
      </c>
      <c r="C1" t="s">
        <v>184</v>
      </c>
      <c r="D1" t="s">
        <v>185</v>
      </c>
      <c r="E1" t="s">
        <v>186</v>
      </c>
      <c r="G1" t="s">
        <v>187</v>
      </c>
      <c r="H1" t="s">
        <v>116</v>
      </c>
      <c r="I1" t="s">
        <v>115</v>
      </c>
      <c r="J1" t="s">
        <v>117</v>
      </c>
      <c r="K1" t="s">
        <v>114</v>
      </c>
      <c r="L1" t="s">
        <v>112</v>
      </c>
      <c r="M1" t="s">
        <v>113</v>
      </c>
      <c r="N1" t="s">
        <v>118</v>
      </c>
    </row>
    <row r="2" spans="1:17">
      <c r="A2" t="s">
        <v>116</v>
      </c>
      <c r="B2" s="10">
        <v>6.333333333333333</v>
      </c>
      <c r="C2" s="10">
        <v>7.666666666666667</v>
      </c>
      <c r="D2" s="10">
        <v>3.3333333333333335</v>
      </c>
      <c r="E2" s="10">
        <v>8</v>
      </c>
      <c r="G2" s="10">
        <v>1</v>
      </c>
      <c r="H2" s="7">
        <f>B2</f>
        <v>6.333333333333333</v>
      </c>
      <c r="I2" s="7">
        <f>B7</f>
        <v>10</v>
      </c>
      <c r="J2" s="7">
        <f>B5</f>
        <v>9.3333333333333339</v>
      </c>
      <c r="K2" s="7">
        <f>B6</f>
        <v>7.3333333300000003</v>
      </c>
      <c r="L2" s="7">
        <f>B4</f>
        <v>9</v>
      </c>
      <c r="M2" s="7">
        <f>B3</f>
        <v>9.3000000000000007</v>
      </c>
      <c r="N2" s="7">
        <f>B8</f>
        <v>5</v>
      </c>
      <c r="Q2" s="22"/>
    </row>
    <row r="3" spans="1:17">
      <c r="A3" t="s">
        <v>113</v>
      </c>
      <c r="B3" s="10">
        <v>9.3000000000000007</v>
      </c>
      <c r="C3" s="10">
        <v>6</v>
      </c>
      <c r="D3" s="10">
        <v>8.67</v>
      </c>
      <c r="E3" s="10">
        <v>3.67</v>
      </c>
      <c r="G3" s="10">
        <v>2</v>
      </c>
      <c r="H3" s="7">
        <f>C2</f>
        <v>7.666666666666667</v>
      </c>
      <c r="I3" s="7">
        <f>C7</f>
        <v>7.33</v>
      </c>
      <c r="J3" s="7">
        <f>C5</f>
        <v>7.666666666666667</v>
      </c>
      <c r="K3" s="7">
        <f>C6</f>
        <v>7.666666666666667</v>
      </c>
      <c r="L3" s="7">
        <f>C4</f>
        <v>8.67</v>
      </c>
      <c r="M3" s="7">
        <f>C3</f>
        <v>6</v>
      </c>
      <c r="N3" s="7">
        <f>C8</f>
        <v>6</v>
      </c>
      <c r="Q3" s="22"/>
    </row>
    <row r="4" spans="1:17">
      <c r="A4" t="s">
        <v>112</v>
      </c>
      <c r="B4" s="10">
        <v>9</v>
      </c>
      <c r="C4" s="10">
        <v>8.67</v>
      </c>
      <c r="D4" s="10">
        <v>6.67</v>
      </c>
      <c r="E4" s="10">
        <v>6.67</v>
      </c>
      <c r="G4" s="10">
        <v>3</v>
      </c>
      <c r="H4" s="7">
        <f>D2</f>
        <v>3.3333333333333335</v>
      </c>
      <c r="I4" s="7">
        <f>D7</f>
        <v>6</v>
      </c>
      <c r="J4" s="7">
        <f>D5</f>
        <v>3</v>
      </c>
      <c r="K4" s="7">
        <f>D6</f>
        <v>4</v>
      </c>
      <c r="L4" s="7">
        <f>D4</f>
        <v>6.67</v>
      </c>
      <c r="M4" s="7">
        <f>D3</f>
        <v>8.67</v>
      </c>
      <c r="N4" s="7">
        <f>D8</f>
        <v>10</v>
      </c>
      <c r="Q4" s="22"/>
    </row>
    <row r="5" spans="1:17">
      <c r="A5" t="s">
        <v>117</v>
      </c>
      <c r="B5" s="10">
        <v>9.3333333333333339</v>
      </c>
      <c r="C5" s="10">
        <v>7.666666666666667</v>
      </c>
      <c r="D5" s="10">
        <v>3</v>
      </c>
      <c r="E5" s="10">
        <v>0</v>
      </c>
      <c r="G5" s="10">
        <v>4</v>
      </c>
      <c r="H5" s="7">
        <f>E2</f>
        <v>8</v>
      </c>
      <c r="I5" s="7">
        <f>E7</f>
        <v>3.3</v>
      </c>
      <c r="J5" s="7">
        <f>E5</f>
        <v>0</v>
      </c>
      <c r="K5" s="7">
        <f>E6</f>
        <v>4.666666666666667</v>
      </c>
      <c r="L5" s="7">
        <f>E4</f>
        <v>6.67</v>
      </c>
      <c r="M5" s="7">
        <f>E3</f>
        <v>3.67</v>
      </c>
      <c r="N5" s="7">
        <f>E8</f>
        <v>9</v>
      </c>
      <c r="Q5" s="22"/>
    </row>
    <row r="6" spans="1:17">
      <c r="A6" t="s">
        <v>114</v>
      </c>
      <c r="B6" s="10">
        <v>7.3333333300000003</v>
      </c>
      <c r="C6" s="10">
        <v>7.666666666666667</v>
      </c>
      <c r="D6" s="10">
        <v>4</v>
      </c>
      <c r="E6" s="10">
        <v>4.666666666666667</v>
      </c>
    </row>
    <row r="7" spans="1:17">
      <c r="A7" t="s">
        <v>115</v>
      </c>
      <c r="B7" s="10">
        <v>10</v>
      </c>
      <c r="C7" s="10">
        <v>7.33</v>
      </c>
      <c r="D7" s="10">
        <v>6</v>
      </c>
      <c r="E7" s="10">
        <v>3.3</v>
      </c>
      <c r="H7" s="22">
        <f>AVERAGE(H2:H5)</f>
        <v>6.333333333333333</v>
      </c>
      <c r="I7" s="22">
        <f t="shared" ref="I7:N7" si="0">AVERAGE(I2:I5)</f>
        <v>6.6574999999999998</v>
      </c>
      <c r="J7" s="22">
        <f t="shared" si="0"/>
        <v>5</v>
      </c>
      <c r="K7" s="22">
        <f t="shared" si="0"/>
        <v>5.9166666658333336</v>
      </c>
      <c r="L7" s="22">
        <f t="shared" si="0"/>
        <v>7.7525000000000013</v>
      </c>
      <c r="M7" s="22">
        <f t="shared" si="0"/>
        <v>6.91</v>
      </c>
      <c r="N7" s="22">
        <f t="shared" si="0"/>
        <v>7.5</v>
      </c>
    </row>
    <row r="8" spans="1:17">
      <c r="A8" t="s">
        <v>118</v>
      </c>
      <c r="B8" s="10">
        <v>5</v>
      </c>
      <c r="C8" s="10">
        <v>6</v>
      </c>
      <c r="D8" s="10">
        <v>10</v>
      </c>
      <c r="E8" s="10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04E-ECCD-E34B-8ACD-45A61990B090}">
  <dimension ref="A1:N8"/>
  <sheetViews>
    <sheetView workbookViewId="0">
      <selection activeCell="G12" sqref="G12"/>
    </sheetView>
  </sheetViews>
  <sheetFormatPr baseColWidth="10" defaultRowHeight="16"/>
  <cols>
    <col min="1" max="1" width="3.1640625" bestFit="1" customWidth="1"/>
  </cols>
  <sheetData>
    <row r="1" spans="1:14">
      <c r="A1" s="17" t="s">
        <v>123</v>
      </c>
      <c r="B1" s="17" t="s">
        <v>183</v>
      </c>
      <c r="C1" s="17" t="s">
        <v>184</v>
      </c>
      <c r="D1" s="17" t="s">
        <v>185</v>
      </c>
      <c r="E1" s="17" t="s">
        <v>186</v>
      </c>
      <c r="G1" t="s">
        <v>187</v>
      </c>
      <c r="H1" t="s">
        <v>116</v>
      </c>
      <c r="I1" t="s">
        <v>115</v>
      </c>
      <c r="J1" t="s">
        <v>117</v>
      </c>
      <c r="K1" t="s">
        <v>114</v>
      </c>
      <c r="L1" t="s">
        <v>112</v>
      </c>
      <c r="M1" t="s">
        <v>113</v>
      </c>
      <c r="N1" t="s">
        <v>118</v>
      </c>
    </row>
    <row r="2" spans="1:14">
      <c r="A2" s="17" t="s">
        <v>116</v>
      </c>
      <c r="B2" s="18">
        <v>6</v>
      </c>
      <c r="C2" s="18">
        <v>6</v>
      </c>
      <c r="D2" s="18">
        <v>5</v>
      </c>
      <c r="E2" s="18">
        <v>6</v>
      </c>
      <c r="G2" s="10">
        <v>1</v>
      </c>
      <c r="H2" s="7">
        <f>B2</f>
        <v>6</v>
      </c>
      <c r="I2" s="7">
        <f>B7</f>
        <v>8</v>
      </c>
      <c r="J2" s="7">
        <f>B5</f>
        <v>7</v>
      </c>
      <c r="K2" s="7">
        <f>B6</f>
        <v>7</v>
      </c>
      <c r="L2" s="7">
        <f>B4</f>
        <v>8</v>
      </c>
      <c r="M2" s="7">
        <f>B3</f>
        <v>8</v>
      </c>
      <c r="N2" s="7">
        <f>B8</f>
        <v>5</v>
      </c>
    </row>
    <row r="3" spans="1:14">
      <c r="A3" s="17" t="s">
        <v>113</v>
      </c>
      <c r="B3" s="18">
        <v>8</v>
      </c>
      <c r="C3" s="18">
        <v>8</v>
      </c>
      <c r="D3" s="18">
        <v>9</v>
      </c>
      <c r="E3" s="18">
        <v>5</v>
      </c>
      <c r="G3" s="10">
        <v>2</v>
      </c>
      <c r="H3" s="7">
        <f>C2</f>
        <v>6</v>
      </c>
      <c r="I3" s="7">
        <f>C7</f>
        <v>8</v>
      </c>
      <c r="J3" s="7">
        <f>C5</f>
        <v>7</v>
      </c>
      <c r="K3" s="7">
        <f>C6</f>
        <v>7</v>
      </c>
      <c r="L3" s="7">
        <f>C4</f>
        <v>9</v>
      </c>
      <c r="M3" s="7">
        <f>C3</f>
        <v>8</v>
      </c>
      <c r="N3" s="7">
        <f>C8</f>
        <v>6</v>
      </c>
    </row>
    <row r="4" spans="1:14">
      <c r="A4" s="17" t="s">
        <v>112</v>
      </c>
      <c r="B4" s="18">
        <v>8</v>
      </c>
      <c r="C4" s="18">
        <v>9</v>
      </c>
      <c r="D4" s="18">
        <v>7</v>
      </c>
      <c r="E4" s="18">
        <v>7</v>
      </c>
      <c r="G4" s="10">
        <v>3</v>
      </c>
      <c r="H4" s="7">
        <f>D2</f>
        <v>5</v>
      </c>
      <c r="I4" s="7">
        <f>D7</f>
        <v>6</v>
      </c>
      <c r="J4" s="7">
        <f>D5</f>
        <v>6</v>
      </c>
      <c r="K4" s="7">
        <f>D6</f>
        <v>5</v>
      </c>
      <c r="L4" s="7">
        <f>D4</f>
        <v>7</v>
      </c>
      <c r="M4" s="7">
        <f>D3</f>
        <v>9</v>
      </c>
      <c r="N4" s="7">
        <f>D8</f>
        <v>9</v>
      </c>
    </row>
    <row r="5" spans="1:14">
      <c r="A5" s="17" t="s">
        <v>117</v>
      </c>
      <c r="B5" s="18">
        <v>7</v>
      </c>
      <c r="C5" s="18">
        <v>7</v>
      </c>
      <c r="D5" s="18">
        <v>6</v>
      </c>
      <c r="E5" s="18">
        <v>5</v>
      </c>
      <c r="G5" s="10">
        <v>4</v>
      </c>
      <c r="H5" s="7">
        <f>E2</f>
        <v>6</v>
      </c>
      <c r="I5" s="7">
        <f>E7</f>
        <v>6</v>
      </c>
      <c r="J5" s="7">
        <f>E5</f>
        <v>5</v>
      </c>
      <c r="K5" s="7">
        <f>E6</f>
        <v>6</v>
      </c>
      <c r="L5" s="7">
        <f>E4</f>
        <v>7</v>
      </c>
      <c r="M5" s="7">
        <f>E3</f>
        <v>5</v>
      </c>
      <c r="N5" s="7">
        <f>E8</f>
        <v>7</v>
      </c>
    </row>
    <row r="6" spans="1:14">
      <c r="A6" s="17" t="s">
        <v>114</v>
      </c>
      <c r="B6" s="18">
        <v>7</v>
      </c>
      <c r="C6" s="18">
        <v>7</v>
      </c>
      <c r="D6" s="18">
        <v>5</v>
      </c>
      <c r="E6" s="18">
        <v>6</v>
      </c>
    </row>
    <row r="7" spans="1:14">
      <c r="A7" s="17" t="s">
        <v>115</v>
      </c>
      <c r="B7" s="18">
        <v>8</v>
      </c>
      <c r="C7" s="18">
        <v>8</v>
      </c>
      <c r="D7" s="18">
        <v>6</v>
      </c>
      <c r="E7" s="18">
        <v>6</v>
      </c>
      <c r="H7" s="22">
        <f>AVERAGE(H2:H5)</f>
        <v>5.75</v>
      </c>
      <c r="I7" s="22">
        <f t="shared" ref="I7:N7" si="0">AVERAGE(I2:I5)</f>
        <v>7</v>
      </c>
      <c r="J7" s="22">
        <f t="shared" si="0"/>
        <v>6.25</v>
      </c>
      <c r="K7" s="22">
        <f t="shared" si="0"/>
        <v>6.25</v>
      </c>
      <c r="L7" s="22">
        <f t="shared" si="0"/>
        <v>7.75</v>
      </c>
      <c r="M7" s="22">
        <f t="shared" si="0"/>
        <v>7.5</v>
      </c>
      <c r="N7" s="22">
        <f t="shared" si="0"/>
        <v>6.75</v>
      </c>
    </row>
    <row r="8" spans="1:14">
      <c r="A8" s="17" t="s">
        <v>118</v>
      </c>
      <c r="B8" s="18">
        <v>5</v>
      </c>
      <c r="C8" s="18">
        <v>6</v>
      </c>
      <c r="D8" s="18">
        <v>9</v>
      </c>
      <c r="E8" s="18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7137-F28D-0240-A148-9D1AF35CA64D}">
  <dimension ref="A1:S47"/>
  <sheetViews>
    <sheetView tabSelected="1" topLeftCell="A31" zoomScale="82" workbookViewId="0">
      <selection activeCell="S55" sqref="S55"/>
    </sheetView>
  </sheetViews>
  <sheetFormatPr baseColWidth="10" defaultRowHeight="16"/>
  <cols>
    <col min="1" max="1" width="10.6640625" bestFit="1" customWidth="1"/>
    <col min="2" max="4" width="11" bestFit="1" customWidth="1"/>
    <col min="5" max="5" width="12.1640625" bestFit="1" customWidth="1"/>
  </cols>
  <sheetData>
    <row r="1" spans="1:19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</row>
    <row r="2" spans="1:19">
      <c r="A2">
        <v>1</v>
      </c>
      <c r="B2" s="3">
        <v>6</v>
      </c>
      <c r="C2">
        <v>5</v>
      </c>
      <c r="D2" s="3">
        <v>7</v>
      </c>
      <c r="E2" s="3">
        <v>6</v>
      </c>
      <c r="F2" s="3">
        <v>6</v>
      </c>
      <c r="G2" s="3">
        <v>1</v>
      </c>
      <c r="H2" s="3">
        <v>1</v>
      </c>
      <c r="I2" s="3">
        <v>7</v>
      </c>
      <c r="J2" s="3">
        <v>1</v>
      </c>
      <c r="K2" s="3">
        <v>7</v>
      </c>
      <c r="L2" s="3">
        <v>7</v>
      </c>
      <c r="M2" s="3">
        <v>7</v>
      </c>
      <c r="N2" s="3">
        <v>1</v>
      </c>
      <c r="O2" s="3">
        <v>2</v>
      </c>
      <c r="P2" s="3">
        <v>6</v>
      </c>
      <c r="Q2" s="3">
        <v>5</v>
      </c>
      <c r="R2" s="3">
        <v>6</v>
      </c>
      <c r="S2" s="3">
        <v>5</v>
      </c>
    </row>
    <row r="3" spans="1:19">
      <c r="A3">
        <v>2</v>
      </c>
      <c r="B3" s="3">
        <v>5</v>
      </c>
      <c r="C3">
        <v>6</v>
      </c>
      <c r="D3">
        <v>7</v>
      </c>
      <c r="E3">
        <v>7</v>
      </c>
      <c r="F3">
        <v>7</v>
      </c>
      <c r="G3">
        <v>1</v>
      </c>
      <c r="H3">
        <v>1</v>
      </c>
      <c r="I3">
        <v>7</v>
      </c>
      <c r="J3">
        <v>1</v>
      </c>
      <c r="K3">
        <v>7</v>
      </c>
      <c r="L3">
        <v>7</v>
      </c>
      <c r="M3">
        <v>7</v>
      </c>
      <c r="N3">
        <v>1</v>
      </c>
      <c r="O3">
        <v>7</v>
      </c>
      <c r="P3">
        <v>7</v>
      </c>
      <c r="Q3">
        <v>5</v>
      </c>
      <c r="R3">
        <v>7</v>
      </c>
      <c r="S3">
        <v>7</v>
      </c>
    </row>
    <row r="4" spans="1:19">
      <c r="A4">
        <v>3</v>
      </c>
      <c r="B4">
        <v>7</v>
      </c>
      <c r="C4">
        <v>3</v>
      </c>
      <c r="D4">
        <v>7</v>
      </c>
      <c r="E4">
        <v>7</v>
      </c>
      <c r="F4">
        <v>7</v>
      </c>
      <c r="G4">
        <v>1</v>
      </c>
      <c r="H4">
        <v>1</v>
      </c>
      <c r="I4">
        <v>7</v>
      </c>
      <c r="J4">
        <v>2</v>
      </c>
      <c r="K4">
        <v>6</v>
      </c>
      <c r="L4">
        <v>7</v>
      </c>
      <c r="M4">
        <v>5</v>
      </c>
      <c r="N4">
        <v>2</v>
      </c>
      <c r="O4">
        <v>4</v>
      </c>
      <c r="P4">
        <v>6</v>
      </c>
      <c r="Q4">
        <v>7</v>
      </c>
      <c r="R4">
        <v>6</v>
      </c>
      <c r="S4">
        <v>7</v>
      </c>
    </row>
    <row r="5" spans="1:19">
      <c r="A5">
        <v>4</v>
      </c>
      <c r="B5">
        <v>7</v>
      </c>
      <c r="C5">
        <v>7</v>
      </c>
      <c r="D5">
        <v>7</v>
      </c>
      <c r="E5">
        <v>7</v>
      </c>
      <c r="F5">
        <v>7</v>
      </c>
      <c r="G5">
        <v>1</v>
      </c>
      <c r="H5">
        <v>3</v>
      </c>
      <c r="I5">
        <v>7</v>
      </c>
      <c r="J5">
        <v>2</v>
      </c>
      <c r="K5">
        <v>7</v>
      </c>
      <c r="L5">
        <v>7</v>
      </c>
      <c r="M5">
        <v>5</v>
      </c>
      <c r="N5">
        <v>5</v>
      </c>
      <c r="O5">
        <v>5</v>
      </c>
      <c r="P5">
        <v>7</v>
      </c>
      <c r="Q5">
        <v>3</v>
      </c>
      <c r="R5">
        <v>7</v>
      </c>
      <c r="S5">
        <v>7</v>
      </c>
    </row>
    <row r="6" spans="1:19">
      <c r="A6">
        <v>5</v>
      </c>
      <c r="B6">
        <v>7</v>
      </c>
      <c r="C6">
        <v>5</v>
      </c>
      <c r="D6">
        <v>7</v>
      </c>
      <c r="E6">
        <v>7</v>
      </c>
      <c r="F6">
        <v>6</v>
      </c>
      <c r="G6">
        <v>2</v>
      </c>
      <c r="H6">
        <v>1</v>
      </c>
      <c r="I6">
        <v>6</v>
      </c>
      <c r="J6">
        <v>2</v>
      </c>
      <c r="K6">
        <v>6</v>
      </c>
      <c r="L6">
        <v>6</v>
      </c>
      <c r="M6">
        <v>5</v>
      </c>
      <c r="N6">
        <v>2</v>
      </c>
      <c r="O6">
        <v>3</v>
      </c>
      <c r="P6">
        <v>7</v>
      </c>
      <c r="Q6">
        <v>4</v>
      </c>
      <c r="R6">
        <v>3</v>
      </c>
      <c r="S6">
        <v>7</v>
      </c>
    </row>
    <row r="7" spans="1:19">
      <c r="A7">
        <v>6</v>
      </c>
      <c r="B7">
        <v>7</v>
      </c>
      <c r="C7">
        <v>6</v>
      </c>
      <c r="D7">
        <v>7</v>
      </c>
      <c r="E7">
        <v>7</v>
      </c>
      <c r="F7">
        <v>7</v>
      </c>
      <c r="G7">
        <v>2</v>
      </c>
      <c r="H7">
        <v>1</v>
      </c>
      <c r="I7">
        <v>7</v>
      </c>
      <c r="J7">
        <v>1</v>
      </c>
      <c r="K7">
        <v>7</v>
      </c>
      <c r="L7">
        <v>7</v>
      </c>
      <c r="M7">
        <v>6</v>
      </c>
      <c r="N7">
        <v>2</v>
      </c>
      <c r="O7">
        <v>2</v>
      </c>
      <c r="P7">
        <v>7</v>
      </c>
      <c r="Q7">
        <v>7</v>
      </c>
      <c r="R7">
        <v>7</v>
      </c>
      <c r="S7">
        <v>7</v>
      </c>
    </row>
    <row r="8" spans="1:19">
      <c r="A8">
        <v>7</v>
      </c>
      <c r="B8">
        <v>5</v>
      </c>
      <c r="C8">
        <v>7</v>
      </c>
      <c r="D8">
        <v>3</v>
      </c>
      <c r="E8">
        <v>2</v>
      </c>
      <c r="F8">
        <v>6</v>
      </c>
      <c r="G8">
        <v>1</v>
      </c>
      <c r="H8">
        <v>1</v>
      </c>
      <c r="I8">
        <v>7</v>
      </c>
      <c r="J8">
        <v>3</v>
      </c>
      <c r="K8">
        <v>5</v>
      </c>
      <c r="L8">
        <v>7</v>
      </c>
      <c r="M8">
        <v>5</v>
      </c>
      <c r="N8">
        <v>4</v>
      </c>
      <c r="O8">
        <v>6</v>
      </c>
      <c r="P8">
        <v>7</v>
      </c>
      <c r="Q8">
        <v>4</v>
      </c>
      <c r="R8">
        <v>6</v>
      </c>
      <c r="S8">
        <v>5</v>
      </c>
    </row>
    <row r="10" spans="1:19">
      <c r="C10" s="20"/>
    </row>
    <row r="11" spans="1:19">
      <c r="C11" s="21"/>
    </row>
    <row r="12" spans="1:19">
      <c r="C12" s="21"/>
    </row>
    <row r="13" spans="1:19">
      <c r="A13" t="s">
        <v>182</v>
      </c>
      <c r="B13" t="s">
        <v>181</v>
      </c>
      <c r="C13" s="21" t="s">
        <v>180</v>
      </c>
      <c r="D13" t="s">
        <v>179</v>
      </c>
      <c r="E13" t="s">
        <v>178</v>
      </c>
    </row>
    <row r="14" spans="1:19">
      <c r="A14" s="16">
        <v>85.714285714285708</v>
      </c>
      <c r="B14" s="16">
        <v>100</v>
      </c>
      <c r="C14" s="23">
        <v>85.714285714285708</v>
      </c>
      <c r="D14" s="16">
        <v>95.238095238095283</v>
      </c>
      <c r="E14" s="16">
        <v>90.476190476190439</v>
      </c>
    </row>
    <row r="15" spans="1:19">
      <c r="A15" s="16">
        <v>89.285714285714292</v>
      </c>
      <c r="B15" s="16">
        <v>100</v>
      </c>
      <c r="C15" s="23">
        <v>94.285714285714278</v>
      </c>
      <c r="D15" s="16">
        <v>85.714285714285708</v>
      </c>
      <c r="E15" s="16">
        <v>91.269841269841294</v>
      </c>
    </row>
    <row r="16" spans="1:19">
      <c r="A16" s="16">
        <v>85.714285714285708</v>
      </c>
      <c r="B16" s="16">
        <v>92.857142857142861</v>
      </c>
      <c r="C16" s="23">
        <v>97.142857142857139</v>
      </c>
      <c r="D16" s="16">
        <v>80.952380952380992</v>
      </c>
      <c r="E16" s="16">
        <v>88.888888888888857</v>
      </c>
    </row>
    <row r="17" spans="1:5">
      <c r="A17" s="16">
        <v>100</v>
      </c>
      <c r="B17" s="16">
        <v>92.857142857142861</v>
      </c>
      <c r="C17" s="23">
        <v>82.857142857142847</v>
      </c>
      <c r="D17" s="16">
        <v>76.190476190476147</v>
      </c>
      <c r="E17" s="16">
        <v>86.507936507936563</v>
      </c>
    </row>
    <row r="18" spans="1:5">
      <c r="A18" s="16">
        <v>92.857142857142861</v>
      </c>
      <c r="B18" s="16">
        <v>85.714285714285708</v>
      </c>
      <c r="C18" s="23">
        <v>77.142857142857153</v>
      </c>
      <c r="D18" s="16">
        <v>83.333333333333286</v>
      </c>
      <c r="E18" s="16">
        <v>84.126984126984155</v>
      </c>
    </row>
    <row r="19" spans="1:5">
      <c r="A19" s="16">
        <v>96.428571428571431</v>
      </c>
      <c r="B19" s="16">
        <v>100</v>
      </c>
      <c r="C19" s="23">
        <v>97.142857142857139</v>
      </c>
      <c r="D19" s="16">
        <v>92.857142857142861</v>
      </c>
      <c r="E19" s="16">
        <v>96.031746031745996</v>
      </c>
    </row>
    <row r="20" spans="1:5">
      <c r="A20" s="16">
        <v>60.714285714285708</v>
      </c>
      <c r="B20" s="16">
        <v>85.714285714285708</v>
      </c>
      <c r="C20" s="23">
        <v>82.857142857142847</v>
      </c>
      <c r="D20" s="16">
        <v>71.428571428571431</v>
      </c>
      <c r="E20" s="16">
        <v>74.603174603174566</v>
      </c>
    </row>
    <row r="21" spans="1:5">
      <c r="A21" s="16"/>
      <c r="B21" s="16"/>
      <c r="C21" s="23"/>
      <c r="D21" s="16"/>
      <c r="E21" s="16"/>
    </row>
    <row r="22" spans="1:5">
      <c r="A22" s="24">
        <v>87.24489795918366</v>
      </c>
      <c r="B22" s="24">
        <v>93.877551020408177</v>
      </c>
      <c r="C22" s="25">
        <v>88.16326530612244</v>
      </c>
      <c r="D22" s="24">
        <v>83.673469387755105</v>
      </c>
      <c r="E22" s="24">
        <v>87.414965986394563</v>
      </c>
    </row>
    <row r="23" spans="1:5">
      <c r="A23" s="24">
        <v>89.285714285714292</v>
      </c>
      <c r="B23" s="24">
        <v>92.857142857142861</v>
      </c>
      <c r="C23" s="25">
        <v>85.714285714285708</v>
      </c>
      <c r="D23" s="24">
        <v>83.333333333333286</v>
      </c>
      <c r="E23" s="24">
        <v>88.888888888888857</v>
      </c>
    </row>
    <row r="24" spans="1:5">
      <c r="A24" s="24">
        <v>12.853363012034928</v>
      </c>
      <c r="B24" s="24">
        <v>6.4266815060174123</v>
      </c>
      <c r="C24" s="25">
        <v>7.9844357829231054</v>
      </c>
      <c r="D24" s="24">
        <v>8.5215226413213543</v>
      </c>
      <c r="E24" s="26">
        <v>6.7875870961885596</v>
      </c>
    </row>
    <row r="25" spans="1:5">
      <c r="C25" s="21"/>
    </row>
    <row r="26" spans="1:5">
      <c r="C26" s="21"/>
    </row>
    <row r="27" spans="1:5">
      <c r="C27" s="21"/>
    </row>
    <row r="35" spans="1:5" ht="119">
      <c r="A35" s="30" t="s">
        <v>188</v>
      </c>
      <c r="B35" s="30" t="s">
        <v>189</v>
      </c>
      <c r="C35" s="31" t="s">
        <v>190</v>
      </c>
      <c r="D35" s="30" t="s">
        <v>191</v>
      </c>
      <c r="E35" s="30" t="s">
        <v>192</v>
      </c>
    </row>
    <row r="36" spans="1:5">
      <c r="A36" s="22">
        <v>6</v>
      </c>
      <c r="B36" s="22">
        <v>7</v>
      </c>
      <c r="C36" s="22">
        <v>6</v>
      </c>
      <c r="D36" s="22">
        <v>6.6666666666666696</v>
      </c>
      <c r="E36" s="22">
        <v>6.3333333333333304</v>
      </c>
    </row>
    <row r="37" spans="1:5">
      <c r="A37" s="22">
        <v>6.25</v>
      </c>
      <c r="B37" s="22">
        <v>7</v>
      </c>
      <c r="C37" s="22">
        <v>6.6</v>
      </c>
      <c r="D37" s="22">
        <v>6</v>
      </c>
      <c r="E37" s="22">
        <v>6.3888888888888902</v>
      </c>
    </row>
    <row r="38" spans="1:5">
      <c r="A38" s="22">
        <v>6</v>
      </c>
      <c r="B38" s="22">
        <v>6.5</v>
      </c>
      <c r="C38" s="22">
        <v>6.8</v>
      </c>
      <c r="D38" s="22">
        <v>5.6666666666666696</v>
      </c>
      <c r="E38" s="22">
        <v>6.2222222222222197</v>
      </c>
    </row>
    <row r="39" spans="1:5">
      <c r="A39" s="22">
        <v>7</v>
      </c>
      <c r="B39" s="22">
        <v>6.5</v>
      </c>
      <c r="C39" s="22">
        <v>5.8</v>
      </c>
      <c r="D39" s="22">
        <v>5.3333333333333304</v>
      </c>
      <c r="E39" s="22">
        <v>6.0555555555555598</v>
      </c>
    </row>
    <row r="40" spans="1:5">
      <c r="A40" s="22">
        <v>6.5</v>
      </c>
      <c r="B40" s="22">
        <v>6</v>
      </c>
      <c r="C40" s="22">
        <v>5.4</v>
      </c>
      <c r="D40" s="22">
        <v>5.8333333333333304</v>
      </c>
      <c r="E40" s="22">
        <v>5.8888888888888902</v>
      </c>
    </row>
    <row r="41" spans="1:5">
      <c r="A41" s="22">
        <v>6.75</v>
      </c>
      <c r="B41" s="22">
        <v>7</v>
      </c>
      <c r="C41" s="22">
        <v>6.8</v>
      </c>
      <c r="D41" s="22">
        <v>6.5</v>
      </c>
      <c r="E41" s="22">
        <v>6.7222222222222197</v>
      </c>
    </row>
    <row r="42" spans="1:5">
      <c r="A42" s="22">
        <v>4.25</v>
      </c>
      <c r="B42" s="22">
        <v>6</v>
      </c>
      <c r="C42" s="22">
        <v>5.8</v>
      </c>
      <c r="D42" s="22">
        <v>5</v>
      </c>
      <c r="E42" s="22">
        <v>5.2222222222222197</v>
      </c>
    </row>
    <row r="45" spans="1:5">
      <c r="A45" s="29">
        <f>AVERAGE(A36:A42)</f>
        <v>6.1071428571428568</v>
      </c>
      <c r="B45" s="29">
        <f>AVERAGE(B36:B42)</f>
        <v>6.5714285714285712</v>
      </c>
      <c r="C45" s="29">
        <f>AVERAGE(C36:C42)</f>
        <v>6.1714285714285708</v>
      </c>
      <c r="D45" s="29">
        <f>AVERAGE(D36:D42)</f>
        <v>5.8571428571428568</v>
      </c>
      <c r="E45" s="29">
        <f>AVERAGE(E36:E42)</f>
        <v>6.1190476190476195</v>
      </c>
    </row>
    <row r="46" spans="1:5">
      <c r="A46" s="29">
        <f>MEDIAN(A36:A42)</f>
        <v>6.25</v>
      </c>
      <c r="B46" s="29">
        <f>MEDIAN(B36:B42)</f>
        <v>6.5</v>
      </c>
      <c r="C46" s="29">
        <f>MEDIAN(C36:C42)</f>
        <v>6</v>
      </c>
      <c r="D46" s="29">
        <f>MEDIAN(D36:D42)</f>
        <v>5.8333333333333304</v>
      </c>
      <c r="E46" s="29">
        <f>MEDIAN(E36:E42)</f>
        <v>6.2222222222222197</v>
      </c>
    </row>
    <row r="47" spans="1:5">
      <c r="A47" s="22">
        <f>STDEV(A36:A42)</f>
        <v>0.89973541084243502</v>
      </c>
      <c r="B47" s="22">
        <f>STDEV(B36:B42)</f>
        <v>0.44986770542121862</v>
      </c>
      <c r="C47" s="22">
        <f>STDEV(C36:C42)</f>
        <v>0.55891050480461735</v>
      </c>
      <c r="D47" s="22">
        <f>STDEV(D36:D42)</f>
        <v>0.59650658489249464</v>
      </c>
      <c r="E47" s="22">
        <f>STDEV(E36:E42)</f>
        <v>0.47513109673319875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32BB-1A2D-9546-A0BD-26A0A0E6EE52}">
  <dimension ref="A1:X32"/>
  <sheetViews>
    <sheetView topLeftCell="D1" zoomScale="86" workbookViewId="0">
      <selection activeCell="AH25" sqref="AH25"/>
    </sheetView>
  </sheetViews>
  <sheetFormatPr baseColWidth="10" defaultRowHeight="16"/>
  <sheetData>
    <row r="1" spans="1:24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</row>
    <row r="2" spans="1:24">
      <c r="A2">
        <f>7-'P1'!D38</f>
        <v>4</v>
      </c>
      <c r="B2">
        <f>7-'P1'!D39</f>
        <v>5</v>
      </c>
      <c r="C2">
        <f>'P1'!D40</f>
        <v>4</v>
      </c>
      <c r="D2">
        <f>7-'P1'!D41</f>
        <v>6</v>
      </c>
      <c r="E2">
        <f>'P1'!D42</f>
        <v>5</v>
      </c>
      <c r="F2">
        <f>'P1'!D43</f>
        <v>4</v>
      </c>
      <c r="G2" s="22">
        <f>AVERAGE(A2:F2)</f>
        <v>4.666666666666667</v>
      </c>
      <c r="H2">
        <f>7-'P1'!D44</f>
        <v>5</v>
      </c>
      <c r="I2">
        <f>'P1'!D45</f>
        <v>4</v>
      </c>
      <c r="J2">
        <f>'P1'!D46</f>
        <v>5</v>
      </c>
      <c r="K2">
        <f>'P1'!D47</f>
        <v>4</v>
      </c>
      <c r="L2">
        <f>'P1'!D48</f>
        <v>3</v>
      </c>
      <c r="M2">
        <f>'P1'!D49</f>
        <v>4</v>
      </c>
      <c r="N2" s="22">
        <f>AVERAGE(H2:M2)</f>
        <v>4.166666666666667</v>
      </c>
      <c r="O2">
        <f>'P1'!D50</f>
        <v>4</v>
      </c>
      <c r="P2">
        <f>7 -'P1'!D51</f>
        <v>3</v>
      </c>
      <c r="Q2">
        <f>'P1'!D52</f>
        <v>3</v>
      </c>
      <c r="R2">
        <f>7-'P1'!D53</f>
        <v>3</v>
      </c>
      <c r="S2">
        <f>7-'P1'!D54</f>
        <v>5</v>
      </c>
      <c r="T2">
        <f>7-'P1'!D55</f>
        <v>5</v>
      </c>
      <c r="U2">
        <f>7-'P1'!D56</f>
        <v>4</v>
      </c>
      <c r="V2">
        <f>'P1'!D57</f>
        <v>5</v>
      </c>
      <c r="W2" s="22">
        <f>AVERAGE(O2:V2)</f>
        <v>4</v>
      </c>
      <c r="X2" s="22">
        <f t="shared" ref="X2:X8" si="0">AVERAGE(O2:V2,H2:M2,A2:F2)</f>
        <v>4.25</v>
      </c>
    </row>
    <row r="3" spans="1:24">
      <c r="A3">
        <f>7-'P2'!D38</f>
        <v>6</v>
      </c>
      <c r="B3">
        <f>7-'P2'!D39</f>
        <v>6</v>
      </c>
      <c r="C3">
        <f>'P2'!D40</f>
        <v>6</v>
      </c>
      <c r="D3">
        <f>7-'P2'!D41</f>
        <v>6</v>
      </c>
      <c r="E3">
        <f>'P2'!D42</f>
        <v>6</v>
      </c>
      <c r="F3">
        <f>'P2'!D43</f>
        <v>6</v>
      </c>
      <c r="G3" s="22">
        <f t="shared" ref="G3:G8" si="1">AVERAGE(A3:F3)</f>
        <v>6</v>
      </c>
      <c r="H3">
        <f>7-'P2'!D44</f>
        <v>6</v>
      </c>
      <c r="I3">
        <f>'P2'!D45</f>
        <v>6</v>
      </c>
      <c r="J3">
        <f>'P2'!D46</f>
        <v>6</v>
      </c>
      <c r="K3">
        <f>'P2'!D47</f>
        <v>6</v>
      </c>
      <c r="L3">
        <f>'P2'!D48</f>
        <v>6</v>
      </c>
      <c r="M3">
        <f>'P2'!D49</f>
        <v>6</v>
      </c>
      <c r="N3" s="22">
        <f t="shared" ref="N3:N8" si="2">AVERAGE(H3:M3)</f>
        <v>6</v>
      </c>
      <c r="O3">
        <f>'P2'!D50</f>
        <v>5</v>
      </c>
      <c r="P3">
        <f>7 -'P2'!D51</f>
        <v>2</v>
      </c>
      <c r="Q3">
        <f>'P2'!D52</f>
        <v>4</v>
      </c>
      <c r="R3">
        <f>7-'P2'!D53</f>
        <v>4</v>
      </c>
      <c r="S3">
        <f>7-'P2'!D54</f>
        <v>4</v>
      </c>
      <c r="T3">
        <f>7-'P2'!D55</f>
        <v>6</v>
      </c>
      <c r="U3">
        <f>7-'P2'!D56</f>
        <v>4</v>
      </c>
      <c r="V3">
        <f>'P2'!D57</f>
        <v>4</v>
      </c>
      <c r="W3" s="22">
        <f t="shared" ref="W3:W8" si="3">AVERAGE(O3:V3)</f>
        <v>4.125</v>
      </c>
      <c r="X3" s="22">
        <f t="shared" si="0"/>
        <v>5.25</v>
      </c>
    </row>
    <row r="4" spans="1:24">
      <c r="A4">
        <f>7-'P3 &amp; P4'!E38</f>
        <v>6</v>
      </c>
      <c r="B4">
        <f>7-'P3 &amp; P4'!E39</f>
        <v>6</v>
      </c>
      <c r="C4">
        <f>'P3 &amp; P4'!E40</f>
        <v>4</v>
      </c>
      <c r="D4">
        <f>7-'P3 &amp; P4'!E41</f>
        <v>6</v>
      </c>
      <c r="E4">
        <f>'P3 &amp; P4'!E42</f>
        <v>5</v>
      </c>
      <c r="F4">
        <f>'P3 &amp; P4'!E43</f>
        <v>5</v>
      </c>
      <c r="G4" s="22">
        <f t="shared" si="1"/>
        <v>5.333333333333333</v>
      </c>
      <c r="H4">
        <f>7-'P3 &amp; P4'!E44</f>
        <v>6</v>
      </c>
      <c r="I4">
        <f>'P3 &amp; P4'!E45</f>
        <v>6</v>
      </c>
      <c r="J4">
        <f>'P3 &amp; P4'!E46</f>
        <v>5</v>
      </c>
      <c r="K4">
        <f>'P3 &amp; P4'!E47</f>
        <v>5</v>
      </c>
      <c r="L4">
        <f>'P3 &amp; P4'!E48</f>
        <v>6</v>
      </c>
      <c r="M4">
        <f>'P3 &amp; P4'!E49</f>
        <v>6</v>
      </c>
      <c r="N4" s="22">
        <f t="shared" si="2"/>
        <v>5.666666666666667</v>
      </c>
      <c r="O4">
        <f>'P3 &amp; P4'!E50</f>
        <v>5</v>
      </c>
      <c r="P4">
        <f>7-'P3 &amp; P4'!E51</f>
        <v>4</v>
      </c>
      <c r="Q4">
        <f>'P3 &amp; P4'!E52</f>
        <v>3</v>
      </c>
      <c r="R4">
        <f>7-'P3 &amp; P4'!E53</f>
        <v>4</v>
      </c>
      <c r="S4">
        <f>7-'P3 &amp; P4'!E54</f>
        <v>4</v>
      </c>
      <c r="T4">
        <f>7-'P3 &amp; P4'!E55</f>
        <v>5</v>
      </c>
      <c r="U4">
        <f>7-'P3 &amp; P4'!E56</f>
        <v>5</v>
      </c>
      <c r="V4">
        <f>'P3 &amp; P4'!E57</f>
        <v>4</v>
      </c>
      <c r="W4" s="22">
        <f t="shared" si="3"/>
        <v>4.25</v>
      </c>
      <c r="X4" s="22">
        <f t="shared" si="0"/>
        <v>5</v>
      </c>
    </row>
    <row r="5" spans="1:24">
      <c r="A5">
        <f>7-'P3 &amp; P4'!D38</f>
        <v>6</v>
      </c>
      <c r="B5">
        <f>7-'P3 &amp; P4'!D39</f>
        <v>6</v>
      </c>
      <c r="C5">
        <f>'P3 &amp; P4'!D40</f>
        <v>3</v>
      </c>
      <c r="D5">
        <f>7-'P3 &amp; P4'!D41</f>
        <v>6</v>
      </c>
      <c r="E5">
        <f>'P3 &amp; P4'!D42</f>
        <v>6</v>
      </c>
      <c r="F5">
        <f>'P3 &amp; P4'!D43</f>
        <v>3</v>
      </c>
      <c r="G5" s="22">
        <f t="shared" si="1"/>
        <v>5</v>
      </c>
      <c r="H5">
        <f>7-'P3 &amp; P4'!D44</f>
        <v>6</v>
      </c>
      <c r="I5">
        <f>'P3 &amp; P4'!D45</f>
        <v>5</v>
      </c>
      <c r="J5">
        <f>'P3 &amp; P4'!D46</f>
        <v>5</v>
      </c>
      <c r="K5">
        <f>'P3 &amp; P4'!D47</f>
        <v>5</v>
      </c>
      <c r="L5">
        <f>'P3 &amp; P4'!D48</f>
        <v>5</v>
      </c>
      <c r="M5">
        <f>'P3 &amp; P4'!D49</f>
        <v>5</v>
      </c>
      <c r="N5" s="22">
        <f t="shared" si="2"/>
        <v>5.166666666666667</v>
      </c>
      <c r="O5">
        <f>'P3 &amp; P4'!D50</f>
        <v>6</v>
      </c>
      <c r="P5">
        <f>7-'P3 &amp; P4'!D51</f>
        <v>6</v>
      </c>
      <c r="Q5">
        <f>'P3 &amp; P4'!D52</f>
        <v>5</v>
      </c>
      <c r="R5">
        <f>7-'P3 &amp; P4'!D53</f>
        <v>4</v>
      </c>
      <c r="S5">
        <f>7-'P3 &amp; P4'!D54</f>
        <v>6</v>
      </c>
      <c r="T5">
        <f>7-'P3 &amp; P4'!D55</f>
        <v>4</v>
      </c>
      <c r="U5">
        <f>7-'P3 &amp; P4'!D56</f>
        <v>6</v>
      </c>
      <c r="V5">
        <f>'P3 &amp; P4'!D57</f>
        <v>6</v>
      </c>
      <c r="W5" s="22">
        <f t="shared" si="3"/>
        <v>5.375</v>
      </c>
      <c r="X5" s="22">
        <f t="shared" si="0"/>
        <v>5.2</v>
      </c>
    </row>
    <row r="6" spans="1:24">
      <c r="A6">
        <f>7-'P5'!D38</f>
        <v>6</v>
      </c>
      <c r="B6">
        <f>7-'P5'!D39</f>
        <v>6</v>
      </c>
      <c r="C6">
        <f>'P5'!D40</f>
        <v>5</v>
      </c>
      <c r="D6">
        <f>7-'P5'!D41</f>
        <v>5</v>
      </c>
      <c r="E6">
        <f>'P5'!D42</f>
        <v>5</v>
      </c>
      <c r="F6">
        <f>'P5'!D43</f>
        <v>5</v>
      </c>
      <c r="G6" s="22">
        <f t="shared" si="1"/>
        <v>5.333333333333333</v>
      </c>
      <c r="H6">
        <f>7-'P5'!D44</f>
        <v>5</v>
      </c>
      <c r="I6">
        <f>'P5'!D45</f>
        <v>4</v>
      </c>
      <c r="J6">
        <f>'P5'!D46</f>
        <v>6</v>
      </c>
      <c r="K6">
        <f>'P5'!D47</f>
        <v>6</v>
      </c>
      <c r="L6">
        <f>'P5'!D48</f>
        <v>6</v>
      </c>
      <c r="M6">
        <f>'P5'!D49</f>
        <v>5</v>
      </c>
      <c r="N6" s="22">
        <f t="shared" si="2"/>
        <v>5.333333333333333</v>
      </c>
      <c r="O6">
        <f>'P5'!D50</f>
        <v>6</v>
      </c>
      <c r="P6">
        <f>7 -'P5'!D51</f>
        <v>5</v>
      </c>
      <c r="Q6">
        <f>'P5'!D52</f>
        <v>5</v>
      </c>
      <c r="R6">
        <f>7-'P5'!D53</f>
        <v>6</v>
      </c>
      <c r="S6">
        <f>7-'P5'!D54</f>
        <v>6</v>
      </c>
      <c r="T6">
        <f>7-'P5'!D55</f>
        <v>6</v>
      </c>
      <c r="U6">
        <f>7-'P5'!D56</f>
        <v>6</v>
      </c>
      <c r="V6">
        <f>'P5'!D57</f>
        <v>5</v>
      </c>
      <c r="W6" s="22">
        <f t="shared" si="3"/>
        <v>5.625</v>
      </c>
      <c r="X6" s="22">
        <f t="shared" si="0"/>
        <v>5.45</v>
      </c>
    </row>
    <row r="7" spans="1:24">
      <c r="A7">
        <f>7-'P6'!D38</f>
        <v>6</v>
      </c>
      <c r="B7">
        <f>7-'P6'!D39</f>
        <v>6</v>
      </c>
      <c r="C7">
        <f>'P6'!D40</f>
        <v>2</v>
      </c>
      <c r="D7">
        <f>7-'P6'!D41</f>
        <v>6</v>
      </c>
      <c r="E7">
        <f>'P6'!D42</f>
        <v>6</v>
      </c>
      <c r="F7">
        <f>'P6'!D43</f>
        <v>5</v>
      </c>
      <c r="G7" s="22">
        <f t="shared" si="1"/>
        <v>5.166666666666667</v>
      </c>
      <c r="H7">
        <f>7-'P6'!D44</f>
        <v>6</v>
      </c>
      <c r="I7">
        <f>'P6'!D45</f>
        <v>6</v>
      </c>
      <c r="J7">
        <f>'P6'!D46</f>
        <v>6</v>
      </c>
      <c r="K7">
        <f>'P6'!D47</f>
        <v>6</v>
      </c>
      <c r="L7">
        <f>'P6'!D48</f>
        <v>6</v>
      </c>
      <c r="M7">
        <f>'P6'!D49</f>
        <v>6</v>
      </c>
      <c r="N7" s="22">
        <f t="shared" si="2"/>
        <v>6</v>
      </c>
      <c r="O7">
        <f>'P6'!D50</f>
        <v>6</v>
      </c>
      <c r="P7">
        <f>7 -'P6'!D51</f>
        <v>2</v>
      </c>
      <c r="Q7">
        <f>'P6'!D52</f>
        <v>4</v>
      </c>
      <c r="R7">
        <f>7-'P6'!D53</f>
        <v>3</v>
      </c>
      <c r="S7">
        <f>7-'P6'!D54</f>
        <v>5</v>
      </c>
      <c r="T7">
        <f>7-'P6'!D55</f>
        <v>6</v>
      </c>
      <c r="U7">
        <f>7-'P6'!D56</f>
        <v>6</v>
      </c>
      <c r="V7">
        <f>'P6'!D57</f>
        <v>6</v>
      </c>
      <c r="W7" s="22">
        <f t="shared" si="3"/>
        <v>4.75</v>
      </c>
      <c r="X7" s="22">
        <f t="shared" si="0"/>
        <v>5.25</v>
      </c>
    </row>
    <row r="8" spans="1:24">
      <c r="A8">
        <f>7-'P7'!D38</f>
        <v>6</v>
      </c>
      <c r="B8">
        <f>7-'P7'!D39</f>
        <v>5</v>
      </c>
      <c r="C8">
        <f>'P7'!D40</f>
        <v>6</v>
      </c>
      <c r="D8">
        <f>7-'P7'!D41</f>
        <v>5</v>
      </c>
      <c r="E8">
        <f>'P7'!D42</f>
        <v>5</v>
      </c>
      <c r="F8">
        <f>'P7'!D43</f>
        <v>6</v>
      </c>
      <c r="G8" s="22">
        <f t="shared" si="1"/>
        <v>5.5</v>
      </c>
      <c r="H8">
        <f>7-'P7'!D44</f>
        <v>6</v>
      </c>
      <c r="I8">
        <f>'P7'!D45</f>
        <v>5</v>
      </c>
      <c r="J8">
        <f>'P7'!D46</f>
        <v>4</v>
      </c>
      <c r="K8">
        <f>'P7'!D47</f>
        <v>4</v>
      </c>
      <c r="L8">
        <f>'P7'!D48</f>
        <v>6</v>
      </c>
      <c r="M8">
        <f>'P7'!D49</f>
        <v>5</v>
      </c>
      <c r="N8" s="22">
        <f t="shared" si="2"/>
        <v>5</v>
      </c>
      <c r="O8">
        <f>'P7'!D50</f>
        <v>4</v>
      </c>
      <c r="P8">
        <f>7 -'P7'!D51</f>
        <v>5</v>
      </c>
      <c r="Q8">
        <f>'P7'!D52</f>
        <v>4</v>
      </c>
      <c r="R8">
        <f>7-'P7'!D53</f>
        <v>5</v>
      </c>
      <c r="S8">
        <f>7-'P7'!D54</f>
        <v>6</v>
      </c>
      <c r="T8">
        <f>7-'P7'!D55</f>
        <v>6</v>
      </c>
      <c r="U8">
        <f>7-'P7'!D56</f>
        <v>6</v>
      </c>
      <c r="V8">
        <f>'P7'!D57</f>
        <v>6</v>
      </c>
      <c r="W8" s="22">
        <f t="shared" si="3"/>
        <v>5.25</v>
      </c>
      <c r="X8" s="22">
        <f t="shared" si="0"/>
        <v>5.25</v>
      </c>
    </row>
    <row r="11" spans="1:24">
      <c r="G11" s="16">
        <f t="shared" ref="G11:G17" si="4">(G2/6) * 100</f>
        <v>77.777777777777786</v>
      </c>
      <c r="H11" s="16"/>
      <c r="I11" s="16"/>
      <c r="J11" s="16"/>
      <c r="K11" s="16"/>
      <c r="L11" s="16"/>
      <c r="M11" s="16"/>
      <c r="N11" s="16">
        <f t="shared" ref="N11:N17" si="5">(N2/6) * 100</f>
        <v>69.444444444444457</v>
      </c>
      <c r="O11" s="16"/>
      <c r="P11" s="16"/>
      <c r="Q11" s="16"/>
      <c r="R11" s="16"/>
      <c r="S11" s="16"/>
      <c r="T11" s="16"/>
      <c r="U11" s="16"/>
      <c r="V11" s="16"/>
      <c r="W11" s="16">
        <f t="shared" ref="W11:X17" si="6">(W2/6) * 100</f>
        <v>66.666666666666657</v>
      </c>
      <c r="X11" s="16">
        <f t="shared" si="6"/>
        <v>70.833333333333343</v>
      </c>
    </row>
    <row r="12" spans="1:24">
      <c r="G12" s="16">
        <f t="shared" si="4"/>
        <v>100</v>
      </c>
      <c r="H12" s="16"/>
      <c r="I12" s="16"/>
      <c r="J12" s="16"/>
      <c r="K12" s="16"/>
      <c r="L12" s="16"/>
      <c r="M12" s="16"/>
      <c r="N12" s="16">
        <f t="shared" si="5"/>
        <v>100</v>
      </c>
      <c r="O12" s="16"/>
      <c r="P12" s="16"/>
      <c r="Q12" s="16"/>
      <c r="R12" s="16"/>
      <c r="S12" s="16"/>
      <c r="T12" s="16"/>
      <c r="U12" s="16"/>
      <c r="V12" s="16"/>
      <c r="W12" s="16">
        <f t="shared" si="6"/>
        <v>68.75</v>
      </c>
      <c r="X12" s="16">
        <f t="shared" si="6"/>
        <v>87.5</v>
      </c>
    </row>
    <row r="13" spans="1:24">
      <c r="G13" s="16">
        <f t="shared" si="4"/>
        <v>88.888888888888886</v>
      </c>
      <c r="H13" s="16"/>
      <c r="I13" s="16"/>
      <c r="J13" s="16"/>
      <c r="K13" s="16"/>
      <c r="L13" s="16"/>
      <c r="M13" s="16"/>
      <c r="N13" s="16">
        <f t="shared" si="5"/>
        <v>94.444444444444457</v>
      </c>
      <c r="O13" s="16"/>
      <c r="P13" s="16"/>
      <c r="Q13" s="16"/>
      <c r="R13" s="16"/>
      <c r="S13" s="16"/>
      <c r="T13" s="16"/>
      <c r="U13" s="16"/>
      <c r="V13" s="16"/>
      <c r="W13" s="16">
        <f t="shared" si="6"/>
        <v>70.833333333333343</v>
      </c>
      <c r="X13" s="16">
        <f t="shared" si="6"/>
        <v>83.333333333333343</v>
      </c>
    </row>
    <row r="14" spans="1:24">
      <c r="G14" s="16">
        <f t="shared" si="4"/>
        <v>83.333333333333343</v>
      </c>
      <c r="H14" s="16"/>
      <c r="I14" s="16"/>
      <c r="J14" s="16"/>
      <c r="K14" s="16"/>
      <c r="L14" s="16"/>
      <c r="M14" s="16"/>
      <c r="N14" s="16">
        <f t="shared" si="5"/>
        <v>86.111111111111114</v>
      </c>
      <c r="O14" s="16"/>
      <c r="P14" s="16"/>
      <c r="Q14" s="16"/>
      <c r="R14" s="16"/>
      <c r="S14" s="16"/>
      <c r="T14" s="16"/>
      <c r="U14" s="16"/>
      <c r="V14" s="16"/>
      <c r="W14" s="16">
        <f t="shared" si="6"/>
        <v>89.583333333333343</v>
      </c>
      <c r="X14" s="16">
        <f t="shared" si="6"/>
        <v>86.666666666666671</v>
      </c>
    </row>
    <row r="15" spans="1:24">
      <c r="G15" s="16">
        <f t="shared" si="4"/>
        <v>88.888888888888886</v>
      </c>
      <c r="H15" s="16"/>
      <c r="I15" s="16"/>
      <c r="J15" s="16"/>
      <c r="K15" s="16"/>
      <c r="L15" s="16"/>
      <c r="M15" s="16"/>
      <c r="N15" s="16">
        <f t="shared" si="5"/>
        <v>88.888888888888886</v>
      </c>
      <c r="O15" s="16"/>
      <c r="P15" s="16"/>
      <c r="Q15" s="16"/>
      <c r="R15" s="16"/>
      <c r="S15" s="16"/>
      <c r="T15" s="16"/>
      <c r="U15" s="16"/>
      <c r="V15" s="16"/>
      <c r="W15" s="16">
        <f t="shared" si="6"/>
        <v>93.75</v>
      </c>
      <c r="X15" s="16">
        <f t="shared" si="6"/>
        <v>90.833333333333329</v>
      </c>
    </row>
    <row r="16" spans="1:24">
      <c r="G16" s="16">
        <f t="shared" si="4"/>
        <v>86.111111111111114</v>
      </c>
      <c r="H16" s="16"/>
      <c r="I16" s="16"/>
      <c r="J16" s="16"/>
      <c r="K16" s="16"/>
      <c r="L16" s="16"/>
      <c r="M16" s="16"/>
      <c r="N16" s="16">
        <f t="shared" si="5"/>
        <v>100</v>
      </c>
      <c r="O16" s="16"/>
      <c r="P16" s="16"/>
      <c r="Q16" s="16"/>
      <c r="R16" s="16"/>
      <c r="S16" s="16"/>
      <c r="T16" s="16"/>
      <c r="U16" s="16"/>
      <c r="V16" s="16"/>
      <c r="W16" s="16">
        <f t="shared" si="6"/>
        <v>79.166666666666657</v>
      </c>
      <c r="X16" s="16">
        <f t="shared" si="6"/>
        <v>87.5</v>
      </c>
    </row>
    <row r="17" spans="6:24">
      <c r="G17" s="16">
        <f t="shared" si="4"/>
        <v>91.666666666666657</v>
      </c>
      <c r="H17" s="16"/>
      <c r="I17" s="16"/>
      <c r="J17" s="16"/>
      <c r="K17" s="16"/>
      <c r="L17" s="16"/>
      <c r="M17" s="16"/>
      <c r="N17" s="16">
        <f t="shared" si="5"/>
        <v>83.333333333333343</v>
      </c>
      <c r="O17" s="16"/>
      <c r="P17" s="16"/>
      <c r="Q17" s="16"/>
      <c r="R17" s="16"/>
      <c r="S17" s="16"/>
      <c r="T17" s="16"/>
      <c r="U17" s="16"/>
      <c r="V17" s="16"/>
      <c r="W17" s="16">
        <f t="shared" si="6"/>
        <v>87.5</v>
      </c>
      <c r="X17" s="16">
        <f t="shared" si="6"/>
        <v>87.5</v>
      </c>
    </row>
    <row r="20" spans="6:24" ht="102">
      <c r="F20" s="30" t="s">
        <v>193</v>
      </c>
      <c r="G20" s="30" t="s">
        <v>194</v>
      </c>
      <c r="H20" s="30" t="s">
        <v>195</v>
      </c>
      <c r="I20" s="30" t="s">
        <v>196</v>
      </c>
    </row>
    <row r="21" spans="6:24">
      <c r="F21" s="22">
        <v>4.666666666666667</v>
      </c>
      <c r="G21" s="22">
        <v>4.166666666666667</v>
      </c>
      <c r="H21" s="22">
        <v>4</v>
      </c>
      <c r="I21" s="22">
        <v>4.25</v>
      </c>
    </row>
    <row r="22" spans="6:24">
      <c r="F22" s="22">
        <v>6</v>
      </c>
      <c r="G22" s="22">
        <v>6</v>
      </c>
      <c r="H22" s="22">
        <v>4.125</v>
      </c>
      <c r="I22" s="22">
        <v>5.25</v>
      </c>
    </row>
    <row r="23" spans="6:24">
      <c r="F23" s="22">
        <v>5.333333333333333</v>
      </c>
      <c r="G23" s="22">
        <v>5.666666666666667</v>
      </c>
      <c r="H23" s="22">
        <v>4.25</v>
      </c>
      <c r="I23" s="22">
        <v>5</v>
      </c>
    </row>
    <row r="24" spans="6:24">
      <c r="F24" s="22">
        <v>5</v>
      </c>
      <c r="G24" s="22">
        <v>5.166666666666667</v>
      </c>
      <c r="H24" s="22">
        <v>5.375</v>
      </c>
      <c r="I24" s="22">
        <v>5.2</v>
      </c>
    </row>
    <row r="25" spans="6:24">
      <c r="F25" s="22">
        <v>5.333333333333333</v>
      </c>
      <c r="G25" s="22">
        <v>5.333333333333333</v>
      </c>
      <c r="H25" s="22">
        <v>5.625</v>
      </c>
      <c r="I25" s="22">
        <v>5.45</v>
      </c>
    </row>
    <row r="26" spans="6:24">
      <c r="F26" s="22">
        <v>5.166666666666667</v>
      </c>
      <c r="G26" s="22">
        <v>6</v>
      </c>
      <c r="H26" s="22">
        <v>4.75</v>
      </c>
      <c r="I26" s="22">
        <v>5.25</v>
      </c>
    </row>
    <row r="27" spans="6:24">
      <c r="F27" s="22">
        <v>5.5</v>
      </c>
      <c r="G27" s="22">
        <v>5</v>
      </c>
      <c r="H27" s="22">
        <v>5.25</v>
      </c>
      <c r="I27" s="22">
        <v>5.25</v>
      </c>
    </row>
    <row r="30" spans="6:24">
      <c r="F30" s="29">
        <f>AVERAGE(F21:F27)</f>
        <v>5.2857142857142856</v>
      </c>
      <c r="G30" s="29">
        <f>AVERAGE(G21:G27)</f>
        <v>5.3333333333333339</v>
      </c>
      <c r="H30" s="29">
        <f>AVERAGE(H21:H27)</f>
        <v>4.7678571428571432</v>
      </c>
      <c r="I30" s="29">
        <f>AVERAGE(I21:I27)</f>
        <v>5.0928571428571425</v>
      </c>
    </row>
    <row r="31" spans="6:24">
      <c r="F31" s="29">
        <f>MEDIAN(F21:F27)</f>
        <v>5.333333333333333</v>
      </c>
      <c r="G31" s="29">
        <f>MEDIAN(G21:G27)</f>
        <v>5.333333333333333</v>
      </c>
      <c r="H31" s="29">
        <f>MEDIAN(H21:H27)</f>
        <v>4.75</v>
      </c>
      <c r="I31" s="29">
        <f>MEDIAN(I21:I27)</f>
        <v>5.25</v>
      </c>
    </row>
    <row r="32" spans="6:24">
      <c r="F32" s="22">
        <f>STDEV(F21:F27)</f>
        <v>0.41626965212518574</v>
      </c>
      <c r="G32" s="22">
        <f>STDEV(G21:G27)</f>
        <v>0.64549722436789914</v>
      </c>
      <c r="H32" s="22">
        <f>STDEV(H21:H27)</f>
        <v>0.65918419999557798</v>
      </c>
      <c r="I32" s="22">
        <f>STDEV(I21:I27)</f>
        <v>0.3941537046091827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DCEA-FEA0-8943-B1F4-9A9046097EE6}">
  <dimension ref="B2:O113"/>
  <sheetViews>
    <sheetView zoomScale="50" zoomScaleNormal="111" workbookViewId="0">
      <selection activeCell="I14" sqref="I14"/>
    </sheetView>
  </sheetViews>
  <sheetFormatPr baseColWidth="10" defaultRowHeight="16"/>
  <cols>
    <col min="1" max="16384" width="10.83203125" style="3"/>
  </cols>
  <sheetData>
    <row r="2" spans="2:6">
      <c r="B2" s="2" t="s">
        <v>66</v>
      </c>
      <c r="C2" s="3" t="s">
        <v>54</v>
      </c>
    </row>
    <row r="4" spans="2:6">
      <c r="C4" s="1" t="s">
        <v>0</v>
      </c>
      <c r="D4" s="3">
        <v>25</v>
      </c>
    </row>
    <row r="5" spans="2:6">
      <c r="C5" s="1" t="s">
        <v>1</v>
      </c>
      <c r="D5" s="3" t="s">
        <v>91</v>
      </c>
    </row>
    <row r="6" spans="2:6">
      <c r="C6" s="1" t="s">
        <v>2</v>
      </c>
      <c r="D6" s="11" t="s">
        <v>107</v>
      </c>
    </row>
    <row r="7" spans="2:6">
      <c r="C7" s="1" t="s">
        <v>4</v>
      </c>
      <c r="D7" s="1" t="s">
        <v>108</v>
      </c>
    </row>
    <row r="8" spans="2:6">
      <c r="C8" s="1" t="s">
        <v>6</v>
      </c>
      <c r="D8" s="1" t="s">
        <v>109</v>
      </c>
    </row>
    <row r="9" spans="2:6" ht="409.6">
      <c r="C9" s="1" t="s">
        <v>8</v>
      </c>
      <c r="D9" s="32" t="s">
        <v>110</v>
      </c>
    </row>
    <row r="13" spans="2:6">
      <c r="C13" s="5" t="s">
        <v>11</v>
      </c>
      <c r="D13" s="3">
        <v>5</v>
      </c>
      <c r="F13" s="3" t="s">
        <v>152</v>
      </c>
    </row>
    <row r="14" spans="2:6">
      <c r="C14" s="5" t="s">
        <v>12</v>
      </c>
      <c r="D14" s="3">
        <v>6</v>
      </c>
      <c r="F14" s="3" t="s">
        <v>152</v>
      </c>
    </row>
    <row r="15" spans="2:6">
      <c r="C15" s="5" t="s">
        <v>13</v>
      </c>
      <c r="D15" s="3">
        <v>7</v>
      </c>
      <c r="F15" s="3" t="s">
        <v>152</v>
      </c>
    </row>
    <row r="16" spans="2:6">
      <c r="C16" s="5" t="s">
        <v>14</v>
      </c>
      <c r="D16" s="3">
        <v>7</v>
      </c>
      <c r="F16" s="3" t="s">
        <v>152</v>
      </c>
    </row>
    <row r="17" spans="3:6">
      <c r="C17" s="5" t="s">
        <v>15</v>
      </c>
      <c r="D17" s="3">
        <v>7</v>
      </c>
      <c r="F17" s="3" t="s">
        <v>152</v>
      </c>
    </row>
    <row r="18" spans="3:6">
      <c r="C18" s="5" t="s">
        <v>16</v>
      </c>
      <c r="D18" s="3">
        <v>7</v>
      </c>
      <c r="F18" s="3" t="s">
        <v>152</v>
      </c>
    </row>
    <row r="19" spans="3:6">
      <c r="C19" s="5" t="s">
        <v>17</v>
      </c>
      <c r="D19" s="3">
        <v>1</v>
      </c>
      <c r="F19" s="3" t="s">
        <v>152</v>
      </c>
    </row>
    <row r="20" spans="3:6">
      <c r="C20" s="5" t="s">
        <v>18</v>
      </c>
      <c r="D20" s="3">
        <v>7</v>
      </c>
      <c r="F20" s="3" t="s">
        <v>152</v>
      </c>
    </row>
    <row r="21" spans="3:6">
      <c r="C21" s="5" t="s">
        <v>19</v>
      </c>
      <c r="D21" s="3">
        <v>1</v>
      </c>
      <c r="F21" s="3" t="s">
        <v>152</v>
      </c>
    </row>
    <row r="24" spans="3:6">
      <c r="C24" s="5" t="s">
        <v>20</v>
      </c>
      <c r="D24" s="3">
        <v>7</v>
      </c>
      <c r="F24" s="3" t="s">
        <v>152</v>
      </c>
    </row>
    <row r="25" spans="3:6">
      <c r="C25" s="5" t="s">
        <v>21</v>
      </c>
      <c r="D25" s="3">
        <v>1</v>
      </c>
      <c r="F25" s="3" t="s">
        <v>152</v>
      </c>
    </row>
    <row r="26" spans="3:6">
      <c r="C26" s="5" t="s">
        <v>22</v>
      </c>
      <c r="D26" s="3">
        <v>7</v>
      </c>
      <c r="F26" s="3" t="s">
        <v>152</v>
      </c>
    </row>
    <row r="27" spans="3:6">
      <c r="C27" s="5" t="s">
        <v>23</v>
      </c>
      <c r="D27" s="3">
        <v>7</v>
      </c>
      <c r="F27" s="3" t="s">
        <v>152</v>
      </c>
    </row>
    <row r="28" spans="3:6">
      <c r="C28" s="5" t="s">
        <v>24</v>
      </c>
      <c r="D28" s="3">
        <v>1</v>
      </c>
      <c r="F28" s="3" t="s">
        <v>152</v>
      </c>
    </row>
    <row r="29" spans="3:6">
      <c r="C29" s="5" t="s">
        <v>25</v>
      </c>
      <c r="D29" s="3">
        <v>7</v>
      </c>
      <c r="F29" s="3" t="s">
        <v>152</v>
      </c>
    </row>
    <row r="31" spans="3:6">
      <c r="C31" s="1" t="s">
        <v>26</v>
      </c>
      <c r="D31" s="3">
        <v>7</v>
      </c>
      <c r="F31" s="3" t="s">
        <v>152</v>
      </c>
    </row>
    <row r="32" spans="3:6">
      <c r="C32" s="1" t="s">
        <v>27</v>
      </c>
      <c r="D32" s="3">
        <v>7</v>
      </c>
      <c r="F32" s="3" t="s">
        <v>152</v>
      </c>
    </row>
    <row r="33" spans="3:6">
      <c r="C33" s="1" t="s">
        <v>28</v>
      </c>
      <c r="D33" s="3">
        <v>5</v>
      </c>
      <c r="F33" s="3" t="s">
        <v>152</v>
      </c>
    </row>
    <row r="35" spans="3:6">
      <c r="C35" s="1" t="s">
        <v>29</v>
      </c>
      <c r="D35" s="3" t="s">
        <v>89</v>
      </c>
    </row>
    <row r="38" spans="3:6">
      <c r="C38" s="5" t="s">
        <v>31</v>
      </c>
      <c r="D38" s="3">
        <v>1</v>
      </c>
    </row>
    <row r="39" spans="3:6">
      <c r="C39" s="5" t="s">
        <v>32</v>
      </c>
      <c r="D39" s="3">
        <v>1</v>
      </c>
    </row>
    <row r="40" spans="3:6">
      <c r="C40" s="5" t="s">
        <v>33</v>
      </c>
      <c r="D40" s="3">
        <v>6</v>
      </c>
    </row>
    <row r="41" spans="3:6">
      <c r="C41" s="5" t="s">
        <v>34</v>
      </c>
      <c r="D41" s="3">
        <v>1</v>
      </c>
    </row>
    <row r="42" spans="3:6">
      <c r="C42" s="5" t="s">
        <v>35</v>
      </c>
      <c r="D42" s="3">
        <v>6</v>
      </c>
    </row>
    <row r="43" spans="3:6">
      <c r="C43" s="5" t="s">
        <v>36</v>
      </c>
      <c r="D43" s="3">
        <v>6</v>
      </c>
    </row>
    <row r="44" spans="3:6">
      <c r="C44" s="5" t="s">
        <v>37</v>
      </c>
      <c r="D44" s="3">
        <v>1</v>
      </c>
    </row>
    <row r="45" spans="3:6">
      <c r="C45" s="5" t="s">
        <v>38</v>
      </c>
      <c r="D45" s="3">
        <v>6</v>
      </c>
    </row>
    <row r="46" spans="3:6">
      <c r="C46" s="5" t="s">
        <v>39</v>
      </c>
      <c r="D46" s="3">
        <v>6</v>
      </c>
    </row>
    <row r="47" spans="3:6">
      <c r="C47" s="5" t="s">
        <v>40</v>
      </c>
      <c r="D47" s="3">
        <v>6</v>
      </c>
    </row>
    <row r="48" spans="3:6">
      <c r="C48" s="5" t="s">
        <v>41</v>
      </c>
      <c r="D48" s="3">
        <v>6</v>
      </c>
    </row>
    <row r="49" spans="3:4">
      <c r="C49" s="5" t="s">
        <v>42</v>
      </c>
      <c r="D49" s="3">
        <v>6</v>
      </c>
    </row>
    <row r="50" spans="3:4">
      <c r="C50" s="5" t="s">
        <v>43</v>
      </c>
      <c r="D50" s="3">
        <v>5</v>
      </c>
    </row>
    <row r="51" spans="3:4">
      <c r="C51" s="5" t="s">
        <v>44</v>
      </c>
      <c r="D51" s="3">
        <v>5</v>
      </c>
    </row>
    <row r="52" spans="3:4">
      <c r="C52" s="5" t="s">
        <v>45</v>
      </c>
      <c r="D52" s="3">
        <v>4</v>
      </c>
    </row>
    <row r="53" spans="3:4">
      <c r="C53" s="5" t="s">
        <v>46</v>
      </c>
      <c r="D53" s="3">
        <v>3</v>
      </c>
    </row>
    <row r="54" spans="3:4">
      <c r="C54" s="5" t="s">
        <v>47</v>
      </c>
      <c r="D54" s="3">
        <v>3</v>
      </c>
    </row>
    <row r="55" spans="3:4">
      <c r="C55" s="5" t="s">
        <v>48</v>
      </c>
      <c r="D55" s="3">
        <v>1</v>
      </c>
    </row>
    <row r="56" spans="3:4">
      <c r="C56" s="5" t="s">
        <v>49</v>
      </c>
      <c r="D56" s="3">
        <v>3</v>
      </c>
    </row>
    <row r="57" spans="3:4">
      <c r="C57" s="5" t="s">
        <v>50</v>
      </c>
      <c r="D57" s="3">
        <v>4</v>
      </c>
    </row>
    <row r="59" spans="3:4">
      <c r="C59" s="6" t="s">
        <v>51</v>
      </c>
      <c r="D59" s="12"/>
    </row>
    <row r="62" spans="3:4">
      <c r="C62" s="3" t="s">
        <v>52</v>
      </c>
      <c r="D62" s="1" t="s">
        <v>111</v>
      </c>
    </row>
    <row r="65" spans="2:14">
      <c r="B65" s="2" t="s">
        <v>65</v>
      </c>
      <c r="C65" s="5" t="s">
        <v>62</v>
      </c>
      <c r="D65" s="3">
        <v>10</v>
      </c>
      <c r="F65" s="8">
        <f>AVERAGE(D65:D67)</f>
        <v>10</v>
      </c>
      <c r="G65" s="3">
        <f>AVERAGE(D65:D75)</f>
        <v>8.4444444444444446</v>
      </c>
      <c r="K65" s="9" t="s">
        <v>65</v>
      </c>
      <c r="L65" s="9" t="s">
        <v>68</v>
      </c>
      <c r="M65" s="3" t="s">
        <v>73</v>
      </c>
      <c r="N65" s="3" t="s">
        <v>82</v>
      </c>
    </row>
    <row r="66" spans="2:14">
      <c r="C66" s="5" t="s">
        <v>60</v>
      </c>
      <c r="D66" s="3">
        <v>10</v>
      </c>
      <c r="J66" s="3" t="s">
        <v>70</v>
      </c>
      <c r="K66" s="10">
        <v>10</v>
      </c>
      <c r="L66" s="10">
        <v>10</v>
      </c>
      <c r="M66" s="10">
        <v>9</v>
      </c>
      <c r="N66" s="10">
        <v>8</v>
      </c>
    </row>
    <row r="67" spans="2:14">
      <c r="C67" s="5" t="s">
        <v>59</v>
      </c>
      <c r="D67" s="3">
        <v>10</v>
      </c>
      <c r="J67" s="3" t="s">
        <v>71</v>
      </c>
      <c r="K67" s="10">
        <v>5</v>
      </c>
      <c r="L67" s="10">
        <v>7.67</v>
      </c>
      <c r="M67" s="10">
        <v>4</v>
      </c>
      <c r="N67" s="10">
        <v>8</v>
      </c>
    </row>
    <row r="68" spans="2:14">
      <c r="J68" s="3" t="s">
        <v>72</v>
      </c>
      <c r="K68" s="10">
        <v>10</v>
      </c>
      <c r="L68" s="10">
        <v>7.33</v>
      </c>
      <c r="M68" s="10">
        <v>6</v>
      </c>
      <c r="N68" s="10">
        <v>3</v>
      </c>
    </row>
    <row r="69" spans="2:14">
      <c r="C69" s="5" t="s">
        <v>57</v>
      </c>
      <c r="D69" s="3">
        <v>3</v>
      </c>
      <c r="F69" s="8">
        <f>AVERAGE(D69:D71)</f>
        <v>5.333333333333333</v>
      </c>
      <c r="J69" s="3" t="s">
        <v>83</v>
      </c>
      <c r="K69" s="10"/>
      <c r="L69" s="10"/>
      <c r="M69" s="10"/>
      <c r="N69" s="10"/>
    </row>
    <row r="70" spans="2:14">
      <c r="C70" s="5" t="s">
        <v>63</v>
      </c>
      <c r="D70" s="3">
        <v>4</v>
      </c>
    </row>
    <row r="71" spans="2:14">
      <c r="C71" s="5" t="s">
        <v>58</v>
      </c>
      <c r="D71" s="3">
        <v>9</v>
      </c>
    </row>
    <row r="73" spans="2:14">
      <c r="C73" s="5" t="s">
        <v>61</v>
      </c>
      <c r="D73" s="3">
        <v>10</v>
      </c>
      <c r="F73" s="8">
        <f>AVERAGE(D73:D75)</f>
        <v>10</v>
      </c>
    </row>
    <row r="74" spans="2:14">
      <c r="C74" s="5" t="s">
        <v>56</v>
      </c>
      <c r="D74" s="3">
        <v>10</v>
      </c>
    </row>
    <row r="75" spans="2:14">
      <c r="C75" s="5" t="s">
        <v>64</v>
      </c>
      <c r="D75" s="3">
        <v>10</v>
      </c>
    </row>
    <row r="77" spans="2:14">
      <c r="B77" s="2" t="s">
        <v>68</v>
      </c>
      <c r="C77" s="5" t="s">
        <v>62</v>
      </c>
      <c r="D77" s="3">
        <v>10</v>
      </c>
      <c r="F77" s="7">
        <f>AVERAGE(D77:D79)</f>
        <v>10</v>
      </c>
      <c r="G77" s="3">
        <f>AVERAGE(D77:D87)</f>
        <v>8.3333333333333339</v>
      </c>
    </row>
    <row r="78" spans="2:14">
      <c r="C78" s="5" t="s">
        <v>60</v>
      </c>
      <c r="D78" s="3">
        <v>10</v>
      </c>
      <c r="F78" s="7"/>
    </row>
    <row r="79" spans="2:14">
      <c r="C79" s="5" t="s">
        <v>59</v>
      </c>
      <c r="D79" s="3">
        <v>10</v>
      </c>
      <c r="F79" s="7"/>
    </row>
    <row r="80" spans="2:14">
      <c r="F80" s="7"/>
    </row>
    <row r="81" spans="2:15">
      <c r="C81" s="5" t="s">
        <v>57</v>
      </c>
      <c r="D81" s="3">
        <v>3</v>
      </c>
      <c r="F81" s="7">
        <f>AVERAGE(D81:D83)</f>
        <v>7.666666666666667</v>
      </c>
    </row>
    <row r="82" spans="2:15">
      <c r="C82" s="5" t="s">
        <v>69</v>
      </c>
      <c r="D82" s="3">
        <v>10</v>
      </c>
      <c r="F82" s="7"/>
      <c r="L82" s="10"/>
      <c r="M82" s="10"/>
      <c r="N82" s="10"/>
      <c r="O82" s="10"/>
    </row>
    <row r="83" spans="2:15">
      <c r="C83" s="5" t="s">
        <v>58</v>
      </c>
      <c r="D83" s="3">
        <v>10</v>
      </c>
      <c r="F83" s="7"/>
      <c r="L83" s="10"/>
      <c r="M83" s="10"/>
      <c r="N83" s="10"/>
      <c r="O83" s="10"/>
    </row>
    <row r="84" spans="2:15">
      <c r="F84" s="7"/>
      <c r="L84" s="10"/>
      <c r="M84" s="10"/>
      <c r="N84" s="10"/>
      <c r="O84" s="10"/>
    </row>
    <row r="85" spans="2:15">
      <c r="C85" s="5" t="s">
        <v>61</v>
      </c>
      <c r="D85" s="3">
        <v>3</v>
      </c>
      <c r="F85" s="7">
        <f>AVERAGE(D85:D87)</f>
        <v>7.333333333333333</v>
      </c>
    </row>
    <row r="86" spans="2:15">
      <c r="C86" s="5" t="s">
        <v>56</v>
      </c>
      <c r="D86" s="3">
        <v>10</v>
      </c>
    </row>
    <row r="87" spans="2:15">
      <c r="C87" s="5" t="s">
        <v>64</v>
      </c>
      <c r="D87" s="3">
        <v>9</v>
      </c>
    </row>
    <row r="90" spans="2:15">
      <c r="B90" s="2" t="s">
        <v>73</v>
      </c>
      <c r="C90" s="5" t="s">
        <v>75</v>
      </c>
      <c r="D90" s="3">
        <v>8</v>
      </c>
      <c r="F90" s="7">
        <f>AVERAGE(D90:D92)</f>
        <v>8.6666666666666661</v>
      </c>
      <c r="G90" s="3">
        <f>AVERAGE(D90:D100)</f>
        <v>6.4444444444444446</v>
      </c>
    </row>
    <row r="91" spans="2:15">
      <c r="C91" s="5" t="s">
        <v>79</v>
      </c>
      <c r="D91" s="3">
        <v>9</v>
      </c>
      <c r="F91" s="7"/>
    </row>
    <row r="92" spans="2:15">
      <c r="C92" s="5" t="s">
        <v>76</v>
      </c>
      <c r="D92" s="3">
        <v>9</v>
      </c>
      <c r="F92" s="7"/>
    </row>
    <row r="93" spans="2:15">
      <c r="F93" s="7"/>
    </row>
    <row r="94" spans="2:15">
      <c r="C94" s="5" t="s">
        <v>57</v>
      </c>
      <c r="D94" s="3">
        <v>3</v>
      </c>
      <c r="F94" s="7">
        <f>AVERAGE(D94:D96)</f>
        <v>4.666666666666667</v>
      </c>
    </row>
    <row r="95" spans="2:15">
      <c r="C95" s="5" t="s">
        <v>80</v>
      </c>
      <c r="D95" s="3">
        <v>3</v>
      </c>
      <c r="F95" s="7"/>
    </row>
    <row r="96" spans="2:15">
      <c r="C96" s="5" t="s">
        <v>74</v>
      </c>
      <c r="D96" s="3">
        <v>8</v>
      </c>
      <c r="F96" s="7"/>
    </row>
    <row r="97" spans="2:7">
      <c r="F97" s="7"/>
    </row>
    <row r="98" spans="2:7">
      <c r="C98" s="5" t="s">
        <v>77</v>
      </c>
      <c r="D98" s="3">
        <v>8</v>
      </c>
      <c r="F98" s="7">
        <f>AVERAGE(D98:D100)</f>
        <v>6</v>
      </c>
    </row>
    <row r="99" spans="2:7">
      <c r="C99" s="5" t="s">
        <v>81</v>
      </c>
      <c r="D99" s="3">
        <v>3</v>
      </c>
    </row>
    <row r="100" spans="2:7">
      <c r="C100" s="5" t="s">
        <v>78</v>
      </c>
      <c r="D100" s="3">
        <v>7</v>
      </c>
    </row>
    <row r="103" spans="2:7">
      <c r="B103" s="2" t="s">
        <v>82</v>
      </c>
      <c r="C103" s="5" t="s">
        <v>75</v>
      </c>
      <c r="D103" s="13">
        <v>7</v>
      </c>
      <c r="F103" s="7">
        <f>AVERAGE(D103:D105)</f>
        <v>8.3333333333333339</v>
      </c>
      <c r="G103" s="3">
        <f>AVERAGE(D103:D113)</f>
        <v>6.333333333333333</v>
      </c>
    </row>
    <row r="104" spans="2:7">
      <c r="C104" s="5" t="s">
        <v>79</v>
      </c>
      <c r="D104" s="13">
        <v>8</v>
      </c>
      <c r="F104" s="7"/>
    </row>
    <row r="105" spans="2:7">
      <c r="C105" s="5" t="s">
        <v>76</v>
      </c>
      <c r="D105" s="13">
        <v>10</v>
      </c>
      <c r="F105" s="7"/>
    </row>
    <row r="106" spans="2:7">
      <c r="D106" s="14"/>
      <c r="F106" s="7"/>
    </row>
    <row r="107" spans="2:7">
      <c r="C107" s="5" t="s">
        <v>57</v>
      </c>
      <c r="D107" s="13">
        <v>8</v>
      </c>
      <c r="F107" s="7">
        <f>AVERAGE(D107:D109)</f>
        <v>7.666666666666667</v>
      </c>
    </row>
    <row r="108" spans="2:7">
      <c r="C108" s="5" t="s">
        <v>80</v>
      </c>
      <c r="D108" s="13">
        <v>9</v>
      </c>
      <c r="F108" s="7"/>
    </row>
    <row r="109" spans="2:7">
      <c r="C109" s="5" t="s">
        <v>74</v>
      </c>
      <c r="D109" s="13">
        <v>6</v>
      </c>
      <c r="F109" s="7"/>
    </row>
    <row r="110" spans="2:7">
      <c r="D110" s="14"/>
      <c r="F110" s="7"/>
    </row>
    <row r="111" spans="2:7">
      <c r="C111" s="5" t="s">
        <v>81</v>
      </c>
      <c r="D111" s="13">
        <v>0</v>
      </c>
      <c r="F111" s="7">
        <f>AVERAGE(D111:D113)</f>
        <v>3</v>
      </c>
    </row>
    <row r="112" spans="2:7">
      <c r="C112" s="5" t="s">
        <v>77</v>
      </c>
      <c r="D112" s="13">
        <v>0</v>
      </c>
    </row>
    <row r="113" spans="3:4">
      <c r="C113" s="5" t="s">
        <v>78</v>
      </c>
      <c r="D113" s="13">
        <v>9</v>
      </c>
    </row>
  </sheetData>
  <hyperlinks>
    <hyperlink ref="D9" r:id="rId1" xr:uid="{9DCA1268-7F60-CE4D-A5CC-7A3503B0E312}"/>
  </hyperlinks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65AC-786A-3D4C-8EDC-BC48E9A58E66}">
  <dimension ref="B2:U113"/>
  <sheetViews>
    <sheetView topLeftCell="A90" zoomScale="75" workbookViewId="0">
      <selection activeCell="G22" sqref="G22"/>
    </sheetView>
  </sheetViews>
  <sheetFormatPr baseColWidth="10" defaultRowHeight="16"/>
  <cols>
    <col min="1" max="16384" width="10.83203125" style="3"/>
  </cols>
  <sheetData>
    <row r="2" spans="2:8">
      <c r="B2" s="2" t="s">
        <v>66</v>
      </c>
      <c r="C2" s="3" t="s">
        <v>54</v>
      </c>
      <c r="D2" s="4"/>
    </row>
    <row r="4" spans="2:8">
      <c r="C4" s="1" t="s">
        <v>0</v>
      </c>
      <c r="D4" s="3">
        <v>32</v>
      </c>
      <c r="E4" s="3">
        <v>26</v>
      </c>
    </row>
    <row r="5" spans="2:8">
      <c r="C5" s="1" t="s">
        <v>1</v>
      </c>
      <c r="D5" s="3" t="s">
        <v>97</v>
      </c>
      <c r="E5" s="3" t="s">
        <v>97</v>
      </c>
    </row>
    <row r="6" spans="2:8">
      <c r="C6" s="1" t="s">
        <v>2</v>
      </c>
      <c r="D6" s="11" t="s">
        <v>98</v>
      </c>
      <c r="E6" s="3" t="s">
        <v>99</v>
      </c>
    </row>
    <row r="7" spans="2:8">
      <c r="C7" s="1" t="s">
        <v>4</v>
      </c>
      <c r="D7" s="1" t="s">
        <v>100</v>
      </c>
      <c r="E7" s="1" t="s">
        <v>101</v>
      </c>
    </row>
    <row r="8" spans="2:8">
      <c r="C8" s="1" t="s">
        <v>6</v>
      </c>
      <c r="D8" s="1" t="s">
        <v>102</v>
      </c>
      <c r="E8" s="3" t="s">
        <v>103</v>
      </c>
    </row>
    <row r="9" spans="2:8">
      <c r="C9" s="1" t="s">
        <v>8</v>
      </c>
      <c r="D9" s="11" t="s">
        <v>104</v>
      </c>
      <c r="E9" s="11" t="s">
        <v>105</v>
      </c>
    </row>
    <row r="13" spans="2:8">
      <c r="C13" s="5" t="s">
        <v>11</v>
      </c>
      <c r="D13" s="3">
        <v>7</v>
      </c>
      <c r="E13" s="3">
        <v>7</v>
      </c>
      <c r="G13" s="3" t="s">
        <v>152</v>
      </c>
      <c r="H13" s="3" t="s">
        <v>152</v>
      </c>
    </row>
    <row r="14" spans="2:8">
      <c r="C14" s="5" t="s">
        <v>12</v>
      </c>
      <c r="D14" s="3">
        <v>7</v>
      </c>
      <c r="E14" s="3">
        <v>3</v>
      </c>
      <c r="G14" s="3" t="s">
        <v>152</v>
      </c>
      <c r="H14" s="3" t="s">
        <v>152</v>
      </c>
    </row>
    <row r="15" spans="2:8">
      <c r="C15" s="5" t="s">
        <v>13</v>
      </c>
      <c r="D15" s="3">
        <v>7</v>
      </c>
      <c r="E15" s="3">
        <v>6</v>
      </c>
      <c r="G15" s="3" t="s">
        <v>152</v>
      </c>
      <c r="H15" s="3" t="s">
        <v>152</v>
      </c>
    </row>
    <row r="16" spans="2:8">
      <c r="C16" s="5" t="s">
        <v>14</v>
      </c>
      <c r="D16" s="3">
        <v>7</v>
      </c>
      <c r="E16" s="3">
        <v>7</v>
      </c>
      <c r="G16" s="3" t="s">
        <v>152</v>
      </c>
      <c r="H16" s="3" t="s">
        <v>152</v>
      </c>
    </row>
    <row r="17" spans="3:8">
      <c r="C17" s="5" t="s">
        <v>15</v>
      </c>
      <c r="D17" s="3">
        <v>5</v>
      </c>
      <c r="E17" s="3">
        <v>5</v>
      </c>
      <c r="G17" s="3" t="s">
        <v>152</v>
      </c>
      <c r="H17" s="3" t="s">
        <v>152</v>
      </c>
    </row>
    <row r="18" spans="3:8">
      <c r="C18" s="5" t="s">
        <v>16</v>
      </c>
      <c r="D18" s="3">
        <v>7</v>
      </c>
      <c r="E18" s="3">
        <v>7</v>
      </c>
      <c r="G18" s="3" t="s">
        <v>152</v>
      </c>
      <c r="H18" s="3" t="s">
        <v>152</v>
      </c>
    </row>
    <row r="19" spans="3:8">
      <c r="C19" s="5" t="s">
        <v>17</v>
      </c>
      <c r="D19" s="3">
        <v>1</v>
      </c>
      <c r="E19" s="3">
        <v>1</v>
      </c>
      <c r="G19" s="3" t="s">
        <v>152</v>
      </c>
      <c r="H19" s="3" t="s">
        <v>152</v>
      </c>
    </row>
    <row r="20" spans="3:8">
      <c r="C20" s="5" t="s">
        <v>18</v>
      </c>
      <c r="D20" s="3">
        <v>7</v>
      </c>
      <c r="E20" s="3">
        <v>7</v>
      </c>
      <c r="G20" s="3" t="s">
        <v>152</v>
      </c>
      <c r="H20" s="3" t="s">
        <v>152</v>
      </c>
    </row>
    <row r="21" spans="3:8">
      <c r="C21" s="5" t="s">
        <v>19</v>
      </c>
      <c r="D21" s="3">
        <v>5</v>
      </c>
      <c r="E21" s="3">
        <v>2</v>
      </c>
      <c r="G21" s="3" t="s">
        <v>152</v>
      </c>
      <c r="H21" s="3" t="s">
        <v>152</v>
      </c>
    </row>
    <row r="24" spans="3:8">
      <c r="C24" s="5" t="s">
        <v>20</v>
      </c>
      <c r="D24" s="3">
        <v>7</v>
      </c>
      <c r="E24" s="3">
        <v>7</v>
      </c>
      <c r="G24" s="3" t="s">
        <v>152</v>
      </c>
      <c r="H24" s="3" t="s">
        <v>152</v>
      </c>
    </row>
    <row r="25" spans="3:8">
      <c r="C25" s="5" t="s">
        <v>21</v>
      </c>
      <c r="D25" s="3">
        <v>2</v>
      </c>
      <c r="E25" s="3">
        <v>2</v>
      </c>
      <c r="G25" s="3" t="s">
        <v>152</v>
      </c>
      <c r="H25" s="3" t="s">
        <v>152</v>
      </c>
    </row>
    <row r="26" spans="3:8">
      <c r="C26" s="5" t="s">
        <v>22</v>
      </c>
      <c r="D26" s="3">
        <v>7</v>
      </c>
      <c r="E26" s="3">
        <v>7</v>
      </c>
      <c r="G26" s="3" t="s">
        <v>152</v>
      </c>
      <c r="H26" s="3" t="s">
        <v>152</v>
      </c>
    </row>
    <row r="27" spans="3:8">
      <c r="C27" s="5" t="s">
        <v>23</v>
      </c>
      <c r="D27" s="3">
        <v>5</v>
      </c>
      <c r="E27" s="3">
        <v>4</v>
      </c>
      <c r="G27" s="3" t="s">
        <v>152</v>
      </c>
      <c r="H27" s="3" t="s">
        <v>152</v>
      </c>
    </row>
    <row r="28" spans="3:8">
      <c r="C28" s="5" t="s">
        <v>24</v>
      </c>
      <c r="D28" s="3">
        <v>3</v>
      </c>
      <c r="E28" s="3">
        <v>1</v>
      </c>
      <c r="G28" s="3" t="s">
        <v>152</v>
      </c>
      <c r="H28" s="3" t="s">
        <v>152</v>
      </c>
    </row>
    <row r="29" spans="3:8">
      <c r="C29" s="5" t="s">
        <v>25</v>
      </c>
      <c r="D29" s="3">
        <v>7</v>
      </c>
      <c r="E29" s="3">
        <v>6</v>
      </c>
      <c r="G29" s="3" t="s">
        <v>152</v>
      </c>
      <c r="H29" s="3" t="s">
        <v>152</v>
      </c>
    </row>
    <row r="31" spans="3:8">
      <c r="C31" s="1" t="s">
        <v>26</v>
      </c>
      <c r="D31" s="3">
        <v>7</v>
      </c>
      <c r="E31" s="3">
        <v>7</v>
      </c>
      <c r="G31" s="3" t="s">
        <v>152</v>
      </c>
      <c r="H31" s="3" t="s">
        <v>152</v>
      </c>
    </row>
    <row r="32" spans="3:8">
      <c r="C32" s="1" t="s">
        <v>27</v>
      </c>
      <c r="D32" s="3">
        <v>7</v>
      </c>
      <c r="E32" s="3">
        <v>6</v>
      </c>
      <c r="G32" s="3" t="s">
        <v>152</v>
      </c>
      <c r="H32" s="3" t="s">
        <v>152</v>
      </c>
    </row>
    <row r="33" spans="3:8">
      <c r="C33" s="1" t="s">
        <v>28</v>
      </c>
      <c r="D33" s="3">
        <v>3</v>
      </c>
      <c r="E33" s="3">
        <v>7</v>
      </c>
      <c r="G33" s="3" t="s">
        <v>152</v>
      </c>
      <c r="H33" s="3" t="s">
        <v>152</v>
      </c>
    </row>
    <row r="35" spans="3:8">
      <c r="C35" s="1" t="s">
        <v>29</v>
      </c>
      <c r="D35" s="3" t="s">
        <v>106</v>
      </c>
      <c r="E35" s="3" t="s">
        <v>106</v>
      </c>
    </row>
    <row r="38" spans="3:8">
      <c r="C38" s="5" t="s">
        <v>31</v>
      </c>
      <c r="D38" s="3">
        <v>1</v>
      </c>
      <c r="E38" s="3">
        <v>1</v>
      </c>
    </row>
    <row r="39" spans="3:8">
      <c r="C39" s="5" t="s">
        <v>32</v>
      </c>
      <c r="D39" s="3">
        <v>1</v>
      </c>
      <c r="E39" s="3">
        <v>1</v>
      </c>
    </row>
    <row r="40" spans="3:8">
      <c r="C40" s="5" t="s">
        <v>33</v>
      </c>
      <c r="D40" s="3">
        <v>3</v>
      </c>
      <c r="E40" s="3">
        <v>4</v>
      </c>
    </row>
    <row r="41" spans="3:8">
      <c r="C41" s="5" t="s">
        <v>34</v>
      </c>
      <c r="D41" s="3">
        <v>1</v>
      </c>
      <c r="E41" s="3">
        <v>1</v>
      </c>
    </row>
    <row r="42" spans="3:8">
      <c r="C42" s="5" t="s">
        <v>35</v>
      </c>
      <c r="D42" s="3">
        <v>6</v>
      </c>
      <c r="E42" s="3">
        <v>5</v>
      </c>
    </row>
    <row r="43" spans="3:8">
      <c r="C43" s="5" t="s">
        <v>36</v>
      </c>
      <c r="D43" s="3">
        <v>3</v>
      </c>
      <c r="E43" s="3">
        <v>5</v>
      </c>
    </row>
    <row r="44" spans="3:8">
      <c r="C44" s="5" t="s">
        <v>37</v>
      </c>
      <c r="D44" s="3">
        <v>1</v>
      </c>
      <c r="E44" s="3">
        <v>1</v>
      </c>
    </row>
    <row r="45" spans="3:8">
      <c r="C45" s="5" t="s">
        <v>38</v>
      </c>
      <c r="D45" s="3">
        <v>5</v>
      </c>
      <c r="E45" s="3">
        <v>6</v>
      </c>
    </row>
    <row r="46" spans="3:8">
      <c r="C46" s="5" t="s">
        <v>39</v>
      </c>
      <c r="D46" s="3">
        <v>5</v>
      </c>
      <c r="E46" s="3">
        <v>5</v>
      </c>
    </row>
    <row r="47" spans="3:8">
      <c r="C47" s="5" t="s">
        <v>40</v>
      </c>
      <c r="D47" s="3">
        <v>5</v>
      </c>
      <c r="E47" s="3">
        <v>5</v>
      </c>
    </row>
    <row r="48" spans="3:8">
      <c r="C48" s="5" t="s">
        <v>41</v>
      </c>
      <c r="D48" s="3">
        <v>5</v>
      </c>
      <c r="E48" s="3">
        <v>6</v>
      </c>
    </row>
    <row r="49" spans="3:21">
      <c r="C49" s="5" t="s">
        <v>42</v>
      </c>
      <c r="D49" s="3">
        <v>5</v>
      </c>
      <c r="E49" s="3">
        <v>6</v>
      </c>
      <c r="L49" s="3" t="s">
        <v>114</v>
      </c>
      <c r="R49" s="3" t="s">
        <v>117</v>
      </c>
    </row>
    <row r="50" spans="3:21">
      <c r="C50" s="5" t="s">
        <v>43</v>
      </c>
      <c r="D50" s="3">
        <v>6</v>
      </c>
      <c r="E50" s="3">
        <v>5</v>
      </c>
      <c r="L50" s="9" t="s">
        <v>65</v>
      </c>
      <c r="M50" s="9" t="s">
        <v>68</v>
      </c>
      <c r="N50" s="3" t="s">
        <v>73</v>
      </c>
      <c r="O50" s="3" t="s">
        <v>82</v>
      </c>
      <c r="R50" s="9" t="s">
        <v>65</v>
      </c>
      <c r="S50" s="9" t="s">
        <v>68</v>
      </c>
      <c r="T50" s="3" t="s">
        <v>73</v>
      </c>
      <c r="U50" s="3" t="s">
        <v>82</v>
      </c>
    </row>
    <row r="51" spans="3:21">
      <c r="C51" s="5" t="s">
        <v>44</v>
      </c>
      <c r="D51" s="3">
        <v>1</v>
      </c>
      <c r="E51" s="3">
        <v>3</v>
      </c>
      <c r="K51" s="3" t="s">
        <v>70</v>
      </c>
      <c r="L51" s="10">
        <v>9</v>
      </c>
      <c r="M51" s="10">
        <v>6.666666666666667</v>
      </c>
      <c r="N51" s="10">
        <v>8.3333333330000006</v>
      </c>
      <c r="O51" s="10">
        <v>7.666666666666667</v>
      </c>
      <c r="Q51" s="3" t="s">
        <v>70</v>
      </c>
      <c r="R51" s="10">
        <v>7.666666666666667</v>
      </c>
      <c r="S51" s="10">
        <v>8</v>
      </c>
      <c r="T51" s="10">
        <v>9</v>
      </c>
      <c r="U51" s="10">
        <v>8</v>
      </c>
    </row>
    <row r="52" spans="3:21">
      <c r="C52" s="5" t="s">
        <v>45</v>
      </c>
      <c r="D52" s="3">
        <v>5</v>
      </c>
      <c r="E52" s="3">
        <v>3</v>
      </c>
      <c r="K52" s="3" t="s">
        <v>71</v>
      </c>
      <c r="L52" s="10">
        <v>5</v>
      </c>
      <c r="M52" s="10">
        <v>5.666666666666667</v>
      </c>
      <c r="N52" s="10">
        <v>4</v>
      </c>
      <c r="O52" s="10">
        <v>4.666666666666667</v>
      </c>
      <c r="Q52" s="3" t="s">
        <v>71</v>
      </c>
      <c r="R52" s="10">
        <v>4</v>
      </c>
      <c r="S52" s="10">
        <v>5</v>
      </c>
      <c r="T52" s="10">
        <v>5</v>
      </c>
      <c r="U52" s="10">
        <v>6.333333333333333</v>
      </c>
    </row>
    <row r="53" spans="3:21">
      <c r="C53" s="5" t="s">
        <v>46</v>
      </c>
      <c r="D53" s="3">
        <v>3</v>
      </c>
      <c r="E53" s="3">
        <v>3</v>
      </c>
      <c r="K53" s="3" t="s">
        <v>72</v>
      </c>
      <c r="L53" s="10">
        <v>7.3333333300000003</v>
      </c>
      <c r="M53" s="10">
        <v>7.666666666666667</v>
      </c>
      <c r="N53" s="10">
        <v>4</v>
      </c>
      <c r="O53" s="10">
        <v>4.666666666666667</v>
      </c>
      <c r="Q53" s="3" t="s">
        <v>72</v>
      </c>
      <c r="R53" s="10">
        <v>9.3333333333333339</v>
      </c>
      <c r="S53" s="10">
        <v>7.666666666666667</v>
      </c>
      <c r="T53" s="10">
        <v>3</v>
      </c>
      <c r="U53" s="10">
        <v>0</v>
      </c>
    </row>
    <row r="54" spans="3:21">
      <c r="C54" s="5" t="s">
        <v>47</v>
      </c>
      <c r="D54" s="3">
        <v>1</v>
      </c>
      <c r="E54" s="3">
        <v>3</v>
      </c>
      <c r="K54" s="3" t="s">
        <v>83</v>
      </c>
      <c r="L54" s="10"/>
      <c r="M54" s="10"/>
      <c r="N54" s="10"/>
      <c r="O54" s="10"/>
      <c r="Q54" s="3" t="s">
        <v>83</v>
      </c>
      <c r="R54" s="10"/>
      <c r="S54" s="10"/>
      <c r="T54" s="10"/>
      <c r="U54" s="10"/>
    </row>
    <row r="55" spans="3:21">
      <c r="C55" s="5" t="s">
        <v>48</v>
      </c>
      <c r="D55" s="3">
        <v>3</v>
      </c>
      <c r="E55" s="3">
        <v>2</v>
      </c>
    </row>
    <row r="56" spans="3:21">
      <c r="C56" s="5" t="s">
        <v>49</v>
      </c>
      <c r="D56" s="3">
        <v>1</v>
      </c>
      <c r="E56" s="3">
        <v>2</v>
      </c>
    </row>
    <row r="57" spans="3:21">
      <c r="C57" s="5" t="s">
        <v>50</v>
      </c>
      <c r="D57" s="3">
        <v>6</v>
      </c>
      <c r="E57" s="3">
        <v>4</v>
      </c>
    </row>
    <row r="59" spans="3:21">
      <c r="C59" s="6" t="s">
        <v>51</v>
      </c>
      <c r="D59" s="12"/>
    </row>
    <row r="62" spans="3:21">
      <c r="C62" s="3" t="s">
        <v>52</v>
      </c>
    </row>
    <row r="65" spans="2:14">
      <c r="B65" s="2" t="s">
        <v>65</v>
      </c>
      <c r="C65" s="5" t="s">
        <v>62</v>
      </c>
      <c r="E65" s="3">
        <v>10</v>
      </c>
      <c r="F65" s="10">
        <v>8</v>
      </c>
      <c r="G65" s="3">
        <f>AVERAGE(E65:F65)</f>
        <v>9</v>
      </c>
      <c r="H65" s="10">
        <f>AVERAGE(F65:F67)</f>
        <v>7.666666666666667</v>
      </c>
      <c r="K65" s="9" t="s">
        <v>65</v>
      </c>
      <c r="L65" s="9" t="s">
        <v>68</v>
      </c>
      <c r="M65" s="3" t="s">
        <v>73</v>
      </c>
      <c r="N65" s="3" t="s">
        <v>82</v>
      </c>
    </row>
    <row r="66" spans="2:14">
      <c r="C66" s="5" t="s">
        <v>60</v>
      </c>
      <c r="E66" s="3">
        <v>7</v>
      </c>
      <c r="F66" s="3">
        <v>8</v>
      </c>
      <c r="G66" s="3">
        <f t="shared" ref="G66:G87" si="0">AVERAGE(E66:F66)</f>
        <v>7.5</v>
      </c>
      <c r="J66" s="3" t="s">
        <v>70</v>
      </c>
      <c r="K66" s="10">
        <v>8.3000000000000007</v>
      </c>
      <c r="L66" s="10">
        <v>7.3333300000000001</v>
      </c>
      <c r="M66" s="10">
        <v>8.6666667000000004</v>
      </c>
      <c r="N66" s="10">
        <v>7.8333333329999997</v>
      </c>
    </row>
    <row r="67" spans="2:14">
      <c r="C67" s="5" t="s">
        <v>59</v>
      </c>
      <c r="E67" s="3">
        <v>10</v>
      </c>
      <c r="F67" s="3">
        <v>7</v>
      </c>
      <c r="G67" s="3">
        <f t="shared" si="0"/>
        <v>8.5</v>
      </c>
      <c r="J67" s="3" t="s">
        <v>71</v>
      </c>
      <c r="K67" s="10">
        <v>4.5</v>
      </c>
      <c r="L67" s="10">
        <v>5.3333300000000001</v>
      </c>
      <c r="M67" s="10">
        <v>4.5</v>
      </c>
      <c r="N67" s="10">
        <v>5.5</v>
      </c>
    </row>
    <row r="68" spans="2:14">
      <c r="J68" s="3" t="s">
        <v>72</v>
      </c>
      <c r="K68" s="10">
        <v>8.3000000000000007</v>
      </c>
      <c r="L68" s="10">
        <v>7.6666667000000004</v>
      </c>
      <c r="M68" s="10">
        <v>3.5</v>
      </c>
      <c r="N68" s="10">
        <v>2.3333330000000001</v>
      </c>
    </row>
    <row r="69" spans="2:14">
      <c r="C69" s="5" t="s">
        <v>57</v>
      </c>
      <c r="E69" s="3">
        <v>3</v>
      </c>
      <c r="F69" s="10">
        <v>1</v>
      </c>
      <c r="G69" s="3">
        <f t="shared" si="0"/>
        <v>2</v>
      </c>
      <c r="H69" s="10">
        <f>AVERAGE(F69:F71)</f>
        <v>4</v>
      </c>
      <c r="J69" s="3" t="s">
        <v>83</v>
      </c>
      <c r="K69" s="10"/>
      <c r="L69" s="10"/>
      <c r="M69" s="10"/>
      <c r="N69" s="10"/>
    </row>
    <row r="70" spans="2:14">
      <c r="C70" s="5" t="s">
        <v>63</v>
      </c>
      <c r="E70" s="3">
        <v>7</v>
      </c>
      <c r="F70" s="3">
        <v>9</v>
      </c>
      <c r="G70" s="3">
        <f t="shared" si="0"/>
        <v>8</v>
      </c>
    </row>
    <row r="71" spans="2:14">
      <c r="C71" s="5" t="s">
        <v>58</v>
      </c>
      <c r="E71" s="3">
        <v>5</v>
      </c>
      <c r="F71" s="3">
        <v>2</v>
      </c>
      <c r="G71" s="3">
        <f t="shared" si="0"/>
        <v>3.5</v>
      </c>
    </row>
    <row r="73" spans="2:14">
      <c r="C73" s="5" t="s">
        <v>61</v>
      </c>
      <c r="E73" s="3">
        <v>10</v>
      </c>
      <c r="F73" s="10">
        <v>8</v>
      </c>
      <c r="G73" s="3">
        <f t="shared" si="0"/>
        <v>9</v>
      </c>
      <c r="H73" s="10">
        <f>AVERAGE(F73:F75)</f>
        <v>9.3333333333333339</v>
      </c>
    </row>
    <row r="74" spans="2:14">
      <c r="C74" s="5" t="s">
        <v>56</v>
      </c>
      <c r="E74" s="3">
        <v>2</v>
      </c>
      <c r="F74" s="3">
        <v>10</v>
      </c>
      <c r="G74" s="3">
        <f t="shared" si="0"/>
        <v>6</v>
      </c>
    </row>
    <row r="75" spans="2:14">
      <c r="C75" s="5" t="s">
        <v>64</v>
      </c>
      <c r="E75" s="3">
        <v>10</v>
      </c>
      <c r="F75" s="3">
        <v>10</v>
      </c>
      <c r="G75" s="3">
        <f t="shared" si="0"/>
        <v>10</v>
      </c>
    </row>
    <row r="77" spans="2:14">
      <c r="B77" s="2" t="s">
        <v>68</v>
      </c>
      <c r="C77" s="5" t="s">
        <v>62</v>
      </c>
      <c r="E77" s="3">
        <v>7</v>
      </c>
      <c r="F77" s="7">
        <v>8</v>
      </c>
      <c r="G77" s="3">
        <f t="shared" si="0"/>
        <v>7.5</v>
      </c>
      <c r="H77" s="7">
        <f>AVERAGE(F77:F79)</f>
        <v>8</v>
      </c>
    </row>
    <row r="78" spans="2:14">
      <c r="C78" s="5" t="s">
        <v>60</v>
      </c>
      <c r="E78" s="3">
        <v>9</v>
      </c>
      <c r="F78" s="7">
        <v>10</v>
      </c>
      <c r="G78" s="3">
        <f t="shared" si="0"/>
        <v>9.5</v>
      </c>
    </row>
    <row r="79" spans="2:14">
      <c r="C79" s="5" t="s">
        <v>59</v>
      </c>
      <c r="E79" s="3">
        <v>4</v>
      </c>
      <c r="F79" s="7">
        <v>6</v>
      </c>
      <c r="G79" s="3">
        <f t="shared" si="0"/>
        <v>5</v>
      </c>
    </row>
    <row r="80" spans="2:14">
      <c r="F80" s="7"/>
    </row>
    <row r="81" spans="2:8">
      <c r="C81" s="5" t="s">
        <v>57</v>
      </c>
      <c r="E81" s="3">
        <v>1</v>
      </c>
      <c r="F81" s="7">
        <v>0</v>
      </c>
      <c r="G81" s="3">
        <f t="shared" si="0"/>
        <v>0.5</v>
      </c>
      <c r="H81" s="7">
        <f>AVERAGE(F81:F83)</f>
        <v>5</v>
      </c>
    </row>
    <row r="82" spans="2:8">
      <c r="C82" s="5" t="s">
        <v>69</v>
      </c>
      <c r="E82" s="3">
        <v>7</v>
      </c>
      <c r="F82" s="7">
        <v>9</v>
      </c>
      <c r="G82" s="3">
        <f t="shared" si="0"/>
        <v>8</v>
      </c>
    </row>
    <row r="83" spans="2:8">
      <c r="C83" s="5" t="s">
        <v>58</v>
      </c>
      <c r="E83" s="3">
        <v>9</v>
      </c>
      <c r="F83" s="7">
        <v>6</v>
      </c>
      <c r="G83" s="3">
        <f t="shared" si="0"/>
        <v>7.5</v>
      </c>
    </row>
    <row r="84" spans="2:8">
      <c r="F84" s="7"/>
    </row>
    <row r="85" spans="2:8">
      <c r="C85" s="5" t="s">
        <v>61</v>
      </c>
      <c r="E85" s="3">
        <v>5</v>
      </c>
      <c r="F85" s="7">
        <v>7</v>
      </c>
      <c r="G85" s="3">
        <f t="shared" si="0"/>
        <v>6</v>
      </c>
      <c r="H85" s="7">
        <f>AVERAGE(F85:F87)</f>
        <v>7.666666666666667</v>
      </c>
    </row>
    <row r="86" spans="2:8">
      <c r="C86" s="5" t="s">
        <v>56</v>
      </c>
      <c r="E86" s="3">
        <v>9</v>
      </c>
      <c r="F86" s="3">
        <v>8</v>
      </c>
      <c r="G86" s="3">
        <f t="shared" si="0"/>
        <v>8.5</v>
      </c>
    </row>
    <row r="87" spans="2:8">
      <c r="C87" s="5" t="s">
        <v>64</v>
      </c>
      <c r="E87" s="3">
        <v>9</v>
      </c>
      <c r="F87" s="3">
        <v>8</v>
      </c>
      <c r="G87" s="3">
        <f t="shared" si="0"/>
        <v>8.5</v>
      </c>
    </row>
    <row r="90" spans="2:8">
      <c r="B90" s="2" t="s">
        <v>73</v>
      </c>
      <c r="C90" s="5" t="s">
        <v>75</v>
      </c>
      <c r="E90" s="3">
        <v>7</v>
      </c>
      <c r="F90" s="7">
        <v>8</v>
      </c>
      <c r="G90" s="3">
        <f>AVERAGE(E90:F90)</f>
        <v>7.5</v>
      </c>
      <c r="H90" s="7">
        <f>AVERAGE(F90:F92)</f>
        <v>9</v>
      </c>
    </row>
    <row r="91" spans="2:8">
      <c r="C91" s="5" t="s">
        <v>79</v>
      </c>
      <c r="E91" s="3">
        <v>9</v>
      </c>
      <c r="F91" s="7">
        <v>10</v>
      </c>
      <c r="G91" s="3">
        <f t="shared" ref="G91:G113" si="1">AVERAGE(E91:F91)</f>
        <v>9.5</v>
      </c>
    </row>
    <row r="92" spans="2:8">
      <c r="C92" s="5" t="s">
        <v>76</v>
      </c>
      <c r="E92" s="3">
        <v>9</v>
      </c>
      <c r="F92" s="7">
        <v>9</v>
      </c>
      <c r="G92" s="3">
        <f t="shared" si="1"/>
        <v>9</v>
      </c>
    </row>
    <row r="93" spans="2:8">
      <c r="F93" s="7"/>
    </row>
    <row r="94" spans="2:8">
      <c r="C94" s="5" t="s">
        <v>57</v>
      </c>
      <c r="E94" s="3">
        <v>1</v>
      </c>
      <c r="F94" s="7">
        <v>5</v>
      </c>
      <c r="G94" s="3">
        <f t="shared" si="1"/>
        <v>3</v>
      </c>
      <c r="H94" s="7">
        <f>AVERAGE(F94:F96)</f>
        <v>5</v>
      </c>
    </row>
    <row r="95" spans="2:8">
      <c r="C95" s="5" t="s">
        <v>80</v>
      </c>
      <c r="E95" s="3">
        <v>10</v>
      </c>
      <c r="F95" s="7">
        <v>10</v>
      </c>
      <c r="G95" s="3">
        <f t="shared" si="1"/>
        <v>10</v>
      </c>
    </row>
    <row r="96" spans="2:8">
      <c r="C96" s="5" t="s">
        <v>74</v>
      </c>
      <c r="E96" s="3">
        <v>1</v>
      </c>
      <c r="F96" s="7">
        <v>0</v>
      </c>
      <c r="G96" s="3">
        <f t="shared" si="1"/>
        <v>0.5</v>
      </c>
    </row>
    <row r="97" spans="2:8">
      <c r="F97" s="7"/>
    </row>
    <row r="98" spans="2:8">
      <c r="C98" s="5" t="s">
        <v>77</v>
      </c>
      <c r="E98" s="3">
        <v>1</v>
      </c>
      <c r="F98" s="7">
        <v>0</v>
      </c>
      <c r="G98" s="3">
        <f t="shared" si="1"/>
        <v>0.5</v>
      </c>
      <c r="H98" s="7">
        <f>AVERAGE(F98:F100)</f>
        <v>3</v>
      </c>
    </row>
    <row r="99" spans="2:8">
      <c r="C99" s="5" t="s">
        <v>81</v>
      </c>
      <c r="E99" s="3">
        <v>10</v>
      </c>
      <c r="F99" s="3">
        <v>9</v>
      </c>
      <c r="G99" s="3">
        <f t="shared" si="1"/>
        <v>9.5</v>
      </c>
    </row>
    <row r="100" spans="2:8">
      <c r="C100" s="5" t="s">
        <v>78</v>
      </c>
      <c r="E100" s="3">
        <v>1</v>
      </c>
      <c r="F100" s="3">
        <v>0</v>
      </c>
      <c r="G100" s="3">
        <f t="shared" si="1"/>
        <v>0.5</v>
      </c>
    </row>
    <row r="103" spans="2:8">
      <c r="B103" s="2" t="s">
        <v>82</v>
      </c>
      <c r="C103" s="5" t="s">
        <v>75</v>
      </c>
      <c r="E103" s="13">
        <v>7</v>
      </c>
      <c r="F103" s="3">
        <v>9</v>
      </c>
      <c r="G103" s="3">
        <f t="shared" si="1"/>
        <v>8</v>
      </c>
      <c r="H103" s="3">
        <f>AVERAGE(F103:F105)</f>
        <v>8</v>
      </c>
    </row>
    <row r="104" spans="2:8">
      <c r="C104" s="5" t="s">
        <v>79</v>
      </c>
      <c r="E104" s="13">
        <v>8</v>
      </c>
      <c r="F104" s="3">
        <v>8</v>
      </c>
      <c r="G104" s="3">
        <f t="shared" si="1"/>
        <v>8</v>
      </c>
    </row>
    <row r="105" spans="2:8">
      <c r="C105" s="5" t="s">
        <v>76</v>
      </c>
      <c r="E105" s="13">
        <v>8</v>
      </c>
      <c r="F105" s="3">
        <v>7</v>
      </c>
      <c r="G105" s="3">
        <f t="shared" si="1"/>
        <v>7.5</v>
      </c>
    </row>
    <row r="106" spans="2:8">
      <c r="E106" s="14"/>
    </row>
    <row r="107" spans="2:8">
      <c r="C107" s="5" t="s">
        <v>57</v>
      </c>
      <c r="E107" s="13">
        <v>10</v>
      </c>
      <c r="F107" s="3">
        <v>7</v>
      </c>
      <c r="G107" s="3">
        <f t="shared" si="1"/>
        <v>8.5</v>
      </c>
      <c r="H107" s="3">
        <f>AVERAGE(F107:F109)</f>
        <v>6.333333333333333</v>
      </c>
    </row>
    <row r="108" spans="2:8">
      <c r="C108" s="5" t="s">
        <v>80</v>
      </c>
      <c r="E108" s="13">
        <v>4</v>
      </c>
      <c r="F108" s="3">
        <v>9</v>
      </c>
      <c r="G108" s="3">
        <f t="shared" si="1"/>
        <v>6.5</v>
      </c>
    </row>
    <row r="109" spans="2:8">
      <c r="C109" s="5" t="s">
        <v>74</v>
      </c>
      <c r="E109" s="13">
        <v>0</v>
      </c>
      <c r="F109" s="3">
        <v>3</v>
      </c>
      <c r="G109" s="3">
        <f t="shared" si="1"/>
        <v>1.5</v>
      </c>
    </row>
    <row r="110" spans="2:8">
      <c r="E110" s="14"/>
    </row>
    <row r="111" spans="2:8">
      <c r="C111" s="5" t="s">
        <v>81</v>
      </c>
      <c r="E111" s="13">
        <v>0</v>
      </c>
      <c r="F111" s="3">
        <v>0</v>
      </c>
      <c r="G111" s="3">
        <f t="shared" si="1"/>
        <v>0</v>
      </c>
      <c r="H111" s="3">
        <f>AVERAGE(F111:F113)</f>
        <v>0</v>
      </c>
    </row>
    <row r="112" spans="2:8">
      <c r="C112" s="5" t="s">
        <v>77</v>
      </c>
      <c r="E112" s="13">
        <v>5</v>
      </c>
      <c r="F112" s="3">
        <v>0</v>
      </c>
      <c r="G112" s="3">
        <f t="shared" si="1"/>
        <v>2.5</v>
      </c>
    </row>
    <row r="113" spans="3:7">
      <c r="C113" s="5" t="s">
        <v>78</v>
      </c>
      <c r="E113" s="13">
        <v>9</v>
      </c>
      <c r="F113" s="3">
        <v>0</v>
      </c>
      <c r="G113" s="3">
        <f t="shared" si="1"/>
        <v>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AB0-D5B6-364A-86F6-6A8EBB297A5E}">
  <dimension ref="B2:N113"/>
  <sheetViews>
    <sheetView topLeftCell="A78" zoomScale="93" zoomScaleNormal="111" workbookViewId="0">
      <selection activeCell="C60" sqref="C60"/>
    </sheetView>
  </sheetViews>
  <sheetFormatPr baseColWidth="10" defaultRowHeight="16"/>
  <cols>
    <col min="1" max="16384" width="10.83203125" style="3"/>
  </cols>
  <sheetData>
    <row r="2" spans="2:6">
      <c r="B2" s="2" t="s">
        <v>66</v>
      </c>
      <c r="C2" s="3" t="s">
        <v>54</v>
      </c>
      <c r="D2" s="4"/>
    </row>
    <row r="4" spans="2:6">
      <c r="C4" s="1" t="s">
        <v>0</v>
      </c>
      <c r="D4" s="3">
        <v>31</v>
      </c>
    </row>
    <row r="5" spans="2:6">
      <c r="C5" s="1" t="s">
        <v>1</v>
      </c>
      <c r="D5" s="3" t="s">
        <v>91</v>
      </c>
    </row>
    <row r="6" spans="2:6">
      <c r="C6" s="1" t="s">
        <v>2</v>
      </c>
      <c r="D6" s="11" t="s">
        <v>92</v>
      </c>
    </row>
    <row r="7" spans="2:6">
      <c r="C7" s="1" t="s">
        <v>4</v>
      </c>
      <c r="D7" s="1" t="s">
        <v>93</v>
      </c>
    </row>
    <row r="8" spans="2:6">
      <c r="C8" s="1" t="s">
        <v>6</v>
      </c>
      <c r="D8" s="1" t="s">
        <v>94</v>
      </c>
    </row>
    <row r="9" spans="2:6">
      <c r="C9" s="1" t="s">
        <v>8</v>
      </c>
      <c r="D9" s="11" t="s">
        <v>95</v>
      </c>
    </row>
    <row r="13" spans="2:6">
      <c r="C13" s="5" t="s">
        <v>11</v>
      </c>
      <c r="D13" s="3">
        <v>7</v>
      </c>
      <c r="F13" s="3" t="s">
        <v>152</v>
      </c>
    </row>
    <row r="14" spans="2:6">
      <c r="C14" s="5" t="s">
        <v>12</v>
      </c>
      <c r="D14" s="3">
        <v>5</v>
      </c>
      <c r="F14" s="3" t="s">
        <v>152</v>
      </c>
    </row>
    <row r="15" spans="2:6">
      <c r="C15" s="5" t="s">
        <v>13</v>
      </c>
      <c r="D15" s="3">
        <v>6</v>
      </c>
      <c r="F15" s="3" t="s">
        <v>152</v>
      </c>
    </row>
    <row r="16" spans="2:6">
      <c r="C16" s="5" t="s">
        <v>14</v>
      </c>
      <c r="D16" s="3">
        <v>6</v>
      </c>
      <c r="F16" s="3" t="s">
        <v>152</v>
      </c>
    </row>
    <row r="17" spans="3:6">
      <c r="C17" s="5" t="s">
        <v>15</v>
      </c>
      <c r="D17" s="3">
        <v>5</v>
      </c>
      <c r="F17" s="3" t="s">
        <v>152</v>
      </c>
    </row>
    <row r="18" spans="3:6">
      <c r="C18" s="5" t="s">
        <v>16</v>
      </c>
      <c r="D18" s="3">
        <v>6</v>
      </c>
      <c r="F18" s="3" t="s">
        <v>152</v>
      </c>
    </row>
    <row r="19" spans="3:6">
      <c r="C19" s="5" t="s">
        <v>17</v>
      </c>
      <c r="D19" s="3">
        <v>2</v>
      </c>
      <c r="F19" s="3" t="s">
        <v>152</v>
      </c>
    </row>
    <row r="20" spans="3:6">
      <c r="C20" s="5" t="s">
        <v>18</v>
      </c>
      <c r="D20" s="3">
        <v>7</v>
      </c>
      <c r="F20" s="3" t="s">
        <v>152</v>
      </c>
    </row>
    <row r="21" spans="3:6">
      <c r="C21" s="5" t="s">
        <v>19</v>
      </c>
      <c r="D21" s="3">
        <v>2</v>
      </c>
      <c r="F21" s="3" t="s">
        <v>152</v>
      </c>
    </row>
    <row r="24" spans="3:6">
      <c r="C24" s="5" t="s">
        <v>20</v>
      </c>
      <c r="D24" s="3">
        <v>6</v>
      </c>
      <c r="F24" s="3" t="s">
        <v>152</v>
      </c>
    </row>
    <row r="25" spans="3:6">
      <c r="C25" s="5" t="s">
        <v>21</v>
      </c>
      <c r="D25" s="3">
        <v>2</v>
      </c>
      <c r="F25" s="3" t="s">
        <v>152</v>
      </c>
    </row>
    <row r="26" spans="3:6">
      <c r="C26" s="5" t="s">
        <v>22</v>
      </c>
      <c r="D26" s="3">
        <v>7</v>
      </c>
      <c r="F26" s="3" t="s">
        <v>152</v>
      </c>
    </row>
    <row r="27" spans="3:6">
      <c r="C27" s="5" t="s">
        <v>23</v>
      </c>
      <c r="D27" s="3">
        <v>3</v>
      </c>
      <c r="F27" s="3" t="s">
        <v>152</v>
      </c>
    </row>
    <row r="28" spans="3:6">
      <c r="C28" s="5" t="s">
        <v>24</v>
      </c>
      <c r="D28" s="3">
        <v>1</v>
      </c>
      <c r="F28" s="3" t="s">
        <v>152</v>
      </c>
    </row>
    <row r="29" spans="3:6">
      <c r="C29" s="5" t="s">
        <v>25</v>
      </c>
      <c r="D29" s="3">
        <v>7</v>
      </c>
      <c r="F29" s="3" t="s">
        <v>152</v>
      </c>
    </row>
    <row r="31" spans="3:6">
      <c r="C31" s="1" t="s">
        <v>26</v>
      </c>
      <c r="D31" s="3">
        <v>7</v>
      </c>
      <c r="F31" s="3" t="s">
        <v>152</v>
      </c>
    </row>
    <row r="32" spans="3:6">
      <c r="C32" s="1" t="s">
        <v>27</v>
      </c>
      <c r="D32" s="3">
        <v>3</v>
      </c>
      <c r="F32" s="3" t="s">
        <v>152</v>
      </c>
    </row>
    <row r="33" spans="3:6">
      <c r="C33" s="1" t="s">
        <v>28</v>
      </c>
      <c r="D33" s="3">
        <v>4</v>
      </c>
      <c r="F33" s="3" t="s">
        <v>152</v>
      </c>
    </row>
    <row r="35" spans="3:6">
      <c r="C35" s="1" t="s">
        <v>29</v>
      </c>
      <c r="D35" s="3" t="s">
        <v>96</v>
      </c>
    </row>
    <row r="38" spans="3:6">
      <c r="C38" s="5" t="s">
        <v>31</v>
      </c>
      <c r="D38" s="3">
        <v>1</v>
      </c>
    </row>
    <row r="39" spans="3:6">
      <c r="C39" s="5" t="s">
        <v>32</v>
      </c>
      <c r="D39" s="3">
        <v>1</v>
      </c>
    </row>
    <row r="40" spans="3:6">
      <c r="C40" s="5" t="s">
        <v>33</v>
      </c>
      <c r="D40" s="3">
        <v>5</v>
      </c>
    </row>
    <row r="41" spans="3:6">
      <c r="C41" s="5" t="s">
        <v>34</v>
      </c>
      <c r="D41" s="3">
        <v>2</v>
      </c>
    </row>
    <row r="42" spans="3:6">
      <c r="C42" s="5" t="s">
        <v>35</v>
      </c>
      <c r="D42" s="3">
        <v>5</v>
      </c>
    </row>
    <row r="43" spans="3:6">
      <c r="C43" s="5" t="s">
        <v>36</v>
      </c>
      <c r="D43" s="3">
        <v>5</v>
      </c>
    </row>
    <row r="44" spans="3:6">
      <c r="C44" s="5" t="s">
        <v>37</v>
      </c>
      <c r="D44" s="3">
        <v>2</v>
      </c>
    </row>
    <row r="45" spans="3:6">
      <c r="C45" s="5" t="s">
        <v>38</v>
      </c>
      <c r="D45" s="3">
        <v>4</v>
      </c>
    </row>
    <row r="46" spans="3:6">
      <c r="C46" s="5" t="s">
        <v>39</v>
      </c>
      <c r="D46" s="3">
        <v>6</v>
      </c>
    </row>
    <row r="47" spans="3:6">
      <c r="C47" s="5" t="s">
        <v>40</v>
      </c>
      <c r="D47" s="3">
        <v>6</v>
      </c>
    </row>
    <row r="48" spans="3:6">
      <c r="C48" s="5" t="s">
        <v>41</v>
      </c>
      <c r="D48" s="3">
        <v>6</v>
      </c>
    </row>
    <row r="49" spans="3:5">
      <c r="C49" s="5" t="s">
        <v>42</v>
      </c>
      <c r="D49" s="3">
        <v>5</v>
      </c>
    </row>
    <row r="50" spans="3:5">
      <c r="C50" s="5" t="s">
        <v>43</v>
      </c>
      <c r="D50" s="3">
        <v>6</v>
      </c>
    </row>
    <row r="51" spans="3:5">
      <c r="C51" s="5" t="s">
        <v>44</v>
      </c>
      <c r="D51" s="3">
        <v>2</v>
      </c>
    </row>
    <row r="52" spans="3:5">
      <c r="C52" s="5" t="s">
        <v>45</v>
      </c>
      <c r="D52" s="3">
        <v>5</v>
      </c>
    </row>
    <row r="53" spans="3:5">
      <c r="C53" s="5" t="s">
        <v>46</v>
      </c>
      <c r="D53" s="3">
        <v>1</v>
      </c>
    </row>
    <row r="54" spans="3:5">
      <c r="C54" s="5" t="s">
        <v>47</v>
      </c>
      <c r="D54" s="3">
        <v>1</v>
      </c>
    </row>
    <row r="55" spans="3:5">
      <c r="C55" s="5" t="s">
        <v>48</v>
      </c>
      <c r="D55" s="3">
        <v>1</v>
      </c>
    </row>
    <row r="56" spans="3:5">
      <c r="C56" s="5" t="s">
        <v>49</v>
      </c>
      <c r="D56" s="3">
        <v>1</v>
      </c>
    </row>
    <row r="57" spans="3:5">
      <c r="C57" s="5" t="s">
        <v>50</v>
      </c>
      <c r="D57" s="3">
        <v>5</v>
      </c>
    </row>
    <row r="59" spans="3:5">
      <c r="C59" s="6" t="s">
        <v>51</v>
      </c>
      <c r="D59" s="6"/>
      <c r="E59" s="12"/>
    </row>
    <row r="62" spans="3:5">
      <c r="C62" s="3" t="s">
        <v>52</v>
      </c>
    </row>
    <row r="65" spans="2:14">
      <c r="B65" s="2" t="s">
        <v>65</v>
      </c>
      <c r="C65" s="5" t="s">
        <v>62</v>
      </c>
      <c r="D65" s="3">
        <v>9</v>
      </c>
      <c r="F65" s="8">
        <f>AVERAGE(D65:D67)</f>
        <v>8.6666666666666661</v>
      </c>
      <c r="G65" s="3">
        <f>AVERAGE(D65:D75)</f>
        <v>8.2222222222222214</v>
      </c>
      <c r="K65" s="9" t="s">
        <v>65</v>
      </c>
      <c r="L65" s="9" t="s">
        <v>68</v>
      </c>
      <c r="M65" s="3" t="s">
        <v>73</v>
      </c>
      <c r="N65" s="3" t="s">
        <v>82</v>
      </c>
    </row>
    <row r="66" spans="2:14">
      <c r="C66" s="5" t="s">
        <v>60</v>
      </c>
      <c r="D66" s="3">
        <v>8</v>
      </c>
      <c r="J66" s="3" t="s">
        <v>70</v>
      </c>
      <c r="K66" s="10">
        <v>8.6999999999999993</v>
      </c>
      <c r="L66" s="10">
        <v>8.67</v>
      </c>
      <c r="M66" s="10">
        <v>6.67</v>
      </c>
      <c r="N66" s="10">
        <v>6.33</v>
      </c>
    </row>
    <row r="67" spans="2:14">
      <c r="C67" s="5" t="s">
        <v>59</v>
      </c>
      <c r="D67" s="3">
        <v>9</v>
      </c>
      <c r="J67" s="3" t="s">
        <v>71</v>
      </c>
      <c r="K67" s="10">
        <v>7</v>
      </c>
      <c r="L67" s="10">
        <v>8.33</v>
      </c>
      <c r="M67" s="10">
        <v>6.67</v>
      </c>
      <c r="N67" s="10">
        <v>7.33</v>
      </c>
    </row>
    <row r="68" spans="2:14">
      <c r="J68" s="3" t="s">
        <v>72</v>
      </c>
      <c r="K68" s="10">
        <v>9</v>
      </c>
      <c r="L68" s="10">
        <v>8.67</v>
      </c>
      <c r="M68" s="10">
        <v>6.67</v>
      </c>
      <c r="N68" s="10">
        <v>6.67</v>
      </c>
    </row>
    <row r="69" spans="2:14">
      <c r="C69" s="5" t="s">
        <v>57</v>
      </c>
      <c r="D69" s="3">
        <v>6</v>
      </c>
      <c r="F69" s="8">
        <f>AVERAGE(D69:D71)</f>
        <v>7</v>
      </c>
      <c r="J69" s="3" t="s">
        <v>83</v>
      </c>
      <c r="K69" s="10"/>
      <c r="L69" s="10"/>
      <c r="M69" s="10"/>
      <c r="N69" s="10"/>
    </row>
    <row r="70" spans="2:14">
      <c r="C70" s="5" t="s">
        <v>63</v>
      </c>
      <c r="D70" s="3">
        <v>7</v>
      </c>
    </row>
    <row r="71" spans="2:14">
      <c r="C71" s="5" t="s">
        <v>58</v>
      </c>
      <c r="D71" s="3">
        <v>8</v>
      </c>
    </row>
    <row r="73" spans="2:14">
      <c r="C73" s="5" t="s">
        <v>61</v>
      </c>
      <c r="D73" s="3">
        <v>8</v>
      </c>
      <c r="F73" s="8">
        <f>AVERAGE(D73:D75)</f>
        <v>9</v>
      </c>
    </row>
    <row r="74" spans="2:14">
      <c r="C74" s="5" t="s">
        <v>56</v>
      </c>
      <c r="D74" s="3">
        <v>10</v>
      </c>
    </row>
    <row r="75" spans="2:14">
      <c r="C75" s="5" t="s">
        <v>64</v>
      </c>
      <c r="D75" s="3">
        <v>9</v>
      </c>
    </row>
    <row r="77" spans="2:14">
      <c r="B77" s="2" t="s">
        <v>68</v>
      </c>
      <c r="C77" s="5" t="s">
        <v>62</v>
      </c>
      <c r="D77" s="3">
        <v>9</v>
      </c>
      <c r="F77" s="7">
        <f>AVERAGE(D77:D79)</f>
        <v>8.6666666666666661</v>
      </c>
      <c r="G77" s="3">
        <f>AVERAGE(D77:D87)</f>
        <v>8.5555555555555554</v>
      </c>
    </row>
    <row r="78" spans="2:14">
      <c r="C78" s="5" t="s">
        <v>60</v>
      </c>
      <c r="D78" s="3">
        <v>9</v>
      </c>
      <c r="F78" s="7"/>
    </row>
    <row r="79" spans="2:14">
      <c r="C79" s="5" t="s">
        <v>59</v>
      </c>
      <c r="D79" s="3">
        <v>8</v>
      </c>
      <c r="F79" s="7"/>
    </row>
    <row r="80" spans="2:14">
      <c r="F80" s="7"/>
    </row>
    <row r="81" spans="2:7">
      <c r="C81" s="5" t="s">
        <v>57</v>
      </c>
      <c r="D81" s="3">
        <v>8</v>
      </c>
      <c r="F81" s="7">
        <f>AVERAGE(D81:D83)</f>
        <v>8.3333333333333339</v>
      </c>
    </row>
    <row r="82" spans="2:7">
      <c r="C82" s="5" t="s">
        <v>69</v>
      </c>
      <c r="D82" s="3">
        <v>8</v>
      </c>
      <c r="F82" s="7"/>
    </row>
    <row r="83" spans="2:7">
      <c r="C83" s="5" t="s">
        <v>58</v>
      </c>
      <c r="D83" s="3">
        <v>9</v>
      </c>
      <c r="F83" s="7"/>
    </row>
    <row r="84" spans="2:7">
      <c r="F84" s="7"/>
    </row>
    <row r="85" spans="2:7">
      <c r="C85" s="5" t="s">
        <v>61</v>
      </c>
      <c r="D85" s="3">
        <v>8</v>
      </c>
      <c r="F85" s="7">
        <f>AVERAGE(D85:D87)</f>
        <v>8.6666666666666661</v>
      </c>
    </row>
    <row r="86" spans="2:7">
      <c r="C86" s="5" t="s">
        <v>56</v>
      </c>
      <c r="D86" s="3">
        <v>9</v>
      </c>
    </row>
    <row r="87" spans="2:7">
      <c r="C87" s="5" t="s">
        <v>64</v>
      </c>
      <c r="D87" s="3">
        <v>9</v>
      </c>
    </row>
    <row r="90" spans="2:7">
      <c r="B90" s="2" t="s">
        <v>73</v>
      </c>
      <c r="C90" s="5" t="s">
        <v>75</v>
      </c>
      <c r="D90" s="3">
        <v>7</v>
      </c>
      <c r="F90" s="7">
        <f>AVERAGE(D90:D92)</f>
        <v>6.666666666666667</v>
      </c>
      <c r="G90" s="3">
        <f>AVERAGE(D90:D100)</f>
        <v>6.666666666666667</v>
      </c>
    </row>
    <row r="91" spans="2:7">
      <c r="C91" s="5" t="s">
        <v>79</v>
      </c>
      <c r="D91" s="3">
        <v>6</v>
      </c>
      <c r="F91" s="7"/>
    </row>
    <row r="92" spans="2:7">
      <c r="C92" s="5" t="s">
        <v>76</v>
      </c>
      <c r="D92" s="3">
        <v>7</v>
      </c>
      <c r="F92" s="7"/>
    </row>
    <row r="93" spans="2:7">
      <c r="F93" s="7"/>
    </row>
    <row r="94" spans="2:7">
      <c r="C94" s="5" t="s">
        <v>57</v>
      </c>
      <c r="D94" s="3">
        <v>6</v>
      </c>
      <c r="F94" s="7">
        <f>AVERAGE(D94:D96)</f>
        <v>6.666666666666667</v>
      </c>
    </row>
    <row r="95" spans="2:7">
      <c r="C95" s="5" t="s">
        <v>80</v>
      </c>
      <c r="D95" s="3">
        <v>8</v>
      </c>
      <c r="F95" s="7"/>
    </row>
    <row r="96" spans="2:7">
      <c r="C96" s="5" t="s">
        <v>74</v>
      </c>
      <c r="D96" s="3">
        <v>6</v>
      </c>
      <c r="F96" s="7"/>
    </row>
    <row r="97" spans="2:7">
      <c r="F97" s="7"/>
    </row>
    <row r="98" spans="2:7">
      <c r="C98" s="5" t="s">
        <v>77</v>
      </c>
      <c r="D98" s="3">
        <v>7</v>
      </c>
      <c r="F98" s="7">
        <f>AVERAGE(D98:D100)</f>
        <v>6.666666666666667</v>
      </c>
    </row>
    <row r="99" spans="2:7">
      <c r="C99" s="5" t="s">
        <v>81</v>
      </c>
      <c r="D99" s="3">
        <v>6</v>
      </c>
    </row>
    <row r="100" spans="2:7">
      <c r="C100" s="5" t="s">
        <v>78</v>
      </c>
      <c r="D100" s="3">
        <v>7</v>
      </c>
    </row>
    <row r="103" spans="2:7">
      <c r="B103" s="2" t="s">
        <v>82</v>
      </c>
      <c r="C103" s="5" t="s">
        <v>75</v>
      </c>
      <c r="D103" s="13">
        <v>7</v>
      </c>
      <c r="F103" s="7">
        <f>AVERAGE(D103:D105)</f>
        <v>6.333333333333333</v>
      </c>
      <c r="G103" s="3">
        <f>AVERAGE(D103:D113)</f>
        <v>6.7777777777777777</v>
      </c>
    </row>
    <row r="104" spans="2:7">
      <c r="C104" s="5" t="s">
        <v>79</v>
      </c>
      <c r="D104" s="13">
        <v>3</v>
      </c>
      <c r="F104" s="7"/>
    </row>
    <row r="105" spans="2:7">
      <c r="C105" s="5" t="s">
        <v>76</v>
      </c>
      <c r="D105" s="13">
        <v>9</v>
      </c>
      <c r="F105" s="7"/>
    </row>
    <row r="106" spans="2:7">
      <c r="D106" s="14"/>
      <c r="F106" s="7"/>
    </row>
    <row r="107" spans="2:7">
      <c r="C107" s="5" t="s">
        <v>57</v>
      </c>
      <c r="D107" s="13">
        <v>7</v>
      </c>
      <c r="F107" s="7">
        <f>AVERAGE(D107:D109)</f>
        <v>7.333333333333333</v>
      </c>
    </row>
    <row r="108" spans="2:7">
      <c r="C108" s="5" t="s">
        <v>80</v>
      </c>
      <c r="D108" s="13">
        <v>8</v>
      </c>
      <c r="F108" s="7"/>
    </row>
    <row r="109" spans="2:7">
      <c r="C109" s="5" t="s">
        <v>74</v>
      </c>
      <c r="D109" s="13">
        <v>7</v>
      </c>
      <c r="F109" s="7"/>
    </row>
    <row r="110" spans="2:7">
      <c r="D110" s="14"/>
      <c r="F110" s="7"/>
    </row>
    <row r="111" spans="2:7">
      <c r="C111" s="5" t="s">
        <v>81</v>
      </c>
      <c r="D111" s="13">
        <v>6</v>
      </c>
      <c r="F111" s="7">
        <f>AVERAGE(D111:D113)</f>
        <v>6.666666666666667</v>
      </c>
    </row>
    <row r="112" spans="2:7">
      <c r="C112" s="5" t="s">
        <v>77</v>
      </c>
      <c r="D112" s="13">
        <v>8</v>
      </c>
    </row>
    <row r="113" spans="3:4">
      <c r="C113" s="5" t="s">
        <v>78</v>
      </c>
      <c r="D113" s="13">
        <v>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2B2F-9302-914D-8F25-45FBF2A5AC76}">
  <dimension ref="B2:N113"/>
  <sheetViews>
    <sheetView zoomScale="75" zoomScaleNormal="63" workbookViewId="0">
      <selection activeCell="X16" sqref="X16"/>
    </sheetView>
  </sheetViews>
  <sheetFormatPr baseColWidth="10" defaultRowHeight="16"/>
  <cols>
    <col min="1" max="16384" width="10.83203125" style="3"/>
  </cols>
  <sheetData>
    <row r="2" spans="2:6">
      <c r="B2" s="2" t="s">
        <v>66</v>
      </c>
      <c r="C2" s="3" t="s">
        <v>54</v>
      </c>
      <c r="D2" s="4"/>
    </row>
    <row r="4" spans="2:6">
      <c r="C4" s="1" t="s">
        <v>0</v>
      </c>
      <c r="D4" s="3">
        <v>29</v>
      </c>
    </row>
    <row r="5" spans="2:6">
      <c r="C5" s="1" t="s">
        <v>1</v>
      </c>
      <c r="D5" s="3" t="s">
        <v>84</v>
      </c>
    </row>
    <row r="6" spans="2:6">
      <c r="C6" s="1" t="s">
        <v>2</v>
      </c>
      <c r="D6" s="3" t="s">
        <v>85</v>
      </c>
    </row>
    <row r="7" spans="2:6">
      <c r="C7" s="1" t="s">
        <v>4</v>
      </c>
      <c r="D7" s="1" t="s">
        <v>86</v>
      </c>
    </row>
    <row r="8" spans="2:6">
      <c r="C8" s="1" t="s">
        <v>6</v>
      </c>
      <c r="D8" s="1" t="s">
        <v>87</v>
      </c>
    </row>
    <row r="9" spans="2:6">
      <c r="C9" s="1" t="s">
        <v>8</v>
      </c>
      <c r="D9" s="11" t="s">
        <v>88</v>
      </c>
    </row>
    <row r="13" spans="2:6">
      <c r="C13" s="5" t="s">
        <v>11</v>
      </c>
      <c r="D13" s="3">
        <v>7</v>
      </c>
      <c r="F13" s="3" t="s">
        <v>152</v>
      </c>
    </row>
    <row r="14" spans="2:6">
      <c r="C14" s="5" t="s">
        <v>12</v>
      </c>
      <c r="D14" s="3">
        <v>6</v>
      </c>
      <c r="F14" s="3" t="s">
        <v>152</v>
      </c>
    </row>
    <row r="15" spans="2:6">
      <c r="C15" s="5" t="s">
        <v>13</v>
      </c>
      <c r="D15" s="3">
        <v>7</v>
      </c>
      <c r="F15" s="3" t="s">
        <v>152</v>
      </c>
    </row>
    <row r="16" spans="2:6">
      <c r="C16" s="5" t="s">
        <v>14</v>
      </c>
      <c r="D16" s="3">
        <v>7</v>
      </c>
      <c r="F16" s="3" t="s">
        <v>152</v>
      </c>
    </row>
    <row r="17" spans="3:6">
      <c r="C17" s="5" t="s">
        <v>15</v>
      </c>
      <c r="D17" s="3">
        <v>6</v>
      </c>
      <c r="F17" s="3" t="s">
        <v>152</v>
      </c>
    </row>
    <row r="18" spans="3:6">
      <c r="C18" s="5" t="s">
        <v>16</v>
      </c>
      <c r="D18" s="3">
        <v>7</v>
      </c>
      <c r="F18" s="3" t="s">
        <v>152</v>
      </c>
    </row>
    <row r="19" spans="3:6">
      <c r="C19" s="5" t="s">
        <v>17</v>
      </c>
      <c r="D19" s="3">
        <v>2</v>
      </c>
      <c r="F19" s="3" t="s">
        <v>152</v>
      </c>
    </row>
    <row r="20" spans="3:6">
      <c r="C20" s="5" t="s">
        <v>18</v>
      </c>
      <c r="D20" s="3">
        <v>7</v>
      </c>
      <c r="F20" s="3" t="s">
        <v>152</v>
      </c>
    </row>
    <row r="21" spans="3:6">
      <c r="C21" s="5" t="s">
        <v>19</v>
      </c>
      <c r="D21" s="3">
        <v>2</v>
      </c>
      <c r="F21" s="3" t="s">
        <v>152</v>
      </c>
    </row>
    <row r="24" spans="3:6">
      <c r="C24" s="5" t="s">
        <v>20</v>
      </c>
      <c r="D24" s="3">
        <v>7</v>
      </c>
      <c r="F24" s="3" t="s">
        <v>152</v>
      </c>
    </row>
    <row r="25" spans="3:6">
      <c r="C25" s="5" t="s">
        <v>21</v>
      </c>
      <c r="D25" s="3">
        <v>1</v>
      </c>
      <c r="F25" s="3" t="s">
        <v>152</v>
      </c>
    </row>
    <row r="26" spans="3:6">
      <c r="C26" s="5" t="s">
        <v>22</v>
      </c>
      <c r="D26" s="3">
        <v>7</v>
      </c>
      <c r="F26" s="3" t="s">
        <v>152</v>
      </c>
    </row>
    <row r="27" spans="3:6">
      <c r="C27" s="5" t="s">
        <v>23</v>
      </c>
      <c r="D27" s="3">
        <v>2</v>
      </c>
      <c r="F27" s="3" t="s">
        <v>152</v>
      </c>
    </row>
    <row r="28" spans="3:6">
      <c r="C28" s="5" t="s">
        <v>24</v>
      </c>
      <c r="D28" s="3">
        <v>1</v>
      </c>
      <c r="F28" s="3" t="s">
        <v>152</v>
      </c>
    </row>
    <row r="29" spans="3:6">
      <c r="C29" s="5" t="s">
        <v>25</v>
      </c>
      <c r="D29" s="3">
        <v>7</v>
      </c>
      <c r="F29" s="3" t="s">
        <v>152</v>
      </c>
    </row>
    <row r="31" spans="3:6">
      <c r="C31" s="1" t="s">
        <v>26</v>
      </c>
      <c r="D31" s="3">
        <v>7</v>
      </c>
      <c r="F31" s="3" t="s">
        <v>152</v>
      </c>
    </row>
    <row r="32" spans="3:6">
      <c r="C32" s="1" t="s">
        <v>27</v>
      </c>
      <c r="D32" s="3">
        <v>7</v>
      </c>
      <c r="F32" s="3" t="s">
        <v>152</v>
      </c>
    </row>
    <row r="33" spans="3:6">
      <c r="C33" s="1" t="s">
        <v>28</v>
      </c>
      <c r="D33" s="3">
        <v>7</v>
      </c>
      <c r="F33" s="3" t="s">
        <v>152</v>
      </c>
    </row>
    <row r="35" spans="3:6">
      <c r="C35" s="1" t="s">
        <v>29</v>
      </c>
      <c r="D35" s="3" t="s">
        <v>89</v>
      </c>
    </row>
    <row r="38" spans="3:6">
      <c r="C38" s="5" t="s">
        <v>31</v>
      </c>
      <c r="D38" s="3">
        <v>1</v>
      </c>
    </row>
    <row r="39" spans="3:6">
      <c r="C39" s="5" t="s">
        <v>32</v>
      </c>
      <c r="D39" s="3">
        <v>1</v>
      </c>
    </row>
    <row r="40" spans="3:6">
      <c r="C40" s="5" t="s">
        <v>33</v>
      </c>
      <c r="D40" s="3">
        <v>2</v>
      </c>
    </row>
    <row r="41" spans="3:6">
      <c r="C41" s="5" t="s">
        <v>34</v>
      </c>
      <c r="D41" s="3">
        <v>1</v>
      </c>
    </row>
    <row r="42" spans="3:6">
      <c r="C42" s="5" t="s">
        <v>35</v>
      </c>
      <c r="D42" s="3">
        <v>6</v>
      </c>
    </row>
    <row r="43" spans="3:6">
      <c r="C43" s="5" t="s">
        <v>36</v>
      </c>
      <c r="D43" s="3">
        <v>5</v>
      </c>
    </row>
    <row r="44" spans="3:6">
      <c r="C44" s="5" t="s">
        <v>37</v>
      </c>
      <c r="D44" s="3">
        <v>1</v>
      </c>
    </row>
    <row r="45" spans="3:6">
      <c r="C45" s="5" t="s">
        <v>38</v>
      </c>
      <c r="D45" s="3">
        <v>6</v>
      </c>
    </row>
    <row r="46" spans="3:6">
      <c r="C46" s="5" t="s">
        <v>39</v>
      </c>
      <c r="D46" s="3">
        <v>6</v>
      </c>
    </row>
    <row r="47" spans="3:6">
      <c r="C47" s="5" t="s">
        <v>40</v>
      </c>
      <c r="D47" s="3">
        <v>6</v>
      </c>
    </row>
    <row r="48" spans="3:6">
      <c r="C48" s="5" t="s">
        <v>41</v>
      </c>
      <c r="D48" s="3">
        <v>6</v>
      </c>
    </row>
    <row r="49" spans="3:5">
      <c r="C49" s="5" t="s">
        <v>42</v>
      </c>
      <c r="D49" s="3">
        <v>6</v>
      </c>
    </row>
    <row r="50" spans="3:5">
      <c r="C50" s="5" t="s">
        <v>43</v>
      </c>
      <c r="D50" s="3">
        <v>6</v>
      </c>
    </row>
    <row r="51" spans="3:5">
      <c r="C51" s="5" t="s">
        <v>44</v>
      </c>
      <c r="D51" s="3">
        <v>5</v>
      </c>
    </row>
    <row r="52" spans="3:5">
      <c r="C52" s="5" t="s">
        <v>45</v>
      </c>
      <c r="D52" s="3">
        <v>4</v>
      </c>
    </row>
    <row r="53" spans="3:5">
      <c r="C53" s="5" t="s">
        <v>46</v>
      </c>
      <c r="D53" s="3">
        <v>4</v>
      </c>
    </row>
    <row r="54" spans="3:5">
      <c r="C54" s="5" t="s">
        <v>47</v>
      </c>
      <c r="D54" s="3">
        <v>2</v>
      </c>
    </row>
    <row r="55" spans="3:5">
      <c r="C55" s="5" t="s">
        <v>48</v>
      </c>
      <c r="D55" s="3">
        <v>1</v>
      </c>
    </row>
    <row r="56" spans="3:5">
      <c r="C56" s="5" t="s">
        <v>49</v>
      </c>
      <c r="D56" s="3">
        <v>1</v>
      </c>
    </row>
    <row r="57" spans="3:5">
      <c r="C57" s="5" t="s">
        <v>50</v>
      </c>
      <c r="D57" s="3">
        <v>6</v>
      </c>
    </row>
    <row r="59" spans="3:5">
      <c r="C59" s="6" t="s">
        <v>51</v>
      </c>
      <c r="D59" s="6"/>
      <c r="E59" s="12" t="s">
        <v>90</v>
      </c>
    </row>
    <row r="62" spans="3:5">
      <c r="C62" s="3" t="s">
        <v>52</v>
      </c>
    </row>
    <row r="65" spans="2:14">
      <c r="B65" s="2" t="s">
        <v>65</v>
      </c>
      <c r="C65" s="5" t="s">
        <v>62</v>
      </c>
      <c r="D65" s="3">
        <v>9</v>
      </c>
      <c r="F65" s="8">
        <f>AVERAGE(D65:D67)</f>
        <v>8.6666666666666661</v>
      </c>
      <c r="G65" s="3">
        <f>AVERAGE(D65:D75)</f>
        <v>8.2222222222222214</v>
      </c>
      <c r="K65" s="9" t="s">
        <v>65</v>
      </c>
      <c r="L65" s="9" t="s">
        <v>68</v>
      </c>
      <c r="M65" s="3" t="s">
        <v>73</v>
      </c>
      <c r="N65" s="3" t="s">
        <v>82</v>
      </c>
    </row>
    <row r="66" spans="2:14">
      <c r="C66" s="5" t="s">
        <v>60</v>
      </c>
      <c r="D66" s="3">
        <v>7</v>
      </c>
      <c r="J66" s="3" t="s">
        <v>70</v>
      </c>
      <c r="K66" s="10">
        <v>8.6999999999999993</v>
      </c>
      <c r="L66" s="10">
        <v>9</v>
      </c>
      <c r="M66" s="10">
        <v>8.67</v>
      </c>
      <c r="N66" s="10">
        <v>6</v>
      </c>
    </row>
    <row r="67" spans="2:14">
      <c r="C67" s="5" t="s">
        <v>59</v>
      </c>
      <c r="D67" s="3">
        <v>10</v>
      </c>
      <c r="J67" s="3" t="s">
        <v>71</v>
      </c>
      <c r="K67" s="10">
        <v>6.7</v>
      </c>
      <c r="L67" s="10">
        <v>8</v>
      </c>
      <c r="M67" s="10">
        <v>9.33</v>
      </c>
      <c r="N67" s="10">
        <v>6.33</v>
      </c>
    </row>
    <row r="68" spans="2:14">
      <c r="J68" s="3" t="s">
        <v>72</v>
      </c>
      <c r="K68" s="10">
        <v>9.3000000000000007</v>
      </c>
      <c r="L68" s="10">
        <v>6</v>
      </c>
      <c r="M68" s="10">
        <v>8.67</v>
      </c>
      <c r="N68" s="10">
        <v>3.67</v>
      </c>
    </row>
    <row r="69" spans="2:14">
      <c r="C69" s="5" t="s">
        <v>57</v>
      </c>
      <c r="D69" s="3">
        <v>4</v>
      </c>
      <c r="F69" s="8">
        <f>AVERAGE(D69:D71)</f>
        <v>6.666666666666667</v>
      </c>
      <c r="J69" s="3" t="s">
        <v>83</v>
      </c>
      <c r="K69" s="10"/>
      <c r="L69" s="10"/>
      <c r="M69" s="10"/>
      <c r="N69" s="10"/>
    </row>
    <row r="70" spans="2:14">
      <c r="C70" s="5" t="s">
        <v>63</v>
      </c>
      <c r="D70" s="3">
        <v>10</v>
      </c>
    </row>
    <row r="71" spans="2:14">
      <c r="C71" s="5" t="s">
        <v>58</v>
      </c>
      <c r="D71" s="3">
        <v>6</v>
      </c>
    </row>
    <row r="73" spans="2:14">
      <c r="C73" s="5" t="s">
        <v>61</v>
      </c>
      <c r="D73" s="3">
        <v>9</v>
      </c>
      <c r="F73" s="8">
        <f>AVERAGE(D73:D75)</f>
        <v>9.3333333333333339</v>
      </c>
    </row>
    <row r="74" spans="2:14">
      <c r="C74" s="5" t="s">
        <v>56</v>
      </c>
      <c r="D74" s="3">
        <v>9</v>
      </c>
    </row>
    <row r="75" spans="2:14">
      <c r="C75" s="5" t="s">
        <v>64</v>
      </c>
      <c r="D75" s="3">
        <v>10</v>
      </c>
    </row>
    <row r="77" spans="2:14">
      <c r="B77" s="2" t="s">
        <v>68</v>
      </c>
      <c r="C77" s="5" t="s">
        <v>62</v>
      </c>
      <c r="D77" s="3">
        <v>10</v>
      </c>
      <c r="F77" s="7">
        <f>AVERAGE(D77:D79)</f>
        <v>9</v>
      </c>
      <c r="G77" s="3">
        <f>AVERAGE(D77:D87)</f>
        <v>7.666666666666667</v>
      </c>
    </row>
    <row r="78" spans="2:14">
      <c r="C78" s="5" t="s">
        <v>60</v>
      </c>
      <c r="D78" s="3">
        <v>10</v>
      </c>
      <c r="F78" s="7"/>
    </row>
    <row r="79" spans="2:14">
      <c r="C79" s="5" t="s">
        <v>59</v>
      </c>
      <c r="D79" s="3">
        <v>7</v>
      </c>
      <c r="F79" s="7"/>
    </row>
    <row r="80" spans="2:14">
      <c r="F80" s="7"/>
    </row>
    <row r="81" spans="2:7">
      <c r="C81" s="5" t="s">
        <v>57</v>
      </c>
      <c r="D81" s="3">
        <v>7</v>
      </c>
      <c r="F81" s="7">
        <f>AVERAGE(D81:D83)</f>
        <v>8</v>
      </c>
    </row>
    <row r="82" spans="2:7">
      <c r="C82" s="5" t="s">
        <v>69</v>
      </c>
      <c r="D82" s="3">
        <v>9</v>
      </c>
      <c r="F82" s="7"/>
    </row>
    <row r="83" spans="2:7">
      <c r="C83" s="5" t="s">
        <v>58</v>
      </c>
      <c r="D83" s="3">
        <v>8</v>
      </c>
      <c r="F83" s="7"/>
    </row>
    <row r="84" spans="2:7">
      <c r="F84" s="7"/>
    </row>
    <row r="85" spans="2:7">
      <c r="C85" s="5" t="s">
        <v>61</v>
      </c>
      <c r="D85" s="3">
        <v>8</v>
      </c>
      <c r="F85" s="7">
        <f>AVERAGE(D85:D87)</f>
        <v>6</v>
      </c>
    </row>
    <row r="86" spans="2:7">
      <c r="C86" s="5" t="s">
        <v>56</v>
      </c>
      <c r="D86" s="3">
        <v>2</v>
      </c>
    </row>
    <row r="87" spans="2:7">
      <c r="C87" s="5" t="s">
        <v>64</v>
      </c>
      <c r="D87" s="3">
        <v>8</v>
      </c>
    </row>
    <row r="90" spans="2:7">
      <c r="B90" s="2" t="s">
        <v>73</v>
      </c>
      <c r="C90" s="5" t="s">
        <v>75</v>
      </c>
      <c r="D90" s="3">
        <v>10</v>
      </c>
      <c r="F90" s="7">
        <f>AVERAGE(D90:D92)</f>
        <v>8.6666666666666661</v>
      </c>
      <c r="G90" s="3">
        <f>AVERAGE(D90:D100)</f>
        <v>8.8888888888888893</v>
      </c>
    </row>
    <row r="91" spans="2:7">
      <c r="C91" s="5" t="s">
        <v>79</v>
      </c>
      <c r="D91" s="3">
        <v>10</v>
      </c>
      <c r="F91" s="7"/>
    </row>
    <row r="92" spans="2:7">
      <c r="C92" s="5" t="s">
        <v>76</v>
      </c>
      <c r="D92" s="3">
        <v>6</v>
      </c>
      <c r="F92" s="7"/>
    </row>
    <row r="93" spans="2:7">
      <c r="F93" s="7"/>
    </row>
    <row r="94" spans="2:7">
      <c r="C94" s="5" t="s">
        <v>57</v>
      </c>
      <c r="D94" s="3">
        <v>8</v>
      </c>
      <c r="F94" s="7">
        <f>AVERAGE(D94:D96)</f>
        <v>9.3333333333333339</v>
      </c>
    </row>
    <row r="95" spans="2:7">
      <c r="C95" s="5" t="s">
        <v>80</v>
      </c>
      <c r="D95" s="3">
        <v>10</v>
      </c>
      <c r="F95" s="7"/>
    </row>
    <row r="96" spans="2:7">
      <c r="C96" s="5" t="s">
        <v>74</v>
      </c>
      <c r="D96" s="3">
        <v>10</v>
      </c>
      <c r="F96" s="7"/>
    </row>
    <row r="97" spans="2:7">
      <c r="F97" s="7"/>
    </row>
    <row r="98" spans="2:7">
      <c r="C98" s="5" t="s">
        <v>77</v>
      </c>
      <c r="D98" s="3">
        <v>10</v>
      </c>
      <c r="F98" s="7">
        <f>AVERAGE(D98:D100)</f>
        <v>8.6666666666666661</v>
      </c>
    </row>
    <row r="99" spans="2:7">
      <c r="C99" s="5" t="s">
        <v>81</v>
      </c>
      <c r="D99" s="3">
        <v>6</v>
      </c>
    </row>
    <row r="100" spans="2:7">
      <c r="C100" s="5" t="s">
        <v>78</v>
      </c>
      <c r="D100" s="3">
        <v>10</v>
      </c>
    </row>
    <row r="103" spans="2:7">
      <c r="B103" s="2" t="s">
        <v>82</v>
      </c>
      <c r="C103" s="5" t="s">
        <v>75</v>
      </c>
      <c r="D103" s="3">
        <v>8</v>
      </c>
      <c r="F103" s="7">
        <f>AVERAGE(D103:D105)</f>
        <v>6</v>
      </c>
      <c r="G103" s="3">
        <f>AVERAGE(D103:D113)</f>
        <v>5.333333333333333</v>
      </c>
    </row>
    <row r="104" spans="2:7">
      <c r="C104" s="5" t="s">
        <v>79</v>
      </c>
      <c r="D104" s="3">
        <v>0</v>
      </c>
      <c r="F104" s="7"/>
    </row>
    <row r="105" spans="2:7">
      <c r="C105" s="5" t="s">
        <v>76</v>
      </c>
      <c r="D105" s="3">
        <v>10</v>
      </c>
      <c r="F105" s="7"/>
    </row>
    <row r="106" spans="2:7">
      <c r="F106" s="7"/>
    </row>
    <row r="107" spans="2:7">
      <c r="C107" s="5" t="s">
        <v>57</v>
      </c>
      <c r="D107" s="3">
        <v>5</v>
      </c>
      <c r="F107" s="7">
        <f>AVERAGE(D107:D109)</f>
        <v>6.333333333333333</v>
      </c>
    </row>
    <row r="108" spans="2:7">
      <c r="C108" s="5" t="s">
        <v>80</v>
      </c>
      <c r="D108" s="3">
        <v>8</v>
      </c>
      <c r="F108" s="7"/>
    </row>
    <row r="109" spans="2:7">
      <c r="C109" s="5" t="s">
        <v>74</v>
      </c>
      <c r="D109" s="3">
        <v>6</v>
      </c>
      <c r="F109" s="7"/>
    </row>
    <row r="110" spans="2:7">
      <c r="F110" s="7"/>
    </row>
    <row r="111" spans="2:7">
      <c r="C111" s="5" t="s">
        <v>81</v>
      </c>
      <c r="D111" s="3">
        <v>2</v>
      </c>
      <c r="F111" s="7">
        <f>AVERAGE(D111:D113)</f>
        <v>3.6666666666666665</v>
      </c>
    </row>
    <row r="112" spans="2:7">
      <c r="C112" s="5" t="s">
        <v>77</v>
      </c>
      <c r="D112" s="3">
        <v>7</v>
      </c>
    </row>
    <row r="113" spans="3:4">
      <c r="C113" s="5" t="s">
        <v>78</v>
      </c>
      <c r="D113" s="3">
        <v>2</v>
      </c>
    </row>
  </sheetData>
  <hyperlinks>
    <hyperlink ref="E59" r:id="rId1" xr:uid="{BE934D6E-3C77-4F4D-AE7F-0CBE371B2B19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445C-08FC-2C4B-A346-28BE4AC3D10B}">
  <dimension ref="B2:N113"/>
  <sheetViews>
    <sheetView zoomScale="63" zoomScaleNormal="111" workbookViewId="0">
      <selection activeCell="V36" sqref="V36"/>
    </sheetView>
  </sheetViews>
  <sheetFormatPr baseColWidth="10" defaultRowHeight="16"/>
  <cols>
    <col min="1" max="16384" width="10.83203125" style="3"/>
  </cols>
  <sheetData>
    <row r="2" spans="2:5">
      <c r="B2" s="2" t="s">
        <v>66</v>
      </c>
      <c r="C2" s="3" t="s">
        <v>54</v>
      </c>
      <c r="D2" s="4"/>
    </row>
    <row r="4" spans="2:5">
      <c r="C4" s="1" t="s">
        <v>0</v>
      </c>
      <c r="D4" s="3">
        <v>29</v>
      </c>
    </row>
    <row r="5" spans="2:5">
      <c r="C5" s="1" t="s">
        <v>1</v>
      </c>
      <c r="D5" s="3" t="s">
        <v>124</v>
      </c>
    </row>
    <row r="6" spans="2:5">
      <c r="C6" s="1" t="s">
        <v>2</v>
      </c>
      <c r="D6" s="19" t="s">
        <v>125</v>
      </c>
      <c r="E6" s="11"/>
    </row>
    <row r="7" spans="2:5">
      <c r="C7" s="1" t="s">
        <v>4</v>
      </c>
      <c r="D7" s="1" t="s">
        <v>126</v>
      </c>
      <c r="E7" s="1"/>
    </row>
    <row r="8" spans="2:5">
      <c r="C8" s="1" t="s">
        <v>6</v>
      </c>
      <c r="D8" s="1" t="s">
        <v>127</v>
      </c>
      <c r="E8" s="1"/>
    </row>
    <row r="9" spans="2:5">
      <c r="C9" s="1" t="s">
        <v>8</v>
      </c>
      <c r="D9" s="1" t="s">
        <v>128</v>
      </c>
      <c r="E9" s="15"/>
    </row>
    <row r="13" spans="2:5">
      <c r="C13" s="5" t="s">
        <v>11</v>
      </c>
      <c r="D13" s="3">
        <v>5</v>
      </c>
      <c r="E13" s="3" t="s">
        <v>152</v>
      </c>
    </row>
    <row r="14" spans="2:5">
      <c r="C14" s="5" t="s">
        <v>12</v>
      </c>
      <c r="D14" s="3">
        <v>7</v>
      </c>
      <c r="E14" s="3" t="s">
        <v>152</v>
      </c>
    </row>
    <row r="15" spans="2:5">
      <c r="C15" s="5" t="s">
        <v>13</v>
      </c>
      <c r="D15" s="3">
        <v>5</v>
      </c>
      <c r="E15" s="3" t="s">
        <v>152</v>
      </c>
    </row>
    <row r="16" spans="2:5">
      <c r="C16" s="5" t="s">
        <v>14</v>
      </c>
      <c r="D16" s="3">
        <v>7</v>
      </c>
      <c r="E16" s="3" t="s">
        <v>152</v>
      </c>
    </row>
    <row r="17" spans="3:5">
      <c r="C17" s="5" t="s">
        <v>15</v>
      </c>
      <c r="D17" s="3">
        <v>5</v>
      </c>
      <c r="E17" s="3" t="s">
        <v>152</v>
      </c>
    </row>
    <row r="18" spans="3:5">
      <c r="C18" s="5" t="s">
        <v>16</v>
      </c>
      <c r="D18" s="3">
        <v>7</v>
      </c>
      <c r="E18" s="3" t="s">
        <v>152</v>
      </c>
    </row>
    <row r="19" spans="3:5">
      <c r="C19" s="5" t="s">
        <v>17</v>
      </c>
      <c r="D19" s="3">
        <v>1</v>
      </c>
      <c r="E19" s="3" t="s">
        <v>152</v>
      </c>
    </row>
    <row r="20" spans="3:5">
      <c r="C20" s="5" t="s">
        <v>18</v>
      </c>
      <c r="D20" s="3">
        <v>3</v>
      </c>
      <c r="E20" s="3" t="s">
        <v>153</v>
      </c>
    </row>
    <row r="21" spans="3:5">
      <c r="C21" s="5" t="s">
        <v>19</v>
      </c>
      <c r="D21" s="3">
        <v>4</v>
      </c>
      <c r="E21" s="3" t="s">
        <v>152</v>
      </c>
    </row>
    <row r="24" spans="3:5">
      <c r="C24" s="5" t="s">
        <v>20</v>
      </c>
      <c r="D24" s="3">
        <v>6</v>
      </c>
      <c r="E24" s="3" t="s">
        <v>152</v>
      </c>
    </row>
    <row r="25" spans="3:5">
      <c r="C25" s="5" t="s">
        <v>21</v>
      </c>
      <c r="D25" s="3">
        <v>3</v>
      </c>
      <c r="E25" s="3" t="s">
        <v>152</v>
      </c>
    </row>
    <row r="26" spans="3:5">
      <c r="C26" s="5" t="s">
        <v>22</v>
      </c>
      <c r="D26" s="3">
        <v>2</v>
      </c>
      <c r="E26" s="3" t="s">
        <v>152</v>
      </c>
    </row>
    <row r="27" spans="3:5">
      <c r="C27" s="5" t="s">
        <v>23</v>
      </c>
      <c r="D27" s="3">
        <v>6</v>
      </c>
      <c r="E27" s="3" t="s">
        <v>152</v>
      </c>
    </row>
    <row r="28" spans="3:5">
      <c r="C28" s="5" t="s">
        <v>24</v>
      </c>
      <c r="D28" s="3">
        <v>1</v>
      </c>
      <c r="E28" s="3" t="s">
        <v>152</v>
      </c>
    </row>
    <row r="29" spans="3:5">
      <c r="C29" s="5" t="s">
        <v>25</v>
      </c>
      <c r="D29" s="3">
        <v>7</v>
      </c>
      <c r="E29" s="3" t="s">
        <v>152</v>
      </c>
    </row>
    <row r="31" spans="3:5">
      <c r="C31" s="1" t="s">
        <v>26</v>
      </c>
      <c r="D31" s="3">
        <v>5</v>
      </c>
      <c r="E31" s="3" t="s">
        <v>152</v>
      </c>
    </row>
    <row r="32" spans="3:5">
      <c r="C32" s="1" t="s">
        <v>27</v>
      </c>
      <c r="D32" s="3">
        <v>6</v>
      </c>
      <c r="E32" s="3" t="s">
        <v>152</v>
      </c>
    </row>
    <row r="33" spans="3:5">
      <c r="C33" s="1" t="s">
        <v>28</v>
      </c>
      <c r="D33" s="3">
        <v>4</v>
      </c>
      <c r="E33" s="3" t="s">
        <v>152</v>
      </c>
    </row>
    <row r="35" spans="3:5">
      <c r="C35" s="1" t="s">
        <v>29</v>
      </c>
      <c r="D35" s="3" t="s">
        <v>129</v>
      </c>
    </row>
    <row r="38" spans="3:5">
      <c r="C38" s="5" t="s">
        <v>31</v>
      </c>
      <c r="D38" s="3">
        <v>1</v>
      </c>
    </row>
    <row r="39" spans="3:5">
      <c r="C39" s="5" t="s">
        <v>32</v>
      </c>
      <c r="D39" s="3">
        <v>2</v>
      </c>
    </row>
    <row r="40" spans="3:5">
      <c r="C40" s="5" t="s">
        <v>33</v>
      </c>
      <c r="D40" s="3">
        <v>6</v>
      </c>
    </row>
    <row r="41" spans="3:5">
      <c r="C41" s="5" t="s">
        <v>34</v>
      </c>
      <c r="D41" s="3">
        <v>2</v>
      </c>
    </row>
    <row r="42" spans="3:5">
      <c r="C42" s="5" t="s">
        <v>35</v>
      </c>
      <c r="D42" s="3">
        <v>5</v>
      </c>
    </row>
    <row r="43" spans="3:5">
      <c r="C43" s="5" t="s">
        <v>36</v>
      </c>
      <c r="D43" s="3">
        <v>6</v>
      </c>
    </row>
    <row r="44" spans="3:5">
      <c r="C44" s="5" t="s">
        <v>37</v>
      </c>
      <c r="D44" s="3">
        <v>1</v>
      </c>
    </row>
    <row r="45" spans="3:5">
      <c r="C45" s="5" t="s">
        <v>38</v>
      </c>
      <c r="D45" s="3">
        <v>5</v>
      </c>
    </row>
    <row r="46" spans="3:5">
      <c r="C46" s="5" t="s">
        <v>39</v>
      </c>
      <c r="D46" s="3">
        <v>4</v>
      </c>
    </row>
    <row r="47" spans="3:5">
      <c r="C47" s="5" t="s">
        <v>40</v>
      </c>
      <c r="D47" s="3">
        <v>4</v>
      </c>
    </row>
    <row r="48" spans="3:5">
      <c r="C48" s="5" t="s">
        <v>41</v>
      </c>
      <c r="D48" s="3">
        <v>6</v>
      </c>
    </row>
    <row r="49" spans="3:5">
      <c r="C49" s="5" t="s">
        <v>42</v>
      </c>
      <c r="D49" s="3">
        <v>5</v>
      </c>
    </row>
    <row r="50" spans="3:5">
      <c r="C50" s="5" t="s">
        <v>43</v>
      </c>
      <c r="D50" s="3">
        <v>4</v>
      </c>
    </row>
    <row r="51" spans="3:5">
      <c r="C51" s="5" t="s">
        <v>44</v>
      </c>
      <c r="D51" s="3">
        <v>2</v>
      </c>
    </row>
    <row r="52" spans="3:5">
      <c r="C52" s="5" t="s">
        <v>45</v>
      </c>
      <c r="D52" s="3">
        <v>4</v>
      </c>
    </row>
    <row r="53" spans="3:5">
      <c r="C53" s="5" t="s">
        <v>46</v>
      </c>
      <c r="D53" s="3">
        <v>2</v>
      </c>
    </row>
    <row r="54" spans="3:5">
      <c r="C54" s="5" t="s">
        <v>47</v>
      </c>
      <c r="D54" s="3">
        <v>1</v>
      </c>
    </row>
    <row r="55" spans="3:5">
      <c r="C55" s="5" t="s">
        <v>48</v>
      </c>
      <c r="D55" s="3">
        <v>1</v>
      </c>
    </row>
    <row r="56" spans="3:5">
      <c r="C56" s="5" t="s">
        <v>49</v>
      </c>
      <c r="D56" s="3">
        <v>1</v>
      </c>
    </row>
    <row r="57" spans="3:5">
      <c r="C57" s="5" t="s">
        <v>50</v>
      </c>
      <c r="D57" s="3">
        <v>6</v>
      </c>
    </row>
    <row r="59" spans="3:5">
      <c r="C59" s="6" t="s">
        <v>51</v>
      </c>
      <c r="D59" s="6" t="s">
        <v>131</v>
      </c>
      <c r="E59" s="12"/>
    </row>
    <row r="62" spans="3:5">
      <c r="C62" s="3" t="s">
        <v>52</v>
      </c>
      <c r="D62" s="1" t="s">
        <v>130</v>
      </c>
      <c r="E62" s="1"/>
    </row>
    <row r="65" spans="2:14">
      <c r="B65" s="2" t="s">
        <v>65</v>
      </c>
      <c r="C65" s="5" t="s">
        <v>62</v>
      </c>
      <c r="D65" s="3">
        <v>10</v>
      </c>
      <c r="F65" s="8">
        <f>AVERAGE(D65:D67)</f>
        <v>9.3333333333333339</v>
      </c>
      <c r="G65" s="3">
        <f>AVERAGE(D65:D75)</f>
        <v>5.5555555555555554</v>
      </c>
      <c r="K65" s="9" t="s">
        <v>65</v>
      </c>
      <c r="L65" s="9" t="s">
        <v>68</v>
      </c>
      <c r="M65" s="3" t="s">
        <v>73</v>
      </c>
      <c r="N65" s="3" t="s">
        <v>82</v>
      </c>
    </row>
    <row r="66" spans="2:14">
      <c r="C66" s="5" t="s">
        <v>60</v>
      </c>
      <c r="D66" s="3">
        <v>10</v>
      </c>
      <c r="J66" s="3" t="s">
        <v>70</v>
      </c>
      <c r="K66" s="10">
        <v>9.3000000000000007</v>
      </c>
      <c r="L66" s="10">
        <v>9</v>
      </c>
      <c r="M66" s="10">
        <v>9.67</v>
      </c>
      <c r="N66" s="10">
        <v>7.67</v>
      </c>
    </row>
    <row r="67" spans="2:14">
      <c r="C67" s="5" t="s">
        <v>59</v>
      </c>
      <c r="D67" s="3">
        <v>8</v>
      </c>
      <c r="J67" s="3" t="s">
        <v>71</v>
      </c>
      <c r="K67" s="10">
        <v>2</v>
      </c>
      <c r="L67" s="10">
        <v>4</v>
      </c>
      <c r="M67" s="10">
        <v>8</v>
      </c>
      <c r="N67" s="10">
        <v>5</v>
      </c>
    </row>
    <row r="68" spans="2:14">
      <c r="J68" s="3" t="s">
        <v>72</v>
      </c>
      <c r="K68" s="10">
        <v>5.3</v>
      </c>
      <c r="L68" s="10">
        <v>6</v>
      </c>
      <c r="M68" s="10">
        <v>10</v>
      </c>
      <c r="N68" s="10">
        <v>9</v>
      </c>
    </row>
    <row r="69" spans="2:14">
      <c r="C69" s="5" t="s">
        <v>57</v>
      </c>
      <c r="D69" s="3">
        <v>4</v>
      </c>
      <c r="F69" s="8">
        <f>AVERAGE(D69:D71)</f>
        <v>2</v>
      </c>
      <c r="J69" s="3" t="s">
        <v>83</v>
      </c>
      <c r="K69" s="10"/>
      <c r="L69" s="10"/>
      <c r="M69" s="10"/>
      <c r="N69" s="10"/>
    </row>
    <row r="70" spans="2:14">
      <c r="C70" s="5" t="s">
        <v>63</v>
      </c>
      <c r="D70" s="3">
        <v>0</v>
      </c>
    </row>
    <row r="71" spans="2:14">
      <c r="C71" s="5" t="s">
        <v>58</v>
      </c>
      <c r="D71" s="3">
        <v>2</v>
      </c>
    </row>
    <row r="73" spans="2:14">
      <c r="C73" s="5" t="s">
        <v>61</v>
      </c>
      <c r="D73" s="3">
        <v>8</v>
      </c>
      <c r="F73" s="8">
        <f>AVERAGE(D73:D75)</f>
        <v>5.333333333333333</v>
      </c>
    </row>
    <row r="74" spans="2:14">
      <c r="C74" s="5" t="s">
        <v>56</v>
      </c>
      <c r="D74" s="3">
        <v>0</v>
      </c>
    </row>
    <row r="75" spans="2:14">
      <c r="C75" s="5" t="s">
        <v>64</v>
      </c>
      <c r="D75" s="3">
        <v>8</v>
      </c>
    </row>
    <row r="77" spans="2:14">
      <c r="B77" s="2" t="s">
        <v>68</v>
      </c>
      <c r="C77" s="5" t="s">
        <v>62</v>
      </c>
      <c r="D77" s="3">
        <v>9</v>
      </c>
      <c r="F77" s="7">
        <f>AVERAGE(D77:D79)</f>
        <v>9</v>
      </c>
      <c r="G77" s="3">
        <f>AVERAGE(D77:D87)</f>
        <v>6.333333333333333</v>
      </c>
    </row>
    <row r="78" spans="2:14">
      <c r="C78" s="5" t="s">
        <v>60</v>
      </c>
      <c r="D78" s="3">
        <v>9</v>
      </c>
      <c r="F78" s="7"/>
    </row>
    <row r="79" spans="2:14">
      <c r="C79" s="5" t="s">
        <v>59</v>
      </c>
      <c r="D79" s="3">
        <v>9</v>
      </c>
      <c r="F79" s="7"/>
    </row>
    <row r="80" spans="2:14">
      <c r="F80" s="7"/>
    </row>
    <row r="81" spans="2:7">
      <c r="C81" s="5" t="s">
        <v>57</v>
      </c>
      <c r="D81" s="3">
        <v>2</v>
      </c>
      <c r="F81" s="7">
        <f>AVERAGE(D81:D83)</f>
        <v>4</v>
      </c>
    </row>
    <row r="82" spans="2:7">
      <c r="C82" s="5" t="s">
        <v>69</v>
      </c>
      <c r="D82" s="3">
        <v>7</v>
      </c>
      <c r="F82" s="7"/>
    </row>
    <row r="83" spans="2:7">
      <c r="C83" s="5" t="s">
        <v>58</v>
      </c>
      <c r="D83" s="3">
        <v>3</v>
      </c>
      <c r="F83" s="7"/>
    </row>
    <row r="84" spans="2:7">
      <c r="F84" s="7"/>
    </row>
    <row r="85" spans="2:7">
      <c r="C85" s="5" t="s">
        <v>61</v>
      </c>
      <c r="D85" s="3">
        <v>4</v>
      </c>
      <c r="F85" s="7">
        <f>AVERAGE(D85:D87)</f>
        <v>6</v>
      </c>
    </row>
    <row r="86" spans="2:7">
      <c r="C86" s="5" t="s">
        <v>56</v>
      </c>
      <c r="D86" s="3">
        <v>8</v>
      </c>
    </row>
    <row r="87" spans="2:7">
      <c r="C87" s="5" t="s">
        <v>64</v>
      </c>
      <c r="D87" s="3">
        <v>6</v>
      </c>
    </row>
    <row r="90" spans="2:7">
      <c r="B90" s="2" t="s">
        <v>73</v>
      </c>
      <c r="C90" s="5" t="s">
        <v>75</v>
      </c>
      <c r="D90" s="3">
        <v>10</v>
      </c>
      <c r="F90" s="7">
        <f>AVERAGE(D90:D92)</f>
        <v>9.6666666666666661</v>
      </c>
      <c r="G90" s="3">
        <f>AVERAGE(D90:D100)</f>
        <v>9.2222222222222214</v>
      </c>
    </row>
    <row r="91" spans="2:7">
      <c r="C91" s="5" t="s">
        <v>79</v>
      </c>
      <c r="D91" s="3">
        <v>9</v>
      </c>
      <c r="F91" s="7"/>
    </row>
    <row r="92" spans="2:7">
      <c r="C92" s="5" t="s">
        <v>76</v>
      </c>
      <c r="D92" s="3">
        <v>10</v>
      </c>
      <c r="F92" s="7"/>
    </row>
    <row r="93" spans="2:7">
      <c r="F93" s="7"/>
    </row>
    <row r="94" spans="2:7">
      <c r="C94" s="5" t="s">
        <v>57</v>
      </c>
      <c r="D94" s="3">
        <v>6</v>
      </c>
      <c r="F94" s="7">
        <f>AVERAGE(D94:D96)</f>
        <v>8</v>
      </c>
    </row>
    <row r="95" spans="2:7">
      <c r="C95" s="5" t="s">
        <v>80</v>
      </c>
      <c r="D95" s="3">
        <v>8</v>
      </c>
      <c r="F95" s="7"/>
    </row>
    <row r="96" spans="2:7">
      <c r="C96" s="5" t="s">
        <v>74</v>
      </c>
      <c r="D96" s="3">
        <v>10</v>
      </c>
      <c r="F96" s="7"/>
    </row>
    <row r="97" spans="2:7">
      <c r="F97" s="7"/>
    </row>
    <row r="98" spans="2:7">
      <c r="C98" s="5" t="s">
        <v>77</v>
      </c>
      <c r="D98" s="3">
        <v>10</v>
      </c>
      <c r="F98" s="7">
        <f>AVERAGE(D98:D100)</f>
        <v>10</v>
      </c>
    </row>
    <row r="99" spans="2:7">
      <c r="C99" s="5" t="s">
        <v>81</v>
      </c>
      <c r="D99" s="3">
        <v>10</v>
      </c>
    </row>
    <row r="100" spans="2:7">
      <c r="C100" s="5" t="s">
        <v>78</v>
      </c>
      <c r="D100" s="3">
        <v>10</v>
      </c>
    </row>
    <row r="103" spans="2:7">
      <c r="B103" s="2" t="s">
        <v>82</v>
      </c>
      <c r="C103" s="5" t="s">
        <v>75</v>
      </c>
      <c r="D103" s="13">
        <v>9</v>
      </c>
      <c r="F103" s="7">
        <f>AVERAGE(D103:D105)</f>
        <v>7.666666666666667</v>
      </c>
      <c r="G103" s="3">
        <f>AVERAGE(D103:D113)</f>
        <v>7.2222222222222223</v>
      </c>
    </row>
    <row r="104" spans="2:7">
      <c r="C104" s="5" t="s">
        <v>79</v>
      </c>
      <c r="D104" s="13">
        <v>6</v>
      </c>
      <c r="F104" s="7"/>
    </row>
    <row r="105" spans="2:7">
      <c r="C105" s="5" t="s">
        <v>76</v>
      </c>
      <c r="D105" s="13">
        <v>8</v>
      </c>
      <c r="F105" s="7"/>
    </row>
    <row r="106" spans="2:7">
      <c r="D106" s="14"/>
      <c r="F106" s="7"/>
    </row>
    <row r="107" spans="2:7">
      <c r="C107" s="5" t="s">
        <v>57</v>
      </c>
      <c r="D107" s="13">
        <v>3</v>
      </c>
      <c r="F107" s="7">
        <f>AVERAGE(D107:D109)</f>
        <v>5</v>
      </c>
    </row>
    <row r="108" spans="2:7">
      <c r="C108" s="5" t="s">
        <v>80</v>
      </c>
      <c r="D108" s="13">
        <v>4</v>
      </c>
      <c r="F108" s="7"/>
    </row>
    <row r="109" spans="2:7">
      <c r="C109" s="5" t="s">
        <v>74</v>
      </c>
      <c r="D109" s="13">
        <v>8</v>
      </c>
      <c r="F109" s="7"/>
    </row>
    <row r="110" spans="2:7">
      <c r="D110" s="14"/>
      <c r="F110" s="7"/>
    </row>
    <row r="111" spans="2:7">
      <c r="C111" s="5" t="s">
        <v>81</v>
      </c>
      <c r="D111" s="13">
        <v>8</v>
      </c>
      <c r="F111" s="7">
        <f>AVERAGE(D111:D113)</f>
        <v>9</v>
      </c>
    </row>
    <row r="112" spans="2:7">
      <c r="C112" s="5" t="s">
        <v>77</v>
      </c>
      <c r="D112" s="13">
        <v>9</v>
      </c>
    </row>
    <row r="113" spans="3:4">
      <c r="C113" s="5" t="s">
        <v>78</v>
      </c>
      <c r="D113" s="13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F0F5-25C7-E54A-9727-DA10F175D896}">
  <dimension ref="C4:AQ55"/>
  <sheetViews>
    <sheetView zoomScale="56" zoomScaleNormal="100" workbookViewId="0">
      <selection activeCell="N8" sqref="N8"/>
    </sheetView>
  </sheetViews>
  <sheetFormatPr baseColWidth="10" defaultRowHeight="16"/>
  <sheetData>
    <row r="4" spans="3:43">
      <c r="D4" t="s">
        <v>116</v>
      </c>
      <c r="I4" t="s">
        <v>113</v>
      </c>
      <c r="O4" t="s">
        <v>112</v>
      </c>
      <c r="U4" t="s">
        <v>117</v>
      </c>
      <c r="AA4" t="s">
        <v>114</v>
      </c>
      <c r="AH4" t="s">
        <v>115</v>
      </c>
      <c r="AN4" t="s">
        <v>118</v>
      </c>
    </row>
    <row r="5" spans="3:43">
      <c r="C5" s="3"/>
      <c r="D5" s="9" t="s">
        <v>65</v>
      </c>
      <c r="E5" s="9" t="s">
        <v>68</v>
      </c>
      <c r="F5" s="3" t="s">
        <v>73</v>
      </c>
      <c r="G5" s="3" t="s">
        <v>82</v>
      </c>
      <c r="I5" s="3"/>
      <c r="J5" s="9" t="s">
        <v>65</v>
      </c>
      <c r="K5" s="9" t="s">
        <v>68</v>
      </c>
      <c r="L5" s="3" t="s">
        <v>73</v>
      </c>
      <c r="M5" s="3" t="s">
        <v>82</v>
      </c>
      <c r="O5" s="3"/>
      <c r="P5" s="9" t="s">
        <v>65</v>
      </c>
      <c r="Q5" s="9" t="s">
        <v>68</v>
      </c>
      <c r="R5" s="3" t="s">
        <v>73</v>
      </c>
      <c r="S5" s="3" t="s">
        <v>82</v>
      </c>
      <c r="U5" s="3"/>
      <c r="V5" s="9" t="s">
        <v>65</v>
      </c>
      <c r="W5" s="9" t="s">
        <v>68</v>
      </c>
      <c r="X5" s="3" t="s">
        <v>73</v>
      </c>
      <c r="Y5" s="3" t="s">
        <v>82</v>
      </c>
      <c r="AA5" s="3"/>
      <c r="AB5" s="9" t="s">
        <v>65</v>
      </c>
      <c r="AC5" s="9" t="s">
        <v>68</v>
      </c>
      <c r="AD5" s="3" t="s">
        <v>73</v>
      </c>
      <c r="AE5" s="3" t="s">
        <v>82</v>
      </c>
      <c r="AG5" s="3"/>
      <c r="AH5" s="9" t="s">
        <v>65</v>
      </c>
      <c r="AI5" s="9" t="s">
        <v>68</v>
      </c>
      <c r="AJ5" s="3" t="s">
        <v>73</v>
      </c>
      <c r="AK5" s="3" t="s">
        <v>82</v>
      </c>
      <c r="AM5" s="3"/>
      <c r="AN5" s="9" t="s">
        <v>65</v>
      </c>
      <c r="AO5" s="9" t="s">
        <v>68</v>
      </c>
      <c r="AP5" s="3" t="s">
        <v>73</v>
      </c>
      <c r="AQ5" s="3" t="s">
        <v>82</v>
      </c>
    </row>
    <row r="6" spans="3:43">
      <c r="C6" s="3" t="s">
        <v>70</v>
      </c>
      <c r="D6" s="10">
        <v>6.666666666666667</v>
      </c>
      <c r="E6" s="10">
        <v>4.666666666666667</v>
      </c>
      <c r="F6" s="10">
        <v>7</v>
      </c>
      <c r="G6" s="10">
        <v>6.333333333333333</v>
      </c>
      <c r="I6" s="3" t="s">
        <v>70</v>
      </c>
      <c r="J6" s="10">
        <v>8.6999999999999993</v>
      </c>
      <c r="K6" s="10">
        <v>9</v>
      </c>
      <c r="L6" s="10">
        <v>8.67</v>
      </c>
      <c r="M6" s="10">
        <v>6</v>
      </c>
      <c r="O6" s="3" t="s">
        <v>70</v>
      </c>
      <c r="P6" s="10">
        <v>8.6999999999999993</v>
      </c>
      <c r="Q6" s="10">
        <v>8.67</v>
      </c>
      <c r="R6" s="10">
        <v>6.67</v>
      </c>
      <c r="S6" s="10">
        <v>6.33</v>
      </c>
      <c r="U6" s="3" t="s">
        <v>70</v>
      </c>
      <c r="V6" s="10">
        <v>7.666666666666667</v>
      </c>
      <c r="W6" s="10">
        <v>8</v>
      </c>
      <c r="X6" s="10">
        <v>9</v>
      </c>
      <c r="Y6" s="10">
        <v>8</v>
      </c>
      <c r="AA6" s="3" t="s">
        <v>70</v>
      </c>
      <c r="AB6" s="10">
        <v>9</v>
      </c>
      <c r="AC6" s="10">
        <v>6.666666666666667</v>
      </c>
      <c r="AD6" s="10">
        <v>8.3333333330000006</v>
      </c>
      <c r="AE6" s="10">
        <v>7.666666666666667</v>
      </c>
      <c r="AG6" s="3" t="s">
        <v>70</v>
      </c>
      <c r="AH6" s="10">
        <v>10</v>
      </c>
      <c r="AI6" s="10">
        <v>10</v>
      </c>
      <c r="AJ6" s="10">
        <v>8.67</v>
      </c>
      <c r="AK6" s="10">
        <v>8.3000000000000007</v>
      </c>
      <c r="AM6" s="3" t="s">
        <v>70</v>
      </c>
      <c r="AN6" s="10">
        <v>9.3000000000000007</v>
      </c>
      <c r="AO6" s="10">
        <v>9</v>
      </c>
      <c r="AP6" s="10">
        <v>9.67</v>
      </c>
      <c r="AQ6" s="10"/>
    </row>
    <row r="7" spans="3:43">
      <c r="C7" s="3" t="s">
        <v>71</v>
      </c>
      <c r="D7" s="10">
        <v>4.666666666666667</v>
      </c>
      <c r="E7" s="10">
        <v>5.666666666666667</v>
      </c>
      <c r="F7" s="10">
        <v>4</v>
      </c>
      <c r="G7" s="10">
        <v>5.333333333333333</v>
      </c>
      <c r="I7" s="3" t="s">
        <v>71</v>
      </c>
      <c r="J7" s="10">
        <v>6.7</v>
      </c>
      <c r="K7" s="10">
        <v>8</v>
      </c>
      <c r="L7" s="10">
        <v>9.33</v>
      </c>
      <c r="M7" s="10">
        <v>6.33</v>
      </c>
      <c r="O7" s="3" t="s">
        <v>71</v>
      </c>
      <c r="P7" s="10">
        <v>7</v>
      </c>
      <c r="Q7" s="10">
        <v>8.33</v>
      </c>
      <c r="R7" s="10">
        <v>6.67</v>
      </c>
      <c r="S7" s="10">
        <v>7.33</v>
      </c>
      <c r="U7" s="3" t="s">
        <v>71</v>
      </c>
      <c r="V7" s="10">
        <v>4</v>
      </c>
      <c r="W7" s="10">
        <v>5</v>
      </c>
      <c r="X7" s="10">
        <v>5</v>
      </c>
      <c r="Y7" s="10">
        <v>6.333333333333333</v>
      </c>
      <c r="AA7" s="3" t="s">
        <v>71</v>
      </c>
      <c r="AB7" s="10">
        <v>5</v>
      </c>
      <c r="AC7" s="10">
        <v>5.666666666666667</v>
      </c>
      <c r="AD7" s="10">
        <v>4</v>
      </c>
      <c r="AE7" s="10">
        <v>4.666666666666667</v>
      </c>
      <c r="AG7" s="3" t="s">
        <v>71</v>
      </c>
      <c r="AH7" s="10">
        <v>5.3</v>
      </c>
      <c r="AI7" s="10">
        <v>7.67</v>
      </c>
      <c r="AJ7" s="10">
        <v>4.33</v>
      </c>
      <c r="AK7" s="10">
        <v>7.6</v>
      </c>
      <c r="AM7" s="3" t="s">
        <v>71</v>
      </c>
      <c r="AN7" s="10">
        <v>2</v>
      </c>
      <c r="AO7" s="10">
        <v>4</v>
      </c>
      <c r="AP7" s="10">
        <v>8</v>
      </c>
      <c r="AQ7" s="10"/>
    </row>
    <row r="8" spans="3:43">
      <c r="C8" s="3" t="s">
        <v>72</v>
      </c>
      <c r="D8" s="10">
        <v>6.333333333333333</v>
      </c>
      <c r="E8" s="10">
        <v>7.666666666666667</v>
      </c>
      <c r="F8" s="10">
        <v>3.3333333333333335</v>
      </c>
      <c r="G8" s="10">
        <v>8</v>
      </c>
      <c r="I8" s="3" t="s">
        <v>72</v>
      </c>
      <c r="J8" s="10">
        <v>9.3000000000000007</v>
      </c>
      <c r="K8" s="10">
        <v>6</v>
      </c>
      <c r="L8" s="10">
        <v>8.67</v>
      </c>
      <c r="M8" s="10">
        <v>3.67</v>
      </c>
      <c r="O8" s="3" t="s">
        <v>72</v>
      </c>
      <c r="P8" s="10">
        <v>9</v>
      </c>
      <c r="Q8" s="10">
        <v>8.67</v>
      </c>
      <c r="R8" s="10">
        <v>6.67</v>
      </c>
      <c r="S8" s="10">
        <v>6.67</v>
      </c>
      <c r="U8" s="3" t="s">
        <v>72</v>
      </c>
      <c r="V8" s="10">
        <v>9.3333333333333339</v>
      </c>
      <c r="W8" s="10">
        <v>7.666666666666667</v>
      </c>
      <c r="X8" s="10">
        <v>3</v>
      </c>
      <c r="Y8" s="10">
        <v>0</v>
      </c>
      <c r="AA8" s="3" t="s">
        <v>72</v>
      </c>
      <c r="AB8" s="10">
        <v>7.3333333300000003</v>
      </c>
      <c r="AC8" s="10">
        <v>7.666666666666667</v>
      </c>
      <c r="AD8" s="10">
        <v>4</v>
      </c>
      <c r="AE8" s="10">
        <v>4.666666666666667</v>
      </c>
      <c r="AG8" s="3" t="s">
        <v>72</v>
      </c>
      <c r="AH8" s="10">
        <v>10</v>
      </c>
      <c r="AI8" s="10">
        <v>7.33</v>
      </c>
      <c r="AJ8" s="10">
        <v>6</v>
      </c>
      <c r="AK8" s="10">
        <v>3.3</v>
      </c>
      <c r="AM8" s="3" t="s">
        <v>72</v>
      </c>
      <c r="AN8" s="10">
        <v>5.3</v>
      </c>
      <c r="AO8" s="10">
        <v>6</v>
      </c>
      <c r="AP8" s="10">
        <v>10</v>
      </c>
      <c r="AQ8" s="10"/>
    </row>
    <row r="14" spans="3:43">
      <c r="C14" t="s">
        <v>123</v>
      </c>
      <c r="D14" t="s">
        <v>65</v>
      </c>
      <c r="E14" t="s">
        <v>68</v>
      </c>
      <c r="F14" t="s">
        <v>73</v>
      </c>
      <c r="G14" t="s">
        <v>82</v>
      </c>
      <c r="T14" t="s">
        <v>120</v>
      </c>
      <c r="U14" t="s">
        <v>119</v>
      </c>
    </row>
    <row r="15" spans="3:43">
      <c r="C15" t="s">
        <v>116</v>
      </c>
      <c r="D15">
        <v>7</v>
      </c>
      <c r="E15" s="10">
        <v>5</v>
      </c>
      <c r="F15" s="10">
        <v>7</v>
      </c>
      <c r="G15" s="10">
        <v>6</v>
      </c>
      <c r="H15" s="8">
        <f>AVERAGE(D15:G15)</f>
        <v>6.25</v>
      </c>
    </row>
    <row r="16" spans="3:43">
      <c r="C16" t="s">
        <v>113</v>
      </c>
      <c r="D16" s="10">
        <v>9</v>
      </c>
      <c r="E16" s="10">
        <v>9</v>
      </c>
      <c r="F16" s="10">
        <v>9</v>
      </c>
      <c r="G16" s="10">
        <v>6</v>
      </c>
      <c r="H16" s="8">
        <f t="shared" ref="H16:H55" si="0">AVERAGE(D16:G16)</f>
        <v>8.25</v>
      </c>
      <c r="T16" t="s">
        <v>121</v>
      </c>
    </row>
    <row r="17" spans="3:20">
      <c r="C17" t="s">
        <v>112</v>
      </c>
      <c r="D17" s="10">
        <v>9</v>
      </c>
      <c r="E17" s="10">
        <v>9</v>
      </c>
      <c r="F17" s="10">
        <v>7</v>
      </c>
      <c r="G17" s="10">
        <v>6</v>
      </c>
      <c r="H17" s="8">
        <f t="shared" si="0"/>
        <v>7.75</v>
      </c>
      <c r="T17" t="s">
        <v>122</v>
      </c>
    </row>
    <row r="18" spans="3:20">
      <c r="C18" t="s">
        <v>117</v>
      </c>
      <c r="D18" s="10">
        <v>8</v>
      </c>
      <c r="E18" s="10">
        <v>8</v>
      </c>
      <c r="F18" s="10">
        <v>9</v>
      </c>
      <c r="G18" s="10">
        <v>8</v>
      </c>
      <c r="H18" s="8">
        <f t="shared" si="0"/>
        <v>8.25</v>
      </c>
    </row>
    <row r="19" spans="3:20">
      <c r="C19" t="s">
        <v>114</v>
      </c>
      <c r="D19" s="10">
        <v>9</v>
      </c>
      <c r="E19" s="10">
        <v>6.666666666666667</v>
      </c>
      <c r="F19" s="10">
        <v>8.3333333330000006</v>
      </c>
      <c r="G19" s="10">
        <v>7.666666666666667</v>
      </c>
      <c r="H19" s="8">
        <f t="shared" si="0"/>
        <v>7.9166666665833345</v>
      </c>
    </row>
    <row r="20" spans="3:20">
      <c r="C20" t="s">
        <v>115</v>
      </c>
      <c r="D20" s="10">
        <v>10</v>
      </c>
      <c r="E20" s="10">
        <v>10</v>
      </c>
      <c r="F20" s="10">
        <v>8.67</v>
      </c>
      <c r="G20" s="10">
        <v>8.3000000000000007</v>
      </c>
      <c r="H20" s="8">
        <f t="shared" si="0"/>
        <v>9.2424999999999997</v>
      </c>
    </row>
    <row r="21" spans="3:20">
      <c r="C21" t="s">
        <v>118</v>
      </c>
      <c r="D21" s="10">
        <v>9</v>
      </c>
      <c r="E21" s="10">
        <v>9</v>
      </c>
      <c r="F21" s="10">
        <v>10</v>
      </c>
      <c r="G21" s="10">
        <v>8</v>
      </c>
      <c r="H21" s="8">
        <f t="shared" si="0"/>
        <v>9</v>
      </c>
    </row>
    <row r="22" spans="3:20">
      <c r="H22" s="8"/>
    </row>
    <row r="23" spans="3:20">
      <c r="H23" s="8"/>
    </row>
    <row r="24" spans="3:20">
      <c r="H24" s="8"/>
    </row>
    <row r="25" spans="3:20">
      <c r="C25" t="s">
        <v>123</v>
      </c>
      <c r="D25" t="s">
        <v>65</v>
      </c>
      <c r="E25" t="s">
        <v>68</v>
      </c>
      <c r="F25" t="s">
        <v>73</v>
      </c>
      <c r="G25" t="s">
        <v>82</v>
      </c>
      <c r="H25" s="8"/>
    </row>
    <row r="26" spans="3:20">
      <c r="C26" t="s">
        <v>116</v>
      </c>
      <c r="D26" s="10">
        <v>4.666666666666667</v>
      </c>
      <c r="E26" s="10">
        <v>5.666666666666667</v>
      </c>
      <c r="F26" s="10">
        <v>4</v>
      </c>
      <c r="G26" s="10">
        <v>5.333333333333333</v>
      </c>
      <c r="H26" s="8">
        <f t="shared" si="0"/>
        <v>4.916666666666667</v>
      </c>
    </row>
    <row r="27" spans="3:20">
      <c r="C27" t="s">
        <v>113</v>
      </c>
      <c r="D27" s="10">
        <v>6.7</v>
      </c>
      <c r="E27" s="10">
        <v>8</v>
      </c>
      <c r="F27" s="10">
        <v>9.33</v>
      </c>
      <c r="G27" s="10">
        <v>6.33</v>
      </c>
      <c r="H27" s="8">
        <f t="shared" si="0"/>
        <v>7.59</v>
      </c>
    </row>
    <row r="28" spans="3:20">
      <c r="C28" t="s">
        <v>112</v>
      </c>
      <c r="D28" s="10">
        <v>7</v>
      </c>
      <c r="E28" s="10">
        <v>8.33</v>
      </c>
      <c r="F28" s="10">
        <v>6.67</v>
      </c>
      <c r="G28" s="10">
        <v>7.33</v>
      </c>
      <c r="H28" s="8">
        <f t="shared" si="0"/>
        <v>7.3324999999999996</v>
      </c>
    </row>
    <row r="29" spans="3:20">
      <c r="C29" t="s">
        <v>117</v>
      </c>
      <c r="D29" s="10">
        <v>4</v>
      </c>
      <c r="E29" s="10">
        <v>5</v>
      </c>
      <c r="F29" s="10">
        <v>5</v>
      </c>
      <c r="G29" s="10">
        <v>6.333333333333333</v>
      </c>
      <c r="H29" s="8">
        <f t="shared" si="0"/>
        <v>5.083333333333333</v>
      </c>
    </row>
    <row r="30" spans="3:20">
      <c r="C30" t="s">
        <v>114</v>
      </c>
      <c r="D30" s="10">
        <v>5</v>
      </c>
      <c r="E30" s="10">
        <v>5.666666666666667</v>
      </c>
      <c r="F30" s="10">
        <v>4</v>
      </c>
      <c r="G30" s="10">
        <v>4.666666666666667</v>
      </c>
      <c r="H30" s="8">
        <f t="shared" si="0"/>
        <v>4.8333333333333339</v>
      </c>
    </row>
    <row r="31" spans="3:20">
      <c r="C31" t="s">
        <v>115</v>
      </c>
      <c r="D31" s="10">
        <v>5.3</v>
      </c>
      <c r="E31" s="10">
        <v>7.67</v>
      </c>
      <c r="F31" s="10">
        <v>4.33</v>
      </c>
      <c r="G31" s="10">
        <v>7.6</v>
      </c>
      <c r="H31" s="8">
        <f t="shared" si="0"/>
        <v>6.2249999999999996</v>
      </c>
    </row>
    <row r="32" spans="3:20">
      <c r="C32" t="s">
        <v>118</v>
      </c>
      <c r="D32" s="10">
        <v>2</v>
      </c>
      <c r="E32" s="10">
        <v>4</v>
      </c>
      <c r="F32" s="10">
        <v>8</v>
      </c>
      <c r="G32" s="10">
        <v>5</v>
      </c>
      <c r="H32" s="8">
        <f t="shared" si="0"/>
        <v>4.75</v>
      </c>
    </row>
    <row r="33" spans="3:8">
      <c r="H33" s="8"/>
    </row>
    <row r="34" spans="3:8">
      <c r="H34" s="8"/>
    </row>
    <row r="35" spans="3:8">
      <c r="H35" s="8"/>
    </row>
    <row r="36" spans="3:8">
      <c r="C36" t="s">
        <v>123</v>
      </c>
      <c r="D36" t="s">
        <v>65</v>
      </c>
      <c r="E36" t="s">
        <v>68</v>
      </c>
      <c r="F36" t="s">
        <v>73</v>
      </c>
      <c r="G36" t="s">
        <v>82</v>
      </c>
      <c r="H36" s="8"/>
    </row>
    <row r="37" spans="3:8">
      <c r="C37" t="s">
        <v>116</v>
      </c>
      <c r="D37" s="10">
        <v>6.333333333333333</v>
      </c>
      <c r="E37" s="10">
        <v>7.666666666666667</v>
      </c>
      <c r="F37" s="10">
        <v>3.3333333333333335</v>
      </c>
      <c r="G37" s="10">
        <v>8</v>
      </c>
      <c r="H37" s="8">
        <f t="shared" si="0"/>
        <v>6.333333333333333</v>
      </c>
    </row>
    <row r="38" spans="3:8">
      <c r="C38" t="s">
        <v>113</v>
      </c>
      <c r="D38" s="10">
        <v>9.3000000000000007</v>
      </c>
      <c r="E38" s="10">
        <v>6</v>
      </c>
      <c r="F38" s="10">
        <v>8.67</v>
      </c>
      <c r="G38" s="10">
        <v>3.67</v>
      </c>
      <c r="H38" s="8">
        <f t="shared" si="0"/>
        <v>6.91</v>
      </c>
    </row>
    <row r="39" spans="3:8">
      <c r="C39" t="s">
        <v>112</v>
      </c>
      <c r="D39" s="10">
        <v>9</v>
      </c>
      <c r="E39" s="10">
        <v>8.67</v>
      </c>
      <c r="F39" s="10">
        <v>6.67</v>
      </c>
      <c r="G39" s="10">
        <v>6.67</v>
      </c>
      <c r="H39" s="8">
        <f t="shared" si="0"/>
        <v>7.7525000000000013</v>
      </c>
    </row>
    <row r="40" spans="3:8">
      <c r="C40" t="s">
        <v>117</v>
      </c>
      <c r="D40" s="10">
        <v>9.3333333333333339</v>
      </c>
      <c r="E40" s="10">
        <v>7.666666666666667</v>
      </c>
      <c r="F40" s="10">
        <v>3</v>
      </c>
      <c r="G40" s="10">
        <v>0</v>
      </c>
      <c r="H40" s="8">
        <f t="shared" si="0"/>
        <v>5</v>
      </c>
    </row>
    <row r="41" spans="3:8">
      <c r="C41" t="s">
        <v>114</v>
      </c>
      <c r="D41" s="10">
        <v>7.3333333300000003</v>
      </c>
      <c r="E41" s="10">
        <v>7.666666666666667</v>
      </c>
      <c r="F41" s="10">
        <v>4</v>
      </c>
      <c r="G41" s="10">
        <v>4.666666666666667</v>
      </c>
      <c r="H41" s="8">
        <f t="shared" si="0"/>
        <v>5.9166666658333336</v>
      </c>
    </row>
    <row r="42" spans="3:8">
      <c r="C42" t="s">
        <v>115</v>
      </c>
      <c r="D42" s="10">
        <v>10</v>
      </c>
      <c r="E42" s="10">
        <v>7.33</v>
      </c>
      <c r="F42" s="10">
        <v>6</v>
      </c>
      <c r="G42" s="10">
        <v>3.3</v>
      </c>
      <c r="H42" s="8">
        <f t="shared" si="0"/>
        <v>6.6574999999999998</v>
      </c>
    </row>
    <row r="43" spans="3:8">
      <c r="C43" t="s">
        <v>118</v>
      </c>
      <c r="D43" s="10">
        <v>5</v>
      </c>
      <c r="E43" s="10">
        <v>6</v>
      </c>
      <c r="F43" s="10">
        <v>10</v>
      </c>
      <c r="G43" s="10">
        <v>9</v>
      </c>
      <c r="H43" s="8">
        <f t="shared" si="0"/>
        <v>7.5</v>
      </c>
    </row>
    <row r="44" spans="3:8">
      <c r="H44" s="8"/>
    </row>
    <row r="45" spans="3:8">
      <c r="H45" s="8"/>
    </row>
    <row r="46" spans="3:8">
      <c r="H46" s="8"/>
    </row>
    <row r="47" spans="3:8">
      <c r="H47" s="8"/>
    </row>
    <row r="48" spans="3:8">
      <c r="C48" t="s">
        <v>123</v>
      </c>
      <c r="D48" t="s">
        <v>65</v>
      </c>
      <c r="E48" t="s">
        <v>68</v>
      </c>
      <c r="F48" t="s">
        <v>73</v>
      </c>
      <c r="G48" t="s">
        <v>82</v>
      </c>
      <c r="H48" s="8"/>
    </row>
    <row r="49" spans="3:8">
      <c r="C49" t="s">
        <v>116</v>
      </c>
      <c r="D49" s="16">
        <f t="shared" ref="D49:G55" si="1">AVERAGE(D15,D26,D37)</f>
        <v>6</v>
      </c>
      <c r="E49" s="16">
        <f t="shared" si="1"/>
        <v>6.1111111111111116</v>
      </c>
      <c r="F49" s="16">
        <f t="shared" si="1"/>
        <v>4.7777777777777777</v>
      </c>
      <c r="G49" s="16">
        <f t="shared" si="1"/>
        <v>6.4444444444444438</v>
      </c>
      <c r="H49" s="8">
        <f t="shared" si="0"/>
        <v>5.833333333333333</v>
      </c>
    </row>
    <row r="50" spans="3:8">
      <c r="C50" t="s">
        <v>113</v>
      </c>
      <c r="D50" s="16">
        <f t="shared" si="1"/>
        <v>8.3333333333333339</v>
      </c>
      <c r="E50" s="16">
        <f t="shared" si="1"/>
        <v>7.666666666666667</v>
      </c>
      <c r="F50" s="16">
        <f t="shared" si="1"/>
        <v>9</v>
      </c>
      <c r="G50" s="16">
        <f t="shared" si="1"/>
        <v>5.333333333333333</v>
      </c>
      <c r="H50" s="8">
        <f t="shared" si="0"/>
        <v>7.583333333333333</v>
      </c>
    </row>
    <row r="51" spans="3:8">
      <c r="C51" t="s">
        <v>112</v>
      </c>
      <c r="D51" s="16">
        <f t="shared" si="1"/>
        <v>8.3333333333333339</v>
      </c>
      <c r="E51" s="16">
        <f t="shared" si="1"/>
        <v>8.6666666666666661</v>
      </c>
      <c r="F51" s="16">
        <f t="shared" si="1"/>
        <v>6.78</v>
      </c>
      <c r="G51" s="16">
        <f t="shared" si="1"/>
        <v>6.666666666666667</v>
      </c>
      <c r="H51" s="8">
        <f t="shared" si="0"/>
        <v>7.6116666666666672</v>
      </c>
    </row>
    <row r="52" spans="3:8">
      <c r="C52" t="s">
        <v>117</v>
      </c>
      <c r="D52" s="16">
        <f t="shared" si="1"/>
        <v>7.1111111111111116</v>
      </c>
      <c r="E52" s="16">
        <f t="shared" si="1"/>
        <v>6.8888888888888893</v>
      </c>
      <c r="F52" s="16">
        <f t="shared" si="1"/>
        <v>5.666666666666667</v>
      </c>
      <c r="G52" s="16">
        <f t="shared" si="1"/>
        <v>4.7777777777777777</v>
      </c>
      <c r="H52" s="8">
        <f t="shared" si="0"/>
        <v>6.1111111111111116</v>
      </c>
    </row>
    <row r="53" spans="3:8">
      <c r="C53" t="s">
        <v>114</v>
      </c>
      <c r="D53" s="16">
        <f t="shared" si="1"/>
        <v>7.1111111100000004</v>
      </c>
      <c r="E53" s="16">
        <f t="shared" si="1"/>
        <v>6.666666666666667</v>
      </c>
      <c r="F53" s="16">
        <f t="shared" si="1"/>
        <v>5.4444444443333326</v>
      </c>
      <c r="G53" s="16">
        <f t="shared" si="1"/>
        <v>5.666666666666667</v>
      </c>
      <c r="H53" s="8">
        <f t="shared" si="0"/>
        <v>6.2222222219166667</v>
      </c>
    </row>
    <row r="54" spans="3:8">
      <c r="C54" t="s">
        <v>115</v>
      </c>
      <c r="D54" s="16">
        <f t="shared" si="1"/>
        <v>8.4333333333333336</v>
      </c>
      <c r="E54" s="16">
        <f t="shared" si="1"/>
        <v>8.3333333333333339</v>
      </c>
      <c r="F54" s="16">
        <f t="shared" si="1"/>
        <v>6.333333333333333</v>
      </c>
      <c r="G54" s="16">
        <f t="shared" si="1"/>
        <v>6.3999999999999995</v>
      </c>
      <c r="H54" s="8">
        <f t="shared" si="0"/>
        <v>7.3749999999999991</v>
      </c>
    </row>
    <row r="55" spans="3:8">
      <c r="C55" t="s">
        <v>118</v>
      </c>
      <c r="D55" s="16">
        <f t="shared" si="1"/>
        <v>5.333333333333333</v>
      </c>
      <c r="E55" s="16">
        <f t="shared" si="1"/>
        <v>6.333333333333333</v>
      </c>
      <c r="F55" s="16">
        <f t="shared" si="1"/>
        <v>9.3333333333333339</v>
      </c>
      <c r="G55" s="16">
        <f t="shared" si="1"/>
        <v>7.333333333333333</v>
      </c>
      <c r="H55" s="8">
        <f t="shared" si="0"/>
        <v>7.083333333333333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03AC-F4F9-5A40-A3DC-89DF340EA8F5}">
  <dimension ref="A1:R9"/>
  <sheetViews>
    <sheetView topLeftCell="F1" workbookViewId="0">
      <selection activeCell="P3" sqref="P3"/>
    </sheetView>
  </sheetViews>
  <sheetFormatPr baseColWidth="10" defaultRowHeight="16"/>
  <cols>
    <col min="1" max="1" width="3.1640625" bestFit="1" customWidth="1"/>
  </cols>
  <sheetData>
    <row r="1" spans="1:18">
      <c r="A1" t="s">
        <v>123</v>
      </c>
      <c r="B1" t="s">
        <v>183</v>
      </c>
      <c r="C1" t="s">
        <v>184</v>
      </c>
      <c r="D1" t="s">
        <v>185</v>
      </c>
      <c r="E1" t="s">
        <v>186</v>
      </c>
      <c r="G1" t="s">
        <v>187</v>
      </c>
      <c r="H1" t="s">
        <v>116</v>
      </c>
      <c r="I1" t="s">
        <v>115</v>
      </c>
      <c r="J1" t="s">
        <v>117</v>
      </c>
      <c r="K1" t="s">
        <v>114</v>
      </c>
      <c r="L1" t="s">
        <v>112</v>
      </c>
      <c r="M1" t="s">
        <v>113</v>
      </c>
      <c r="N1" t="s">
        <v>118</v>
      </c>
    </row>
    <row r="2" spans="1:18">
      <c r="A2" t="s">
        <v>116</v>
      </c>
      <c r="B2">
        <v>7</v>
      </c>
      <c r="C2" s="10">
        <v>5</v>
      </c>
      <c r="D2" s="10">
        <v>7</v>
      </c>
      <c r="E2" s="10">
        <v>6</v>
      </c>
      <c r="G2" s="10">
        <v>1</v>
      </c>
      <c r="H2" s="7">
        <f>B2</f>
        <v>7</v>
      </c>
      <c r="I2" s="7">
        <f>B7</f>
        <v>10</v>
      </c>
      <c r="J2" s="7">
        <f>B5</f>
        <v>8</v>
      </c>
      <c r="K2" s="7">
        <f>B6</f>
        <v>9</v>
      </c>
      <c r="L2" s="7">
        <f>B4</f>
        <v>9</v>
      </c>
      <c r="M2" s="7">
        <f>B3</f>
        <v>9</v>
      </c>
      <c r="N2" s="7">
        <f>B8</f>
        <v>9</v>
      </c>
      <c r="P2" s="22">
        <f>AVERAGE(I2,L2)</f>
        <v>9.5</v>
      </c>
      <c r="Q2" s="22">
        <f>AVERAGE(I2,L2,M2)</f>
        <v>9.3333333333333339</v>
      </c>
      <c r="R2" s="22">
        <f>AVERAGE(H2,J2,K2)</f>
        <v>8</v>
      </c>
    </row>
    <row r="3" spans="1:18">
      <c r="A3" t="s">
        <v>113</v>
      </c>
      <c r="B3" s="10">
        <v>9</v>
      </c>
      <c r="C3" s="10">
        <v>9</v>
      </c>
      <c r="D3" s="10">
        <v>9</v>
      </c>
      <c r="E3" s="10">
        <v>6</v>
      </c>
      <c r="G3" s="10">
        <v>2</v>
      </c>
      <c r="H3" s="7">
        <f>C2</f>
        <v>5</v>
      </c>
      <c r="I3" s="7">
        <f>C7</f>
        <v>10</v>
      </c>
      <c r="J3" s="7">
        <f>C5</f>
        <v>8</v>
      </c>
      <c r="K3" s="7">
        <f>C6</f>
        <v>6.666666666666667</v>
      </c>
      <c r="L3" s="7">
        <f>C4</f>
        <v>9</v>
      </c>
      <c r="M3" s="7">
        <f>C3</f>
        <v>9</v>
      </c>
      <c r="N3" s="7">
        <f>C8</f>
        <v>9</v>
      </c>
      <c r="P3" s="22">
        <f>AVERAGE(I3,L3)</f>
        <v>9.5</v>
      </c>
      <c r="Q3" s="22">
        <f>AVERAGE(I3,L3,M3)</f>
        <v>9.3333333333333339</v>
      </c>
      <c r="R3" s="22">
        <f>AVERAGE(H3,J3,K3)</f>
        <v>6.5555555555555562</v>
      </c>
    </row>
    <row r="4" spans="1:18">
      <c r="A4" t="s">
        <v>112</v>
      </c>
      <c r="B4" s="10">
        <v>9</v>
      </c>
      <c r="C4" s="10">
        <v>9</v>
      </c>
      <c r="D4" s="10">
        <v>7</v>
      </c>
      <c r="E4" s="10">
        <v>6</v>
      </c>
      <c r="G4" s="10">
        <v>3</v>
      </c>
      <c r="H4" s="7">
        <f>D2</f>
        <v>7</v>
      </c>
      <c r="I4" s="7">
        <f>D7</f>
        <v>8.67</v>
      </c>
      <c r="J4" s="7">
        <f>D5</f>
        <v>9</v>
      </c>
      <c r="K4" s="7">
        <f>D6</f>
        <v>8.3333333330000006</v>
      </c>
      <c r="L4" s="7">
        <f>D4</f>
        <v>7</v>
      </c>
      <c r="M4" s="7">
        <f>D3</f>
        <v>9</v>
      </c>
      <c r="N4" s="7">
        <f>D8</f>
        <v>10</v>
      </c>
      <c r="P4" s="22">
        <f>AVERAGE(I4,L4)</f>
        <v>7.835</v>
      </c>
      <c r="Q4" s="22">
        <f>AVERAGE(I4,L4,M4)</f>
        <v>8.2233333333333345</v>
      </c>
      <c r="R4" s="22">
        <f>AVERAGE(H4,J4,K4)</f>
        <v>8.1111111109999996</v>
      </c>
    </row>
    <row r="5" spans="1:18">
      <c r="A5" t="s">
        <v>117</v>
      </c>
      <c r="B5" s="10">
        <v>8</v>
      </c>
      <c r="C5" s="10">
        <v>8</v>
      </c>
      <c r="D5" s="10">
        <v>9</v>
      </c>
      <c r="E5" s="10">
        <v>8</v>
      </c>
      <c r="G5" s="10">
        <v>4</v>
      </c>
      <c r="H5" s="7">
        <f>E2</f>
        <v>6</v>
      </c>
      <c r="I5" s="7">
        <f>E7</f>
        <v>8.3000000000000007</v>
      </c>
      <c r="J5" s="7">
        <f>E5</f>
        <v>8</v>
      </c>
      <c r="K5" s="7">
        <f>E6</f>
        <v>7.666666666666667</v>
      </c>
      <c r="L5" s="7">
        <f>E4</f>
        <v>6</v>
      </c>
      <c r="M5" s="7">
        <f>E3</f>
        <v>6</v>
      </c>
      <c r="N5" s="7">
        <f>E8</f>
        <v>8</v>
      </c>
      <c r="P5" s="22">
        <f>AVERAGE(I5,L5)</f>
        <v>7.15</v>
      </c>
      <c r="Q5" s="22">
        <f>AVERAGE(I5,L5,M5)</f>
        <v>6.7666666666666666</v>
      </c>
      <c r="R5" s="22">
        <f>AVERAGE(H5,J5,K5)</f>
        <v>7.2222222222222223</v>
      </c>
    </row>
    <row r="6" spans="1:18">
      <c r="A6" t="s">
        <v>114</v>
      </c>
      <c r="B6" s="10">
        <v>9</v>
      </c>
      <c r="C6" s="10">
        <v>6.666666666666667</v>
      </c>
      <c r="D6" s="10">
        <v>8.3333333330000006</v>
      </c>
      <c r="E6" s="10">
        <v>7.666666666666667</v>
      </c>
      <c r="H6" s="10"/>
    </row>
    <row r="7" spans="1:18">
      <c r="A7" t="s">
        <v>115</v>
      </c>
      <c r="B7" s="10">
        <v>10</v>
      </c>
      <c r="C7" s="10">
        <v>10</v>
      </c>
      <c r="D7" s="10">
        <v>8.67</v>
      </c>
      <c r="E7" s="10">
        <v>8.3000000000000007</v>
      </c>
      <c r="H7" s="8">
        <f>AVERAGE(H2:H5)</f>
        <v>6.25</v>
      </c>
      <c r="I7" s="8">
        <f t="shared" ref="I7:N7" si="0">AVERAGE(I2:I5)</f>
        <v>9.2424999999999997</v>
      </c>
      <c r="J7" s="8">
        <f t="shared" si="0"/>
        <v>8.25</v>
      </c>
      <c r="K7" s="8">
        <f t="shared" si="0"/>
        <v>7.9166666665833345</v>
      </c>
      <c r="L7" s="8">
        <f t="shared" si="0"/>
        <v>7.75</v>
      </c>
      <c r="M7" s="8">
        <f t="shared" si="0"/>
        <v>8.25</v>
      </c>
      <c r="N7" s="8">
        <f t="shared" si="0"/>
        <v>9</v>
      </c>
    </row>
    <row r="8" spans="1:18">
      <c r="A8" t="s">
        <v>118</v>
      </c>
      <c r="B8" s="10">
        <v>9</v>
      </c>
      <c r="C8" s="10">
        <v>9</v>
      </c>
      <c r="D8" s="10">
        <v>10</v>
      </c>
      <c r="E8" s="10">
        <v>8</v>
      </c>
      <c r="H8" s="10"/>
    </row>
    <row r="9" spans="1:18">
      <c r="H9" s="22"/>
      <c r="I9" s="22"/>
      <c r="J9" s="22"/>
      <c r="K9" s="22"/>
      <c r="L9" s="22"/>
      <c r="M9" s="22"/>
      <c r="N9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E6F3-AE52-E84C-BDCC-3DECCEECCF3D}">
  <dimension ref="A1:P8"/>
  <sheetViews>
    <sheetView topLeftCell="E1" workbookViewId="0">
      <selection activeCell="M16" sqref="M16"/>
    </sheetView>
  </sheetViews>
  <sheetFormatPr baseColWidth="10" defaultRowHeight="16"/>
  <cols>
    <col min="1" max="1" width="3.1640625" bestFit="1" customWidth="1"/>
  </cols>
  <sheetData>
    <row r="1" spans="1:16">
      <c r="A1" t="s">
        <v>123</v>
      </c>
      <c r="B1" t="s">
        <v>183</v>
      </c>
      <c r="C1" t="s">
        <v>184</v>
      </c>
      <c r="D1" t="s">
        <v>185</v>
      </c>
      <c r="E1" t="s">
        <v>186</v>
      </c>
      <c r="G1" t="s">
        <v>187</v>
      </c>
      <c r="H1" t="s">
        <v>116</v>
      </c>
      <c r="I1" t="s">
        <v>115</v>
      </c>
      <c r="J1" t="s">
        <v>117</v>
      </c>
      <c r="K1" t="s">
        <v>114</v>
      </c>
      <c r="L1" t="s">
        <v>112</v>
      </c>
      <c r="M1" t="s">
        <v>113</v>
      </c>
      <c r="N1" t="s">
        <v>118</v>
      </c>
    </row>
    <row r="2" spans="1:16">
      <c r="A2" t="s">
        <v>116</v>
      </c>
      <c r="B2" s="10">
        <v>4.666666666666667</v>
      </c>
      <c r="C2" s="10">
        <v>5.666666666666667</v>
      </c>
      <c r="D2" s="10">
        <v>4</v>
      </c>
      <c r="E2" s="10">
        <v>5.333333333333333</v>
      </c>
      <c r="G2" s="10">
        <v>1</v>
      </c>
      <c r="H2" s="7">
        <f>B2</f>
        <v>4.666666666666667</v>
      </c>
      <c r="I2" s="7">
        <f>B7</f>
        <v>5.3</v>
      </c>
      <c r="J2" s="7">
        <f>B5</f>
        <v>4</v>
      </c>
      <c r="K2" s="7">
        <f>B6</f>
        <v>5</v>
      </c>
      <c r="L2" s="7">
        <f>B4</f>
        <v>7</v>
      </c>
      <c r="M2" s="7">
        <f>B3</f>
        <v>6.7</v>
      </c>
      <c r="N2" s="7">
        <f>B8</f>
        <v>2</v>
      </c>
      <c r="P2" s="22"/>
    </row>
    <row r="3" spans="1:16">
      <c r="A3" t="s">
        <v>113</v>
      </c>
      <c r="B3" s="10">
        <v>6.7</v>
      </c>
      <c r="C3" s="10">
        <v>8</v>
      </c>
      <c r="D3" s="10">
        <v>9.33</v>
      </c>
      <c r="E3" s="10">
        <v>6.33</v>
      </c>
      <c r="G3" s="10">
        <v>2</v>
      </c>
      <c r="H3" s="7">
        <f>C2</f>
        <v>5.666666666666667</v>
      </c>
      <c r="I3" s="7">
        <f>C7</f>
        <v>7.67</v>
      </c>
      <c r="J3" s="7">
        <f>C5</f>
        <v>5</v>
      </c>
      <c r="K3" s="7">
        <f>C6</f>
        <v>5.666666666666667</v>
      </c>
      <c r="L3" s="7">
        <f>C4</f>
        <v>8.33</v>
      </c>
      <c r="M3" s="7">
        <f>C3</f>
        <v>8</v>
      </c>
      <c r="N3" s="7">
        <f>C8</f>
        <v>4</v>
      </c>
      <c r="P3" s="22"/>
    </row>
    <row r="4" spans="1:16">
      <c r="A4" t="s">
        <v>112</v>
      </c>
      <c r="B4" s="10">
        <v>7</v>
      </c>
      <c r="C4" s="10">
        <v>8.33</v>
      </c>
      <c r="D4" s="10">
        <v>6.67</v>
      </c>
      <c r="E4" s="10">
        <v>7.33</v>
      </c>
      <c r="G4" s="10">
        <v>3</v>
      </c>
      <c r="H4" s="7">
        <f>D2</f>
        <v>4</v>
      </c>
      <c r="I4" s="7">
        <f>D7</f>
        <v>4.33</v>
      </c>
      <c r="J4" s="7">
        <f>D5</f>
        <v>5</v>
      </c>
      <c r="K4" s="7">
        <f>D6</f>
        <v>4</v>
      </c>
      <c r="L4" s="7">
        <f>D4</f>
        <v>6.67</v>
      </c>
      <c r="M4" s="7">
        <f>D3</f>
        <v>9.33</v>
      </c>
      <c r="N4" s="7">
        <f>D8</f>
        <v>8</v>
      </c>
      <c r="P4" s="22"/>
    </row>
    <row r="5" spans="1:16">
      <c r="A5" t="s">
        <v>117</v>
      </c>
      <c r="B5" s="10">
        <v>4</v>
      </c>
      <c r="C5" s="10">
        <v>5</v>
      </c>
      <c r="D5" s="10">
        <v>5</v>
      </c>
      <c r="E5" s="10">
        <v>6.333333333333333</v>
      </c>
      <c r="G5" s="10">
        <v>4</v>
      </c>
      <c r="H5" s="7">
        <f>E2</f>
        <v>5.333333333333333</v>
      </c>
      <c r="I5" s="7">
        <f>E7</f>
        <v>7.6</v>
      </c>
      <c r="J5" s="7">
        <f>E5</f>
        <v>6.333333333333333</v>
      </c>
      <c r="K5" s="7">
        <f>E6</f>
        <v>4.666666666666667</v>
      </c>
      <c r="L5" s="7">
        <f>E4</f>
        <v>7.33</v>
      </c>
      <c r="M5" s="7">
        <f>E3</f>
        <v>6.33</v>
      </c>
      <c r="N5" s="7">
        <f>E8</f>
        <v>5</v>
      </c>
      <c r="P5" s="22"/>
    </row>
    <row r="6" spans="1:16">
      <c r="A6" t="s">
        <v>114</v>
      </c>
      <c r="B6" s="10">
        <v>5</v>
      </c>
      <c r="C6" s="10">
        <v>5.666666666666667</v>
      </c>
      <c r="D6" s="10">
        <v>4</v>
      </c>
      <c r="E6" s="10">
        <v>4.666666666666667</v>
      </c>
    </row>
    <row r="7" spans="1:16">
      <c r="A7" t="s">
        <v>115</v>
      </c>
      <c r="B7" s="10">
        <v>5.3</v>
      </c>
      <c r="C7" s="10">
        <v>7.67</v>
      </c>
      <c r="D7" s="10">
        <v>4.33</v>
      </c>
      <c r="E7" s="10">
        <v>7.6</v>
      </c>
      <c r="H7" s="22">
        <f>AVERAGE(H2:H5)</f>
        <v>4.916666666666667</v>
      </c>
      <c r="I7" s="22">
        <f t="shared" ref="I7:N7" si="0">AVERAGE(I2:I5)</f>
        <v>6.2249999999999996</v>
      </c>
      <c r="J7" s="22">
        <f t="shared" si="0"/>
        <v>5.083333333333333</v>
      </c>
      <c r="K7" s="22">
        <f t="shared" si="0"/>
        <v>4.8333333333333339</v>
      </c>
      <c r="L7" s="22">
        <f t="shared" si="0"/>
        <v>7.3324999999999996</v>
      </c>
      <c r="M7" s="22">
        <f t="shared" si="0"/>
        <v>7.59</v>
      </c>
      <c r="N7" s="22">
        <f t="shared" si="0"/>
        <v>4.75</v>
      </c>
    </row>
    <row r="8" spans="1:16">
      <c r="A8" t="s">
        <v>118</v>
      </c>
      <c r="B8" s="10">
        <v>2</v>
      </c>
      <c r="C8" s="10">
        <v>4</v>
      </c>
      <c r="D8" s="10">
        <v>8</v>
      </c>
      <c r="E8" s="10">
        <v>5</v>
      </c>
      <c r="H8" s="22"/>
      <c r="I8" s="22"/>
      <c r="J8" s="22"/>
      <c r="K8" s="22"/>
      <c r="L8" s="22"/>
      <c r="M8" s="22"/>
      <c r="N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P1</vt:lpstr>
      <vt:lpstr>P2</vt:lpstr>
      <vt:lpstr>P3 &amp; P4</vt:lpstr>
      <vt:lpstr>P5</vt:lpstr>
      <vt:lpstr>P6</vt:lpstr>
      <vt:lpstr>P7</vt:lpstr>
      <vt:lpstr>Together</vt:lpstr>
      <vt:lpstr>process</vt:lpstr>
      <vt:lpstr>self</vt:lpstr>
      <vt:lpstr>experimentation</vt:lpstr>
      <vt:lpstr>RiCEV2</vt:lpstr>
      <vt:lpstr>MSI</vt:lpstr>
      <vt:lpstr>SRIS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2023-11-17T12:28:19Z</dcterms:created>
  <dcterms:modified xsi:type="dcterms:W3CDTF">2024-09-20T18:51:43Z</dcterms:modified>
</cp:coreProperties>
</file>