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MastersData/"/>
    </mc:Choice>
  </mc:AlternateContent>
  <xr:revisionPtr revIDLastSave="0" documentId="13_ncr:1_{812EFA13-C6EA-574A-A649-D2EDFC3CBF90}" xr6:coauthVersionLast="47" xr6:coauthVersionMax="47" xr10:uidLastSave="{00000000-0000-0000-0000-000000000000}"/>
  <bookViews>
    <workbookView xWindow="2020" yWindow="460" windowWidth="16320" windowHeight="16360" activeTab="5" xr2:uid="{F2D2566F-0874-8046-ABDA-C4229D124ADC}"/>
  </bookViews>
  <sheets>
    <sheet name="1-P-wave-LS" sheetId="1" r:id="rId1"/>
    <sheet name="1-P-wave-SS" sheetId="2" r:id="rId2"/>
    <sheet name="2-P-wave-LS" sheetId="7" r:id="rId3"/>
    <sheet name="2-P-wave-SS" sheetId="8" r:id="rId4"/>
    <sheet name="2-S-Wave-SS" sheetId="4" r:id="rId5"/>
    <sheet name="S-Wave-SS" sheetId="19" r:id="rId6"/>
    <sheet name="3-P-waveLS" sheetId="13" r:id="rId7"/>
    <sheet name="3-PwaveSS" sheetId="14" r:id="rId8"/>
    <sheet name="CORRECT" sheetId="17" r:id="rId9"/>
    <sheet name="NewSwave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9" l="1"/>
  <c r="D10" i="19"/>
  <c r="D9" i="19"/>
  <c r="D8" i="19"/>
  <c r="D7" i="19"/>
  <c r="D6" i="19"/>
  <c r="D5" i="19"/>
  <c r="D4" i="19"/>
  <c r="D3" i="19"/>
  <c r="D2" i="19"/>
  <c r="M15" i="11"/>
  <c r="O15" i="11" s="1"/>
  <c r="M24" i="11"/>
  <c r="O24" i="11" s="1"/>
  <c r="M23" i="11"/>
  <c r="O23" i="11" s="1"/>
  <c r="M19" i="11"/>
  <c r="O19" i="11" s="1"/>
  <c r="M17" i="11"/>
  <c r="O17" i="11" s="1"/>
  <c r="M16" i="11"/>
  <c r="O16" i="11" s="1"/>
  <c r="M11" i="11"/>
  <c r="O11" i="11" s="1"/>
  <c r="M10" i="11"/>
  <c r="O10" i="11" s="1"/>
  <c r="M9" i="11"/>
  <c r="O9" i="11" s="1"/>
  <c r="M8" i="11"/>
  <c r="O8" i="11" s="1"/>
  <c r="M7" i="11"/>
  <c r="O7" i="11" s="1"/>
  <c r="M6" i="11"/>
  <c r="O6" i="11" s="1"/>
  <c r="M4" i="11"/>
  <c r="O4" i="11" s="1"/>
  <c r="M3" i="11"/>
  <c r="O3" i="11" s="1"/>
  <c r="M2" i="11"/>
  <c r="O2" i="11" s="1"/>
  <c r="E16" i="11"/>
  <c r="G16" i="11" s="1"/>
  <c r="E17" i="11"/>
  <c r="G17" i="11" s="1"/>
  <c r="E18" i="11"/>
  <c r="G18" i="11" s="1"/>
  <c r="E19" i="11"/>
  <c r="G19" i="11" s="1"/>
  <c r="Q19" i="11" s="1"/>
  <c r="E20" i="11"/>
  <c r="G20" i="11" s="1"/>
  <c r="E21" i="11"/>
  <c r="G21" i="11" s="1"/>
  <c r="E22" i="11"/>
  <c r="G22" i="11" s="1"/>
  <c r="E23" i="11"/>
  <c r="G23" i="11" s="1"/>
  <c r="Q23" i="11" s="1"/>
  <c r="E24" i="11"/>
  <c r="G24" i="11" s="1"/>
  <c r="Q24" i="11" s="1"/>
  <c r="E15" i="11"/>
  <c r="G15" i="11" s="1"/>
  <c r="E2" i="11"/>
  <c r="G2" i="11" s="1"/>
  <c r="Q2" i="11" s="1"/>
  <c r="E3" i="11"/>
  <c r="G3" i="11" s="1"/>
  <c r="Q3" i="11" s="1"/>
  <c r="E4" i="11"/>
  <c r="G4" i="11" s="1"/>
  <c r="E5" i="11"/>
  <c r="G5" i="11" s="1"/>
  <c r="E6" i="11"/>
  <c r="G6" i="11" s="1"/>
  <c r="E7" i="11"/>
  <c r="G7" i="11" s="1"/>
  <c r="Q7" i="11" s="1"/>
  <c r="E8" i="11"/>
  <c r="G8" i="11" s="1"/>
  <c r="Q8" i="11" s="1"/>
  <c r="E9" i="11"/>
  <c r="G9" i="11" s="1"/>
  <c r="Q9" i="11" s="1"/>
  <c r="E10" i="11"/>
  <c r="G10" i="11" s="1"/>
  <c r="E11" i="11"/>
  <c r="G11" i="11" s="1"/>
  <c r="Q11" i="11" s="1"/>
  <c r="E2" i="17"/>
  <c r="E3" i="17"/>
  <c r="E4" i="17"/>
  <c r="E5" i="17"/>
  <c r="E7" i="17"/>
  <c r="E8" i="17"/>
  <c r="E9" i="17"/>
  <c r="E10" i="17"/>
  <c r="E11" i="17"/>
  <c r="D10" i="13"/>
  <c r="D3" i="1"/>
  <c r="D2" i="7"/>
  <c r="D2" i="1"/>
  <c r="J21" i="17"/>
  <c r="D11" i="13"/>
  <c r="D11" i="1"/>
  <c r="M10" i="17"/>
  <c r="D11" i="7"/>
  <c r="L16" i="17"/>
  <c r="M16" i="17"/>
  <c r="N16" i="17"/>
  <c r="L17" i="17"/>
  <c r="M17" i="17"/>
  <c r="N17" i="17"/>
  <c r="L18" i="17"/>
  <c r="M18" i="17"/>
  <c r="N18" i="17"/>
  <c r="L19" i="17"/>
  <c r="M19" i="17"/>
  <c r="N19" i="17"/>
  <c r="L21" i="17"/>
  <c r="M21" i="17"/>
  <c r="N21" i="17"/>
  <c r="L22" i="17"/>
  <c r="M22" i="17"/>
  <c r="N22" i="17"/>
  <c r="L23" i="17"/>
  <c r="M23" i="17"/>
  <c r="N23" i="17"/>
  <c r="L24" i="17"/>
  <c r="M24" i="17"/>
  <c r="N24" i="17"/>
  <c r="L25" i="17"/>
  <c r="M25" i="17"/>
  <c r="N25" i="17"/>
  <c r="L2" i="17"/>
  <c r="C3" i="2"/>
  <c r="C4" i="2"/>
  <c r="C5" i="2"/>
  <c r="C6" i="2"/>
  <c r="C7" i="2"/>
  <c r="C8" i="2"/>
  <c r="C9" i="2"/>
  <c r="C10" i="2"/>
  <c r="C11" i="2"/>
  <c r="C2" i="2"/>
  <c r="C3" i="13"/>
  <c r="C4" i="13"/>
  <c r="C5" i="13"/>
  <c r="C7" i="13"/>
  <c r="C8" i="13"/>
  <c r="C9" i="13"/>
  <c r="C2" i="13"/>
  <c r="C3" i="7"/>
  <c r="C4" i="7"/>
  <c r="C5" i="7"/>
  <c r="C7" i="7"/>
  <c r="C8" i="7"/>
  <c r="C9" i="7"/>
  <c r="C10" i="7"/>
  <c r="C4" i="1"/>
  <c r="C5" i="1"/>
  <c r="C7" i="1"/>
  <c r="C8" i="1"/>
  <c r="C9" i="1"/>
  <c r="C10" i="1"/>
  <c r="N10" i="17"/>
  <c r="L10" i="17"/>
  <c r="N9" i="17"/>
  <c r="M9" i="17"/>
  <c r="L9" i="17"/>
  <c r="N8" i="17"/>
  <c r="M8" i="17"/>
  <c r="L8" i="17"/>
  <c r="N7" i="17"/>
  <c r="M7" i="17"/>
  <c r="L7" i="17"/>
  <c r="N6" i="17"/>
  <c r="M6" i="17"/>
  <c r="L6" i="17"/>
  <c r="N5" i="17"/>
  <c r="M5" i="17"/>
  <c r="L5" i="17"/>
  <c r="N4" i="17"/>
  <c r="M4" i="17"/>
  <c r="L4" i="17"/>
  <c r="N3" i="17"/>
  <c r="M3" i="17"/>
  <c r="L3" i="17"/>
  <c r="N2" i="17"/>
  <c r="M2" i="17"/>
  <c r="J25" i="17"/>
  <c r="E25" i="17"/>
  <c r="J24" i="17"/>
  <c r="E24" i="17"/>
  <c r="J23" i="17"/>
  <c r="E23" i="17"/>
  <c r="J22" i="17"/>
  <c r="E22" i="17"/>
  <c r="E21" i="17"/>
  <c r="J20" i="17"/>
  <c r="J19" i="17"/>
  <c r="E19" i="17"/>
  <c r="J18" i="17"/>
  <c r="E18" i="17"/>
  <c r="J17" i="17"/>
  <c r="E17" i="17"/>
  <c r="J16" i="17"/>
  <c r="E16" i="17"/>
  <c r="J11" i="17"/>
  <c r="J10" i="17"/>
  <c r="J9" i="17"/>
  <c r="J8" i="17"/>
  <c r="P8" i="17" s="1"/>
  <c r="Q8" i="17" s="1"/>
  <c r="J7" i="17"/>
  <c r="J6" i="17"/>
  <c r="J5" i="17"/>
  <c r="J4" i="17"/>
  <c r="J3" i="17"/>
  <c r="J2" i="17"/>
  <c r="D11" i="14"/>
  <c r="D10" i="14"/>
  <c r="D9" i="14"/>
  <c r="D8" i="14"/>
  <c r="D7" i="14"/>
  <c r="D5" i="14"/>
  <c r="D4" i="14"/>
  <c r="D3" i="14"/>
  <c r="D2" i="14"/>
  <c r="D11" i="8"/>
  <c r="D7" i="8"/>
  <c r="D3" i="8"/>
  <c r="D4" i="8"/>
  <c r="D5" i="8"/>
  <c r="D8" i="8"/>
  <c r="D9" i="8"/>
  <c r="D10" i="8"/>
  <c r="D2" i="8"/>
  <c r="D7" i="4"/>
  <c r="D5" i="4"/>
  <c r="D3" i="4"/>
  <c r="D9" i="4"/>
  <c r="D4" i="4"/>
  <c r="D6" i="4"/>
  <c r="D8" i="4"/>
  <c r="D10" i="4"/>
  <c r="D11" i="4"/>
  <c r="D2" i="4"/>
  <c r="Q10" i="11" l="1"/>
  <c r="Q6" i="11"/>
  <c r="Q15" i="11"/>
  <c r="Q17" i="11"/>
  <c r="Q16" i="11"/>
  <c r="Q4" i="11"/>
  <c r="P10" i="17"/>
  <c r="Q10" i="17" s="1"/>
  <c r="P11" i="17"/>
  <c r="Q11" i="17" s="1"/>
  <c r="P9" i="17"/>
  <c r="Q9" i="17" s="1"/>
  <c r="P16" i="17"/>
  <c r="Q16" i="17" s="1"/>
  <c r="P7" i="17"/>
  <c r="Q7" i="17" s="1"/>
  <c r="P19" i="17"/>
  <c r="Q19" i="17" s="1"/>
  <c r="P25" i="17"/>
  <c r="Q25" i="17" s="1"/>
  <c r="P2" i="17"/>
  <c r="Q2" i="17" s="1"/>
  <c r="P4" i="17"/>
  <c r="Q4" i="17" s="1"/>
  <c r="P21" i="17"/>
  <c r="Q21" i="17" s="1"/>
  <c r="P23" i="17"/>
  <c r="Q23" i="17" s="1"/>
  <c r="P17" i="17"/>
  <c r="Q17" i="17" s="1"/>
  <c r="P3" i="17"/>
  <c r="Q3" i="17" s="1"/>
  <c r="P5" i="17"/>
  <c r="Q5" i="17" s="1"/>
  <c r="P18" i="17"/>
  <c r="Q18" i="17" s="1"/>
  <c r="P22" i="17"/>
  <c r="Q22" i="17" s="1"/>
  <c r="P24" i="17"/>
  <c r="Q24" i="17" s="1"/>
  <c r="M20" i="11"/>
  <c r="O20" i="11" s="1"/>
  <c r="Q20" i="11" s="1"/>
  <c r="M21" i="11"/>
  <c r="O21" i="11" s="1"/>
  <c r="Q21" i="11" s="1"/>
  <c r="M22" i="11"/>
  <c r="O22" i="11" s="1"/>
  <c r="Q22" i="11" s="1"/>
</calcChain>
</file>

<file path=xl/sharedStrings.xml><?xml version="1.0" encoding="utf-8"?>
<sst xmlns="http://schemas.openxmlformats.org/spreadsheetml/2006/main" count="284" uniqueCount="45">
  <si>
    <t>N/A</t>
  </si>
  <si>
    <t xml:space="preserve">Sample Name </t>
  </si>
  <si>
    <t>Long Side (LS)  mm</t>
  </si>
  <si>
    <t>1A</t>
  </si>
  <si>
    <t>1B</t>
  </si>
  <si>
    <t>2A</t>
  </si>
  <si>
    <t>2B</t>
  </si>
  <si>
    <t>3A</t>
  </si>
  <si>
    <t>4A</t>
  </si>
  <si>
    <t>5A</t>
  </si>
  <si>
    <t>5B</t>
  </si>
  <si>
    <t>6A</t>
  </si>
  <si>
    <t>6B</t>
  </si>
  <si>
    <t xml:space="preserve">Arrival Time (LS) um </t>
  </si>
  <si>
    <t xml:space="preserve">LS Velocity mm/um </t>
  </si>
  <si>
    <t xml:space="preserve">Arrival Time (SS) um </t>
  </si>
  <si>
    <t xml:space="preserve">SS Velocity mm/um </t>
  </si>
  <si>
    <t>Short Side (SS)  mm</t>
  </si>
  <si>
    <t>Trial1-LS</t>
  </si>
  <si>
    <t>Trial2-LS</t>
  </si>
  <si>
    <t>Trial3-LS</t>
  </si>
  <si>
    <t>Trial1-SS</t>
  </si>
  <si>
    <t xml:space="preserve">Trial2 - SS </t>
  </si>
  <si>
    <t>Trial3 - SS</t>
  </si>
  <si>
    <t>Pwave</t>
  </si>
  <si>
    <t>Swave</t>
  </si>
  <si>
    <t xml:space="preserve">PwaveLS-Average </t>
  </si>
  <si>
    <t xml:space="preserve">PwaveSS-Average </t>
  </si>
  <si>
    <t xml:space="preserve">SwaveLS-Average </t>
  </si>
  <si>
    <t xml:space="preserve">SwaveSS-Average </t>
  </si>
  <si>
    <t>Anisotropy Overall</t>
  </si>
  <si>
    <t>Trial1Anisotropy</t>
  </si>
  <si>
    <t>Trial2Anisotropy</t>
  </si>
  <si>
    <t>Trial3Anisotropy</t>
  </si>
  <si>
    <t>AverageArrivalTimes</t>
  </si>
  <si>
    <t>T1Arrival</t>
  </si>
  <si>
    <t>T2Arrival</t>
  </si>
  <si>
    <t>T3Arrival</t>
  </si>
  <si>
    <t>Short Side Velocity mm/um</t>
  </si>
  <si>
    <t>Short Side (LS)  mm</t>
  </si>
  <si>
    <r>
      <t>Sample</t>
    </r>
    <r>
      <rPr>
        <b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wave (LS)</t>
    </r>
  </si>
  <si>
    <r>
      <t>Sample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wave (LS)</t>
    </r>
  </si>
  <si>
    <r>
      <t>Sample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wave (SS)</t>
    </r>
  </si>
  <si>
    <r>
      <t>Sample</t>
    </r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wave (SS)</t>
    </r>
  </si>
  <si>
    <t>Swave Anisotropy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</si>
</sst>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98658"/>
      <name val="Menlo"/>
      <family val="2"/>
    </font>
    <font>
      <sz val="12"/>
      <color theme="1"/>
      <name val="Menlo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2">
    <xf numFmtId="0" fontId="0" fillId="0" borderId="0" xfId="0"/>
    <xf numFmtId="0" fontId="1" fillId="0" borderId="0" xfId="1" applyBorder="1"/>
    <xf numFmtId="0" fontId="3" fillId="2" borderId="2" xfId="2" applyFont="1" applyBorder="1" applyAlignment="1">
      <alignment horizontal="right"/>
    </xf>
    <xf numFmtId="0" fontId="3" fillId="2" borderId="2" xfId="2" applyFont="1" applyBorder="1" applyAlignment="1">
      <alignment horizontal="right" vertical="center" wrapText="1" readingOrder="1"/>
    </xf>
    <xf numFmtId="0" fontId="1" fillId="0" borderId="0" xfId="1" applyBorder="1" applyAlignment="1">
      <alignment horizontal="right"/>
    </xf>
    <xf numFmtId="0" fontId="2" fillId="2" borderId="2" xfId="2" applyBorder="1"/>
    <xf numFmtId="0" fontId="3" fillId="2" borderId="3" xfId="2" applyFont="1" applyBorder="1" applyAlignment="1">
      <alignment horizontal="right" vertical="center" wrapText="1" readingOrder="1"/>
    </xf>
    <xf numFmtId="0" fontId="3" fillId="2" borderId="4" xfId="2" applyFont="1" applyBorder="1" applyAlignment="1">
      <alignment horizontal="right"/>
    </xf>
    <xf numFmtId="0" fontId="4" fillId="2" borderId="2" xfId="2" applyFont="1" applyBorder="1" applyAlignment="1">
      <alignment horizontal="right" vertical="center" wrapText="1" readingOrder="1"/>
    </xf>
    <xf numFmtId="0" fontId="5" fillId="2" borderId="2" xfId="2" applyFont="1" applyBorder="1" applyAlignment="1">
      <alignment horizontal="right"/>
    </xf>
    <xf numFmtId="0" fontId="5" fillId="2" borderId="3" xfId="2" applyFont="1" applyBorder="1" applyAlignment="1">
      <alignment horizontal="right" vertical="center" wrapText="1" readingOrder="1"/>
    </xf>
    <xf numFmtId="0" fontId="6" fillId="2" borderId="2" xfId="2" applyFont="1" applyBorder="1" applyAlignment="1">
      <alignment horizontal="right" vertical="center" wrapText="1" readingOrder="1"/>
    </xf>
    <xf numFmtId="0" fontId="5" fillId="2" borderId="4" xfId="2" applyFont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11" fillId="0" borderId="0" xfId="0" applyFont="1" applyBorder="1"/>
    <xf numFmtId="0" fontId="11" fillId="3" borderId="0" xfId="2" applyFont="1" applyFill="1" applyBorder="1" applyAlignment="1">
      <alignment horizontal="right" vertical="center" wrapText="1" readingOrder="1"/>
    </xf>
    <xf numFmtId="0" fontId="0" fillId="0" borderId="0" xfId="0" applyBorder="1"/>
    <xf numFmtId="0" fontId="12" fillId="0" borderId="2" xfId="0" applyFont="1" applyBorder="1"/>
    <xf numFmtId="0" fontId="12" fillId="0" borderId="2" xfId="1" applyFont="1" applyBorder="1" applyAlignment="1">
      <alignment horizontal="right"/>
    </xf>
    <xf numFmtId="0" fontId="12" fillId="0" borderId="2" xfId="0" applyFont="1" applyFill="1" applyBorder="1"/>
    <xf numFmtId="0" fontId="12" fillId="3" borderId="2" xfId="2" applyFont="1" applyFill="1" applyBorder="1" applyAlignment="1">
      <alignment horizontal="right" vertical="center" wrapText="1" readingOrder="1"/>
    </xf>
    <xf numFmtId="0" fontId="12" fillId="0" borderId="0" xfId="0" applyFont="1" applyBorder="1"/>
    <xf numFmtId="0" fontId="12" fillId="3" borderId="2" xfId="0" applyFont="1" applyFill="1" applyBorder="1"/>
    <xf numFmtId="0" fontId="0" fillId="3" borderId="2" xfId="0" applyFont="1" applyFill="1" applyBorder="1"/>
    <xf numFmtId="0" fontId="0" fillId="3" borderId="2" xfId="1" applyFont="1" applyFill="1" applyBorder="1" applyAlignment="1">
      <alignment horizontal="right"/>
    </xf>
    <xf numFmtId="0" fontId="0" fillId="3" borderId="2" xfId="2" applyFont="1" applyFill="1" applyBorder="1" applyAlignment="1">
      <alignment horizontal="right" vertical="center" wrapText="1" readingOrder="1"/>
    </xf>
    <xf numFmtId="0" fontId="0" fillId="3" borderId="2" xfId="2" applyFont="1" applyFill="1" applyBorder="1" applyAlignment="1">
      <alignment horizontal="right"/>
    </xf>
    <xf numFmtId="0" fontId="12" fillId="0" borderId="5" xfId="0" applyFont="1" applyFill="1" applyBorder="1"/>
    <xf numFmtId="0" fontId="14" fillId="0" borderId="0" xfId="0" applyFont="1"/>
    <xf numFmtId="0" fontId="9" fillId="0" borderId="0" xfId="0" applyFont="1"/>
  </cellXfs>
  <cellStyles count="3">
    <cellStyle name="Accent1" xfId="2" builtinId="29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A4E7-862B-0C45-AB75-4107B31729EE}">
  <dimension ref="A1:D21"/>
  <sheetViews>
    <sheetView workbookViewId="0">
      <selection sqref="A1:D11"/>
    </sheetView>
  </sheetViews>
  <sheetFormatPr baseColWidth="10" defaultRowHeight="16" x14ac:dyDescent="0.2"/>
  <cols>
    <col min="1" max="1" width="24.1640625" customWidth="1"/>
    <col min="2" max="2" width="31.83203125" customWidth="1"/>
    <col min="3" max="3" width="36.6640625" customWidth="1"/>
    <col min="4" max="4" width="35.1640625" customWidth="1"/>
    <col min="7" max="7" width="24.1640625" customWidth="1"/>
    <col min="8" max="8" width="35.1640625" customWidth="1"/>
  </cols>
  <sheetData>
    <row r="1" spans="1:4" ht="25" customHeight="1" x14ac:dyDescent="0.25">
      <c r="A1" s="1" t="s">
        <v>1</v>
      </c>
      <c r="B1" s="1" t="s">
        <v>2</v>
      </c>
      <c r="C1" s="1" t="s">
        <v>13</v>
      </c>
      <c r="D1" s="1" t="s">
        <v>14</v>
      </c>
    </row>
    <row r="2" spans="1:4" ht="24" customHeight="1" x14ac:dyDescent="0.25">
      <c r="A2" s="2" t="s">
        <v>3</v>
      </c>
      <c r="B2" s="2">
        <v>125</v>
      </c>
      <c r="C2" s="2">
        <v>30</v>
      </c>
      <c r="D2">
        <f>B2/C2</f>
        <v>4.166666666666667</v>
      </c>
    </row>
    <row r="3" spans="1:4" ht="21" x14ac:dyDescent="0.25">
      <c r="A3" s="2" t="s">
        <v>4</v>
      </c>
      <c r="B3" s="2">
        <v>91.1</v>
      </c>
      <c r="C3" s="2">
        <v>20</v>
      </c>
      <c r="D3">
        <f>B3/C3</f>
        <v>4.5549999999999997</v>
      </c>
    </row>
    <row r="4" spans="1:4" ht="21" x14ac:dyDescent="0.25">
      <c r="A4" s="2" t="s">
        <v>5</v>
      </c>
      <c r="B4" s="2">
        <v>113.24</v>
      </c>
      <c r="C4" s="2">
        <f t="shared" ref="C4:C10" si="0">B4/D4</f>
        <v>20.800000000881667</v>
      </c>
      <c r="D4">
        <v>5.4442307689999998</v>
      </c>
    </row>
    <row r="5" spans="1:4" ht="21" x14ac:dyDescent="0.25">
      <c r="A5" s="2" t="s">
        <v>6</v>
      </c>
      <c r="B5" s="2">
        <v>112.38</v>
      </c>
      <c r="C5" s="2">
        <f t="shared" si="0"/>
        <v>20.599999999340096</v>
      </c>
      <c r="D5">
        <v>5.4553398059999996</v>
      </c>
    </row>
    <row r="6" spans="1:4" ht="21" x14ac:dyDescent="0.25">
      <c r="A6" s="2" t="s">
        <v>7</v>
      </c>
      <c r="B6" s="2" t="s">
        <v>0</v>
      </c>
      <c r="C6" s="2" t="s">
        <v>0</v>
      </c>
      <c r="D6" s="2" t="s">
        <v>0</v>
      </c>
    </row>
    <row r="7" spans="1:4" ht="21" x14ac:dyDescent="0.25">
      <c r="A7" s="2" t="s">
        <v>8</v>
      </c>
      <c r="B7" s="2">
        <v>95.82</v>
      </c>
      <c r="C7" s="2">
        <f t="shared" si="0"/>
        <v>29.799999996392401</v>
      </c>
      <c r="D7">
        <v>3.215436242</v>
      </c>
    </row>
    <row r="8" spans="1:4" ht="21" x14ac:dyDescent="0.25">
      <c r="A8" s="2" t="s">
        <v>9</v>
      </c>
      <c r="B8" s="2">
        <v>75.56</v>
      </c>
      <c r="C8" s="2">
        <f t="shared" si="0"/>
        <v>14.100000000597142</v>
      </c>
      <c r="D8">
        <v>5.3588652479999999</v>
      </c>
    </row>
    <row r="9" spans="1:4" ht="21" x14ac:dyDescent="0.25">
      <c r="A9" s="2" t="s">
        <v>10</v>
      </c>
      <c r="B9" s="2">
        <v>79.78</v>
      </c>
      <c r="C9" s="2">
        <f t="shared" si="0"/>
        <v>14.799999998738532</v>
      </c>
      <c r="D9">
        <v>5.390540541</v>
      </c>
    </row>
    <row r="10" spans="1:4" ht="21" x14ac:dyDescent="0.25">
      <c r="A10" s="2" t="s">
        <v>11</v>
      </c>
      <c r="B10" s="2">
        <v>95.71</v>
      </c>
      <c r="C10" s="2">
        <f t="shared" si="0"/>
        <v>26.000000001086615</v>
      </c>
      <c r="D10">
        <v>3.681153846</v>
      </c>
    </row>
    <row r="11" spans="1:4" ht="21" x14ac:dyDescent="0.25">
      <c r="A11" s="2" t="s">
        <v>12</v>
      </c>
      <c r="B11" s="2">
        <v>93.08</v>
      </c>
      <c r="C11" s="2">
        <v>23</v>
      </c>
      <c r="D11">
        <f>B11/C11</f>
        <v>4.0469565217391308</v>
      </c>
    </row>
    <row r="21" spans="4:4" x14ac:dyDescent="0.2">
      <c r="D21">
        <v>4.0469565220000003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944B-4FD8-224F-B8F4-5C2136813D77}">
  <dimension ref="A1:D11"/>
  <sheetViews>
    <sheetView zoomScale="109" workbookViewId="0">
      <selection activeCell="D11" sqref="A1:D11"/>
    </sheetView>
  </sheetViews>
  <sheetFormatPr baseColWidth="10" defaultRowHeight="16" x14ac:dyDescent="0.2"/>
  <cols>
    <col min="1" max="1" width="18.83203125" customWidth="1"/>
    <col min="2" max="2" width="22.6640625" customWidth="1"/>
    <col min="3" max="3" width="24.5" customWidth="1"/>
    <col min="4" max="4" width="31.5" customWidth="1"/>
  </cols>
  <sheetData>
    <row r="1" spans="1:4" ht="29" customHeight="1" x14ac:dyDescent="0.25">
      <c r="A1" s="4" t="s">
        <v>1</v>
      </c>
      <c r="B1" s="4" t="s">
        <v>17</v>
      </c>
      <c r="C1" s="4" t="s">
        <v>15</v>
      </c>
      <c r="D1" s="4" t="s">
        <v>16</v>
      </c>
    </row>
    <row r="2" spans="1:4" ht="21" x14ac:dyDescent="0.25">
      <c r="A2" s="2" t="s">
        <v>3</v>
      </c>
      <c r="B2" s="3">
        <v>49.44</v>
      </c>
      <c r="C2" s="3">
        <f>B2/D2</f>
        <v>9.200000005954692</v>
      </c>
      <c r="D2">
        <v>5.3739130399999997</v>
      </c>
    </row>
    <row r="3" spans="1:4" ht="21" x14ac:dyDescent="0.25">
      <c r="A3" s="2" t="s">
        <v>4</v>
      </c>
      <c r="B3" s="3">
        <v>35.82</v>
      </c>
      <c r="C3" s="3">
        <f t="shared" ref="C3:C11" si="0">B3/D3</f>
        <v>7.5</v>
      </c>
      <c r="D3">
        <v>4.7759999999999998</v>
      </c>
    </row>
    <row r="4" spans="1:4" ht="21" x14ac:dyDescent="0.25">
      <c r="A4" s="2" t="s">
        <v>5</v>
      </c>
      <c r="B4" s="3">
        <v>76.67</v>
      </c>
      <c r="C4" s="3">
        <f t="shared" si="0"/>
        <v>15.300033924687195</v>
      </c>
      <c r="D4">
        <v>5.0110999999999999</v>
      </c>
    </row>
    <row r="5" spans="1:4" ht="21" x14ac:dyDescent="0.25">
      <c r="A5" s="2" t="s">
        <v>6</v>
      </c>
      <c r="B5" s="3">
        <v>56.58</v>
      </c>
      <c r="C5" s="3">
        <f t="shared" si="0"/>
        <v>10.300000000928421</v>
      </c>
      <c r="D5">
        <v>5.4932038829999996</v>
      </c>
    </row>
    <row r="6" spans="1:4" ht="21" x14ac:dyDescent="0.25">
      <c r="A6" s="2" t="s">
        <v>7</v>
      </c>
      <c r="B6" s="3">
        <v>116.23</v>
      </c>
      <c r="C6" s="3">
        <f t="shared" si="0"/>
        <v>43.000369959304479</v>
      </c>
      <c r="D6">
        <v>2.7029999999999998</v>
      </c>
    </row>
    <row r="7" spans="1:4" ht="21" x14ac:dyDescent="0.25">
      <c r="A7" s="2" t="s">
        <v>8</v>
      </c>
      <c r="B7" s="3">
        <v>48.44</v>
      </c>
      <c r="C7" s="3">
        <f t="shared" si="0"/>
        <v>15.000015483087822</v>
      </c>
      <c r="D7">
        <v>3.22933</v>
      </c>
    </row>
    <row r="8" spans="1:4" ht="21" x14ac:dyDescent="0.25">
      <c r="A8" s="2" t="s">
        <v>9</v>
      </c>
      <c r="B8" s="3">
        <v>52.08</v>
      </c>
      <c r="C8" s="3">
        <f t="shared" si="0"/>
        <v>7.5999999999416286</v>
      </c>
      <c r="D8">
        <v>6.8526315789999996</v>
      </c>
    </row>
    <row r="9" spans="1:4" ht="21" x14ac:dyDescent="0.25">
      <c r="A9" s="2" t="s">
        <v>10</v>
      </c>
      <c r="B9" s="3">
        <v>46.59</v>
      </c>
      <c r="C9" s="3">
        <f t="shared" si="0"/>
        <v>7.1000000010667526</v>
      </c>
      <c r="D9">
        <v>6.5619718300000001</v>
      </c>
    </row>
    <row r="10" spans="1:4" ht="21" x14ac:dyDescent="0.25">
      <c r="A10" s="2" t="s">
        <v>11</v>
      </c>
      <c r="B10" s="3">
        <v>49.03</v>
      </c>
      <c r="C10" s="3">
        <f t="shared" si="0"/>
        <v>11.200021929473898</v>
      </c>
      <c r="D10">
        <v>4.3776700000000002</v>
      </c>
    </row>
    <row r="11" spans="1:4" ht="21" x14ac:dyDescent="0.25">
      <c r="A11" s="2" t="s">
        <v>12</v>
      </c>
      <c r="B11" s="3">
        <v>48.95</v>
      </c>
      <c r="C11" s="3">
        <f t="shared" si="0"/>
        <v>10.800000000970787</v>
      </c>
      <c r="D11">
        <v>4.532407407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1761-79EE-E74D-AEA9-015E793CF1F9}">
  <dimension ref="A1:F30"/>
  <sheetViews>
    <sheetView workbookViewId="0">
      <selection sqref="A1:D11"/>
    </sheetView>
  </sheetViews>
  <sheetFormatPr baseColWidth="10" defaultRowHeight="16" x14ac:dyDescent="0.2"/>
  <cols>
    <col min="1" max="1" width="24.1640625" customWidth="1"/>
    <col min="2" max="2" width="31.83203125" customWidth="1"/>
    <col min="3" max="3" width="36.6640625" customWidth="1"/>
    <col min="4" max="4" width="35.1640625" customWidth="1"/>
  </cols>
  <sheetData>
    <row r="1" spans="1:6" ht="20" x14ac:dyDescent="0.25">
      <c r="A1" s="1" t="s">
        <v>1</v>
      </c>
      <c r="B1" s="1" t="s">
        <v>2</v>
      </c>
      <c r="C1" s="1" t="s">
        <v>13</v>
      </c>
      <c r="D1" s="1" t="s">
        <v>14</v>
      </c>
    </row>
    <row r="2" spans="1:6" ht="21" x14ac:dyDescent="0.25">
      <c r="A2" s="2" t="s">
        <v>3</v>
      </c>
      <c r="B2" s="2">
        <v>125</v>
      </c>
      <c r="C2" s="2">
        <v>22</v>
      </c>
      <c r="D2">
        <f>B2/C2</f>
        <v>5.6818181818181817</v>
      </c>
    </row>
    <row r="3" spans="1:6" ht="21" x14ac:dyDescent="0.25">
      <c r="A3" s="2" t="s">
        <v>4</v>
      </c>
      <c r="B3" s="2">
        <v>91.1</v>
      </c>
      <c r="C3" s="2">
        <f t="shared" ref="C3:C10" si="0">B3/D3</f>
        <v>20</v>
      </c>
      <c r="D3">
        <v>4.5549999999999997</v>
      </c>
    </row>
    <row r="4" spans="1:6" ht="21" x14ac:dyDescent="0.25">
      <c r="A4" s="2" t="s">
        <v>5</v>
      </c>
      <c r="B4" s="2">
        <v>113.24</v>
      </c>
      <c r="C4" s="2">
        <f t="shared" si="0"/>
        <v>20.599999998653832</v>
      </c>
      <c r="D4">
        <v>5.4970873789999999</v>
      </c>
    </row>
    <row r="5" spans="1:6" ht="21" x14ac:dyDescent="0.25">
      <c r="A5" s="2" t="s">
        <v>6</v>
      </c>
      <c r="B5" s="2">
        <v>112.38</v>
      </c>
      <c r="C5" s="2">
        <f t="shared" si="0"/>
        <v>21.000000001681794</v>
      </c>
      <c r="D5">
        <v>5.3514285709999996</v>
      </c>
    </row>
    <row r="6" spans="1:6" ht="21" x14ac:dyDescent="0.25">
      <c r="A6" s="2" t="s">
        <v>7</v>
      </c>
      <c r="B6" s="2" t="s">
        <v>0</v>
      </c>
      <c r="C6" s="2" t="s">
        <v>0</v>
      </c>
      <c r="D6" t="s">
        <v>0</v>
      </c>
    </row>
    <row r="7" spans="1:6" ht="21" x14ac:dyDescent="0.25">
      <c r="A7" s="2" t="s">
        <v>8</v>
      </c>
      <c r="B7" s="2">
        <v>95.82</v>
      </c>
      <c r="C7" s="2">
        <f t="shared" si="0"/>
        <v>29.000000000302649</v>
      </c>
      <c r="D7">
        <v>3.3041379310000001</v>
      </c>
    </row>
    <row r="8" spans="1:6" ht="21" x14ac:dyDescent="0.25">
      <c r="A8" s="2" t="s">
        <v>9</v>
      </c>
      <c r="B8" s="2">
        <v>75.56</v>
      </c>
      <c r="C8" s="2">
        <f t="shared" si="0"/>
        <v>14.100000000597142</v>
      </c>
      <c r="D8">
        <v>5.3588652479999999</v>
      </c>
    </row>
    <row r="9" spans="1:6" ht="21" x14ac:dyDescent="0.25">
      <c r="A9" s="2" t="s">
        <v>10</v>
      </c>
      <c r="B9" s="2">
        <v>79.78</v>
      </c>
      <c r="C9" s="2">
        <f t="shared" si="0"/>
        <v>14.999999999059916</v>
      </c>
      <c r="D9">
        <v>5.3186666669999996</v>
      </c>
    </row>
    <row r="10" spans="1:6" ht="21" x14ac:dyDescent="0.25">
      <c r="A10" s="2" t="s">
        <v>11</v>
      </c>
      <c r="B10" s="2">
        <v>95.71</v>
      </c>
      <c r="C10" s="2">
        <f t="shared" si="0"/>
        <v>26.500000001522828</v>
      </c>
      <c r="D10">
        <v>3.6116981130000001</v>
      </c>
    </row>
    <row r="11" spans="1:6" ht="21" x14ac:dyDescent="0.25">
      <c r="A11" s="2" t="s">
        <v>12</v>
      </c>
      <c r="B11" s="2">
        <v>93.08</v>
      </c>
      <c r="C11" s="2">
        <v>20</v>
      </c>
      <c r="D11">
        <f>B11/C11</f>
        <v>4.6539999999999999</v>
      </c>
      <c r="F11">
        <v>3.447407407</v>
      </c>
    </row>
    <row r="22" spans="4:4" x14ac:dyDescent="0.2">
      <c r="D22">
        <v>22</v>
      </c>
    </row>
    <row r="23" spans="4:4" x14ac:dyDescent="0.2">
      <c r="D23">
        <v>20</v>
      </c>
    </row>
    <row r="24" spans="4:4" x14ac:dyDescent="0.2">
      <c r="D24">
        <v>20.599999998653832</v>
      </c>
    </row>
    <row r="25" spans="4:4" x14ac:dyDescent="0.2">
      <c r="D25">
        <v>21.000000001681794</v>
      </c>
    </row>
    <row r="26" spans="4:4" x14ac:dyDescent="0.2">
      <c r="D26">
        <v>29.000000000302649</v>
      </c>
    </row>
    <row r="27" spans="4:4" x14ac:dyDescent="0.2">
      <c r="D27">
        <v>14.100000000597142</v>
      </c>
    </row>
    <row r="28" spans="4:4" x14ac:dyDescent="0.2">
      <c r="D28">
        <v>14.999999999059916</v>
      </c>
    </row>
    <row r="29" spans="4:4" x14ac:dyDescent="0.2">
      <c r="D29">
        <v>26.500000001522828</v>
      </c>
    </row>
    <row r="30" spans="4:4" x14ac:dyDescent="0.2">
      <c r="D3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03AA-903B-FA48-836B-559BBB2B22AA}">
  <dimension ref="A1:D11"/>
  <sheetViews>
    <sheetView workbookViewId="0">
      <selection sqref="A1:D11"/>
    </sheetView>
  </sheetViews>
  <sheetFormatPr baseColWidth="10" defaultRowHeight="16" x14ac:dyDescent="0.2"/>
  <cols>
    <col min="1" max="1" width="18.83203125" customWidth="1"/>
    <col min="2" max="2" width="22.6640625" customWidth="1"/>
    <col min="3" max="3" width="24.5" customWidth="1"/>
    <col min="4" max="4" width="31.5" customWidth="1"/>
  </cols>
  <sheetData>
    <row r="1" spans="1:4" ht="20" x14ac:dyDescent="0.25">
      <c r="A1" s="4" t="s">
        <v>1</v>
      </c>
      <c r="B1" s="4" t="s">
        <v>17</v>
      </c>
      <c r="C1" s="4" t="s">
        <v>15</v>
      </c>
      <c r="D1" s="4" t="s">
        <v>16</v>
      </c>
    </row>
    <row r="2" spans="1:4" ht="21" x14ac:dyDescent="0.25">
      <c r="A2" s="2" t="s">
        <v>3</v>
      </c>
      <c r="B2" s="3">
        <v>49.44</v>
      </c>
      <c r="C2" s="3">
        <v>9.3000000000000007</v>
      </c>
      <c r="D2" s="2">
        <f>B2/C2</f>
        <v>5.3161290322580639</v>
      </c>
    </row>
    <row r="3" spans="1:4" ht="21" x14ac:dyDescent="0.25">
      <c r="A3" s="2" t="s">
        <v>4</v>
      </c>
      <c r="B3" s="3">
        <v>35.82</v>
      </c>
      <c r="C3" s="3">
        <v>7</v>
      </c>
      <c r="D3" s="2">
        <f t="shared" ref="D3:D10" si="0">B3/C3</f>
        <v>5.1171428571428574</v>
      </c>
    </row>
    <row r="4" spans="1:4" ht="21" x14ac:dyDescent="0.25">
      <c r="A4" s="2" t="s">
        <v>5</v>
      </c>
      <c r="B4" s="3">
        <v>76.67</v>
      </c>
      <c r="C4" s="3">
        <v>15.3</v>
      </c>
      <c r="D4" s="2">
        <f t="shared" si="0"/>
        <v>5.0111111111111111</v>
      </c>
    </row>
    <row r="5" spans="1:4" ht="21" x14ac:dyDescent="0.25">
      <c r="A5" s="2" t="s">
        <v>6</v>
      </c>
      <c r="B5" s="3">
        <v>56.58</v>
      </c>
      <c r="C5" s="3">
        <v>10.3</v>
      </c>
      <c r="D5" s="2">
        <f t="shared" si="0"/>
        <v>5.4932038834951449</v>
      </c>
    </row>
    <row r="6" spans="1:4" ht="22" x14ac:dyDescent="0.25">
      <c r="A6" s="2" t="s">
        <v>7</v>
      </c>
      <c r="B6" s="3">
        <v>116.23</v>
      </c>
      <c r="C6" s="3" t="s">
        <v>0</v>
      </c>
      <c r="D6" s="2" t="s">
        <v>0</v>
      </c>
    </row>
    <row r="7" spans="1:4" ht="21" x14ac:dyDescent="0.25">
      <c r="A7" s="2" t="s">
        <v>8</v>
      </c>
      <c r="B7" s="3">
        <v>48.44</v>
      </c>
      <c r="C7" s="3">
        <v>16</v>
      </c>
      <c r="D7" s="2">
        <f>B7/C7</f>
        <v>3.0274999999999999</v>
      </c>
    </row>
    <row r="8" spans="1:4" ht="21" x14ac:dyDescent="0.25">
      <c r="A8" s="2" t="s">
        <v>9</v>
      </c>
      <c r="B8" s="3">
        <v>52.08</v>
      </c>
      <c r="C8" s="3">
        <v>7.8</v>
      </c>
      <c r="D8" s="2">
        <f t="shared" si="0"/>
        <v>6.6769230769230772</v>
      </c>
    </row>
    <row r="9" spans="1:4" ht="21" x14ac:dyDescent="0.25">
      <c r="A9" s="2" t="s">
        <v>10</v>
      </c>
      <c r="B9" s="3">
        <v>46.59</v>
      </c>
      <c r="C9" s="3">
        <v>7.2</v>
      </c>
      <c r="D9" s="2">
        <f t="shared" si="0"/>
        <v>6.4708333333333332</v>
      </c>
    </row>
    <row r="10" spans="1:4" ht="21" x14ac:dyDescent="0.25">
      <c r="A10" s="2" t="s">
        <v>11</v>
      </c>
      <c r="B10" s="3">
        <v>49.03</v>
      </c>
      <c r="C10" s="3">
        <v>11</v>
      </c>
      <c r="D10" s="2">
        <f t="shared" si="0"/>
        <v>4.4572727272727271</v>
      </c>
    </row>
    <row r="11" spans="1:4" ht="21" x14ac:dyDescent="0.25">
      <c r="A11" s="2" t="s">
        <v>12</v>
      </c>
      <c r="B11" s="3">
        <v>48.95</v>
      </c>
      <c r="C11" s="3">
        <v>11</v>
      </c>
      <c r="D11" s="2">
        <f>B11/C11</f>
        <v>4.45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8113-BE35-3B4E-8DC5-AD4F78023E21}">
  <dimension ref="A1:D19"/>
  <sheetViews>
    <sheetView workbookViewId="0">
      <selection activeCell="D2" sqref="D2"/>
    </sheetView>
  </sheetViews>
  <sheetFormatPr baseColWidth="10" defaultRowHeight="16" x14ac:dyDescent="0.2"/>
  <cols>
    <col min="1" max="1" width="18.83203125" customWidth="1"/>
    <col min="2" max="2" width="22.6640625" customWidth="1"/>
    <col min="3" max="3" width="24.5" customWidth="1"/>
    <col min="4" max="4" width="31.5" customWidth="1"/>
  </cols>
  <sheetData>
    <row r="1" spans="1:4" ht="20" x14ac:dyDescent="0.25">
      <c r="A1" s="4" t="s">
        <v>1</v>
      </c>
      <c r="B1" s="4" t="s">
        <v>17</v>
      </c>
      <c r="C1" s="4" t="s">
        <v>15</v>
      </c>
      <c r="D1" s="4" t="s">
        <v>16</v>
      </c>
    </row>
    <row r="2" spans="1:4" ht="21" x14ac:dyDescent="0.25">
      <c r="A2" s="2" t="s">
        <v>3</v>
      </c>
      <c r="B2" s="6">
        <v>49.44</v>
      </c>
      <c r="C2" s="8">
        <v>9.6999999999999993</v>
      </c>
      <c r="D2" s="7">
        <f>B2/C2</f>
        <v>5.0969072164948459</v>
      </c>
    </row>
    <row r="3" spans="1:4" ht="21" x14ac:dyDescent="0.25">
      <c r="A3" s="2" t="s">
        <v>4</v>
      </c>
      <c r="B3" s="6">
        <v>35.82</v>
      </c>
      <c r="C3" s="8">
        <v>7.8</v>
      </c>
      <c r="D3" s="7">
        <f>B3/C3</f>
        <v>4.5923076923076929</v>
      </c>
    </row>
    <row r="4" spans="1:4" ht="21" x14ac:dyDescent="0.25">
      <c r="A4" s="2" t="s">
        <v>5</v>
      </c>
      <c r="B4" s="6">
        <v>76.67</v>
      </c>
      <c r="C4" s="8">
        <v>15</v>
      </c>
      <c r="D4" s="7">
        <f t="shared" ref="D4:D11" si="0">B4/C4</f>
        <v>5.1113333333333335</v>
      </c>
    </row>
    <row r="5" spans="1:4" ht="21" x14ac:dyDescent="0.25">
      <c r="A5" s="2" t="s">
        <v>6</v>
      </c>
      <c r="B5" s="6">
        <v>56.58</v>
      </c>
      <c r="C5" s="8">
        <v>10.8</v>
      </c>
      <c r="D5" s="7">
        <f t="shared" si="0"/>
        <v>5.238888888888888</v>
      </c>
    </row>
    <row r="6" spans="1:4" ht="21" x14ac:dyDescent="0.25">
      <c r="A6" s="9" t="s">
        <v>7</v>
      </c>
      <c r="B6" s="10">
        <v>116.23</v>
      </c>
      <c r="C6" s="11">
        <v>70.400000000000006</v>
      </c>
      <c r="D6" s="12">
        <f t="shared" si="0"/>
        <v>1.6509943181818181</v>
      </c>
    </row>
    <row r="7" spans="1:4" ht="21" x14ac:dyDescent="0.25">
      <c r="A7" s="2" t="s">
        <v>8</v>
      </c>
      <c r="B7" s="6">
        <v>48.44</v>
      </c>
      <c r="C7" s="8">
        <v>16.5</v>
      </c>
      <c r="D7" s="5">
        <f t="shared" si="0"/>
        <v>2.9357575757575756</v>
      </c>
    </row>
    <row r="8" spans="1:4" ht="21" x14ac:dyDescent="0.25">
      <c r="A8" s="2" t="s">
        <v>9</v>
      </c>
      <c r="B8" s="6">
        <v>52.08</v>
      </c>
      <c r="C8" s="8">
        <v>8.5</v>
      </c>
      <c r="D8" s="7">
        <f t="shared" si="0"/>
        <v>6.1270588235294117</v>
      </c>
    </row>
    <row r="9" spans="1:4" ht="21" x14ac:dyDescent="0.25">
      <c r="A9" s="2" t="s">
        <v>10</v>
      </c>
      <c r="B9" s="6">
        <v>46.59</v>
      </c>
      <c r="C9" s="8">
        <v>7.9</v>
      </c>
      <c r="D9" s="7">
        <f>B9/C9</f>
        <v>5.8974683544303801</v>
      </c>
    </row>
    <row r="10" spans="1:4" ht="21" x14ac:dyDescent="0.25">
      <c r="A10" s="2" t="s">
        <v>11</v>
      </c>
      <c r="B10" s="6">
        <v>49.03</v>
      </c>
      <c r="C10" s="8">
        <v>13</v>
      </c>
      <c r="D10" s="7">
        <f t="shared" si="0"/>
        <v>3.7715384615384617</v>
      </c>
    </row>
    <row r="11" spans="1:4" ht="21" x14ac:dyDescent="0.25">
      <c r="A11" s="2" t="s">
        <v>12</v>
      </c>
      <c r="B11" s="6">
        <v>48.95</v>
      </c>
      <c r="C11" s="8">
        <v>12</v>
      </c>
      <c r="D11" s="7">
        <f t="shared" si="0"/>
        <v>4.0791666666666666</v>
      </c>
    </row>
    <row r="19" spans="3:3" x14ac:dyDescent="0.2">
      <c r="C19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6BD0-9A6B-D348-849F-EF17028EFA96}">
  <dimension ref="A1:J11"/>
  <sheetViews>
    <sheetView tabSelected="1" workbookViewId="0">
      <selection activeCell="N27" sqref="N27"/>
    </sheetView>
  </sheetViews>
  <sheetFormatPr baseColWidth="10" defaultRowHeight="16" x14ac:dyDescent="0.2"/>
  <sheetData>
    <row r="1" spans="1:10" ht="20" x14ac:dyDescent="0.25">
      <c r="A1" s="4" t="s">
        <v>1</v>
      </c>
      <c r="B1" s="4" t="s">
        <v>17</v>
      </c>
      <c r="C1" s="4" t="s">
        <v>15</v>
      </c>
      <c r="D1" s="4" t="s">
        <v>16</v>
      </c>
      <c r="I1" s="4" t="s">
        <v>1</v>
      </c>
      <c r="J1" t="s">
        <v>16</v>
      </c>
    </row>
    <row r="2" spans="1:10" ht="21" x14ac:dyDescent="0.25">
      <c r="A2" s="2" t="s">
        <v>3</v>
      </c>
      <c r="B2" s="6">
        <v>49.44</v>
      </c>
      <c r="C2" s="8">
        <v>17.5</v>
      </c>
      <c r="D2" s="7">
        <f>B2/C2</f>
        <v>2.8251428571428572</v>
      </c>
      <c r="I2" s="2" t="s">
        <v>3</v>
      </c>
      <c r="J2">
        <v>2.8251428571428572</v>
      </c>
    </row>
    <row r="3" spans="1:10" ht="21" x14ac:dyDescent="0.25">
      <c r="A3" s="2" t="s">
        <v>4</v>
      </c>
      <c r="B3" s="6">
        <v>35.82</v>
      </c>
      <c r="C3" s="8">
        <v>13</v>
      </c>
      <c r="D3" s="7">
        <f t="shared" ref="D3:D11" si="0">B3/C3</f>
        <v>2.7553846153846155</v>
      </c>
      <c r="I3" s="2" t="s">
        <v>4</v>
      </c>
      <c r="J3">
        <v>2.7136363636363638</v>
      </c>
    </row>
    <row r="4" spans="1:10" ht="21" x14ac:dyDescent="0.25">
      <c r="A4" s="2" t="s">
        <v>5</v>
      </c>
      <c r="B4" s="6">
        <v>76.67</v>
      </c>
      <c r="C4" s="8">
        <v>28.5</v>
      </c>
      <c r="D4" s="7">
        <f t="shared" si="0"/>
        <v>2.6901754385964911</v>
      </c>
      <c r="I4" s="2" t="s">
        <v>5</v>
      </c>
      <c r="J4">
        <v>2.6901754385964911</v>
      </c>
    </row>
    <row r="5" spans="1:10" ht="21" x14ac:dyDescent="0.25">
      <c r="A5" s="2" t="s">
        <v>6</v>
      </c>
      <c r="B5" s="6">
        <v>56.58</v>
      </c>
      <c r="C5" s="8">
        <v>22.2</v>
      </c>
      <c r="D5" s="7">
        <f t="shared" si="0"/>
        <v>2.5486486486486486</v>
      </c>
      <c r="I5" s="2" t="s">
        <v>6</v>
      </c>
      <c r="J5">
        <v>2.5486486486486486</v>
      </c>
    </row>
    <row r="6" spans="1:10" ht="21" x14ac:dyDescent="0.25">
      <c r="A6" s="9" t="s">
        <v>7</v>
      </c>
      <c r="B6" s="10">
        <v>25</v>
      </c>
      <c r="C6" s="11">
        <v>16</v>
      </c>
      <c r="D6" s="7">
        <f t="shared" si="0"/>
        <v>1.5625</v>
      </c>
      <c r="I6" s="9" t="s">
        <v>7</v>
      </c>
      <c r="J6">
        <v>7.1746913580246918</v>
      </c>
    </row>
    <row r="7" spans="1:10" ht="21" x14ac:dyDescent="0.25">
      <c r="A7" s="2" t="s">
        <v>8</v>
      </c>
      <c r="B7" s="6">
        <v>48.44</v>
      </c>
      <c r="C7" s="8">
        <v>21.8</v>
      </c>
      <c r="D7" s="7">
        <f t="shared" si="0"/>
        <v>2.2220183486238532</v>
      </c>
      <c r="I7" s="2" t="s">
        <v>8</v>
      </c>
      <c r="J7">
        <v>2.2220183486238532</v>
      </c>
    </row>
    <row r="8" spans="1:10" ht="21" x14ac:dyDescent="0.25">
      <c r="A8" s="2" t="s">
        <v>9</v>
      </c>
      <c r="B8" s="6">
        <v>52.08</v>
      </c>
      <c r="C8" s="8">
        <v>13.4</v>
      </c>
      <c r="D8" s="7">
        <f t="shared" si="0"/>
        <v>3.8865671641791044</v>
      </c>
      <c r="I8" s="2" t="s">
        <v>9</v>
      </c>
      <c r="J8">
        <v>3.8865671641791044</v>
      </c>
    </row>
    <row r="9" spans="1:10" ht="21" x14ac:dyDescent="0.25">
      <c r="A9" s="2" t="s">
        <v>10</v>
      </c>
      <c r="B9" s="6">
        <v>46.59</v>
      </c>
      <c r="C9" s="8">
        <v>14</v>
      </c>
      <c r="D9" s="7">
        <f t="shared" si="0"/>
        <v>3.3278571428571433</v>
      </c>
      <c r="I9" s="2" t="s">
        <v>10</v>
      </c>
      <c r="J9">
        <v>3.3278571428571433</v>
      </c>
    </row>
    <row r="10" spans="1:10" ht="21" x14ac:dyDescent="0.25">
      <c r="A10" s="2" t="s">
        <v>11</v>
      </c>
      <c r="B10" s="6">
        <v>49.03</v>
      </c>
      <c r="C10" s="8">
        <v>20.3</v>
      </c>
      <c r="D10" s="7">
        <f t="shared" si="0"/>
        <v>2.4152709359605913</v>
      </c>
      <c r="I10" s="2" t="s">
        <v>11</v>
      </c>
      <c r="J10">
        <v>2.4152709359605913</v>
      </c>
    </row>
    <row r="11" spans="1:10" ht="21" x14ac:dyDescent="0.25">
      <c r="A11" s="2" t="s">
        <v>12</v>
      </c>
      <c r="B11" s="6">
        <v>48.95</v>
      </c>
      <c r="C11" s="8">
        <v>19</v>
      </c>
      <c r="D11" s="7">
        <f t="shared" si="0"/>
        <v>2.5763157894736843</v>
      </c>
      <c r="I11" s="2" t="s">
        <v>12</v>
      </c>
      <c r="J11">
        <v>2.5763157894736843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26E8-0E2E-B047-B299-6FF716B9B0A5}">
  <dimension ref="A1:M13"/>
  <sheetViews>
    <sheetView zoomScale="74" zoomScaleNormal="74" workbookViewId="0">
      <selection sqref="A1:D11"/>
    </sheetView>
  </sheetViews>
  <sheetFormatPr baseColWidth="10" defaultRowHeight="16" x14ac:dyDescent="0.2"/>
  <cols>
    <col min="1" max="1" width="25.6640625" customWidth="1"/>
    <col min="2" max="2" width="30.5" customWidth="1"/>
    <col min="3" max="3" width="41.83203125" customWidth="1"/>
    <col min="4" max="4" width="49.6640625" customWidth="1"/>
  </cols>
  <sheetData>
    <row r="1" spans="1:13" ht="20" x14ac:dyDescent="0.25">
      <c r="A1" s="1" t="s">
        <v>1</v>
      </c>
      <c r="B1" s="1" t="s">
        <v>2</v>
      </c>
      <c r="C1" s="1" t="s">
        <v>13</v>
      </c>
      <c r="D1" s="1" t="s">
        <v>14</v>
      </c>
    </row>
    <row r="2" spans="1:13" ht="21" x14ac:dyDescent="0.25">
      <c r="A2" s="2" t="s">
        <v>3</v>
      </c>
      <c r="B2" s="2">
        <v>125</v>
      </c>
      <c r="C2" s="2">
        <f>B2/D2</f>
        <v>22.99999999448</v>
      </c>
      <c r="D2">
        <v>5.4347826100000001</v>
      </c>
    </row>
    <row r="3" spans="1:13" ht="21" x14ac:dyDescent="0.25">
      <c r="A3" s="2" t="s">
        <v>4</v>
      </c>
      <c r="B3" s="2">
        <v>91.1</v>
      </c>
      <c r="C3" s="2">
        <f t="shared" ref="C3:C9" si="0">B3/D3</f>
        <v>17.499999985592751</v>
      </c>
      <c r="D3">
        <v>5.2057142900000004</v>
      </c>
    </row>
    <row r="4" spans="1:13" ht="21" x14ac:dyDescent="0.25">
      <c r="A4" s="2" t="s">
        <v>5</v>
      </c>
      <c r="B4" s="2">
        <v>113.24</v>
      </c>
      <c r="C4" s="2">
        <f t="shared" si="0"/>
        <v>20.499999996379373</v>
      </c>
      <c r="D4">
        <v>5.5239024399999996</v>
      </c>
    </row>
    <row r="5" spans="1:13" ht="21" x14ac:dyDescent="0.25">
      <c r="A5" s="2" t="s">
        <v>6</v>
      </c>
      <c r="B5" s="2">
        <v>112.38</v>
      </c>
      <c r="C5" s="2">
        <f t="shared" si="0"/>
        <v>20.499999998175831</v>
      </c>
      <c r="D5">
        <v>5.48195122</v>
      </c>
      <c r="M5">
        <v>22.99999999448</v>
      </c>
    </row>
    <row r="6" spans="1:13" ht="21" x14ac:dyDescent="0.25">
      <c r="A6" s="2" t="s">
        <v>7</v>
      </c>
      <c r="B6" s="2" t="s">
        <v>0</v>
      </c>
      <c r="C6" s="2" t="s">
        <v>0</v>
      </c>
      <c r="D6" t="s">
        <v>0</v>
      </c>
      <c r="M6">
        <v>17.499999985592751</v>
      </c>
    </row>
    <row r="7" spans="1:13" ht="21" x14ac:dyDescent="0.25">
      <c r="A7" s="2" t="s">
        <v>8</v>
      </c>
      <c r="B7" s="2">
        <v>95.82</v>
      </c>
      <c r="C7" s="2">
        <f t="shared" si="0"/>
        <v>28.500000026768941</v>
      </c>
      <c r="D7">
        <v>3.3621052599999999</v>
      </c>
      <c r="M7">
        <v>20.499999996379373</v>
      </c>
    </row>
    <row r="8" spans="1:13" ht="21" x14ac:dyDescent="0.25">
      <c r="A8" s="2" t="s">
        <v>9</v>
      </c>
      <c r="B8" s="2">
        <v>75.56</v>
      </c>
      <c r="C8" s="2">
        <f t="shared" si="0"/>
        <v>12.5</v>
      </c>
      <c r="D8">
        <v>6.0448000000000004</v>
      </c>
      <c r="M8">
        <v>20.499999998175831</v>
      </c>
    </row>
    <row r="9" spans="1:13" ht="21" x14ac:dyDescent="0.25">
      <c r="A9" s="2" t="s">
        <v>10</v>
      </c>
      <c r="B9" s="2">
        <v>79.78</v>
      </c>
      <c r="C9" s="2">
        <f t="shared" si="0"/>
        <v>13.300000533467056</v>
      </c>
      <c r="D9">
        <v>5.9984960000000003</v>
      </c>
      <c r="M9">
        <v>28.500000026768941</v>
      </c>
    </row>
    <row r="10" spans="1:13" ht="21" x14ac:dyDescent="0.25">
      <c r="A10" s="2" t="s">
        <v>11</v>
      </c>
      <c r="B10" s="2">
        <v>95.71</v>
      </c>
      <c r="C10" s="2">
        <v>25</v>
      </c>
      <c r="D10">
        <f>B10/C10</f>
        <v>3.8283999999999998</v>
      </c>
      <c r="M10">
        <v>12.5</v>
      </c>
    </row>
    <row r="11" spans="1:13" ht="21" x14ac:dyDescent="0.25">
      <c r="A11" s="2" t="s">
        <v>12</v>
      </c>
      <c r="B11" s="2">
        <v>93.08</v>
      </c>
      <c r="C11" s="2">
        <v>19.5</v>
      </c>
      <c r="D11">
        <f>B11/C11</f>
        <v>4.7733333333333334</v>
      </c>
      <c r="F11">
        <v>4.7733333299999998</v>
      </c>
      <c r="M11">
        <v>13.300000533467056</v>
      </c>
    </row>
    <row r="12" spans="1:13" x14ac:dyDescent="0.2">
      <c r="M12">
        <v>25</v>
      </c>
    </row>
    <row r="13" spans="1:13" x14ac:dyDescent="0.2">
      <c r="M13">
        <v>19.5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E8C9-AB04-264F-A143-4173FE8E78C8}">
  <dimension ref="A1:D11"/>
  <sheetViews>
    <sheetView topLeftCell="D1" workbookViewId="0">
      <selection sqref="A1:D11"/>
    </sheetView>
  </sheetViews>
  <sheetFormatPr baseColWidth="10" defaultRowHeight="16" x14ac:dyDescent="0.2"/>
  <cols>
    <col min="2" max="2" width="36.5" customWidth="1"/>
    <col min="3" max="3" width="41.33203125" customWidth="1"/>
    <col min="4" max="4" width="44.1640625" customWidth="1"/>
  </cols>
  <sheetData>
    <row r="1" spans="1:4" ht="20" x14ac:dyDescent="0.25">
      <c r="A1" s="4" t="s">
        <v>1</v>
      </c>
      <c r="B1" s="4" t="s">
        <v>17</v>
      </c>
      <c r="C1" s="4" t="s">
        <v>15</v>
      </c>
      <c r="D1" s="4" t="s">
        <v>16</v>
      </c>
    </row>
    <row r="2" spans="1:4" ht="21" x14ac:dyDescent="0.25">
      <c r="A2" s="2" t="s">
        <v>3</v>
      </c>
      <c r="B2" s="3">
        <v>49.44</v>
      </c>
      <c r="C2" s="3">
        <v>9</v>
      </c>
      <c r="D2" s="2">
        <f>B2/C2</f>
        <v>5.4933333333333332</v>
      </c>
    </row>
    <row r="3" spans="1:4" ht="21" x14ac:dyDescent="0.25">
      <c r="A3" s="2" t="s">
        <v>4</v>
      </c>
      <c r="B3" s="3">
        <v>35.82</v>
      </c>
      <c r="C3" s="3">
        <v>6.8</v>
      </c>
      <c r="D3" s="2">
        <f t="shared" ref="D3:D10" si="0">B3/C3</f>
        <v>5.2676470588235293</v>
      </c>
    </row>
    <row r="4" spans="1:4" ht="21" x14ac:dyDescent="0.25">
      <c r="A4" s="2" t="s">
        <v>5</v>
      </c>
      <c r="B4" s="3">
        <v>76.67</v>
      </c>
      <c r="C4" s="3">
        <v>14</v>
      </c>
      <c r="D4" s="2">
        <f t="shared" si="0"/>
        <v>5.4764285714285714</v>
      </c>
    </row>
    <row r="5" spans="1:4" ht="21" x14ac:dyDescent="0.25">
      <c r="A5" s="2" t="s">
        <v>6</v>
      </c>
      <c r="B5" s="3">
        <v>56.58</v>
      </c>
      <c r="C5" s="3">
        <v>10</v>
      </c>
      <c r="D5" s="2">
        <f t="shared" si="0"/>
        <v>5.6579999999999995</v>
      </c>
    </row>
    <row r="6" spans="1:4" ht="21" x14ac:dyDescent="0.25">
      <c r="A6" s="2" t="s">
        <v>7</v>
      </c>
      <c r="B6" s="3">
        <v>116.23</v>
      </c>
      <c r="C6" s="3">
        <v>44</v>
      </c>
      <c r="D6" s="2" t="s">
        <v>0</v>
      </c>
    </row>
    <row r="7" spans="1:4" ht="21" x14ac:dyDescent="0.25">
      <c r="A7" s="2" t="s">
        <v>8</v>
      </c>
      <c r="B7" s="3">
        <v>48.44</v>
      </c>
      <c r="C7" s="3">
        <v>14</v>
      </c>
      <c r="D7" s="2">
        <f>B7/C7</f>
        <v>3.46</v>
      </c>
    </row>
    <row r="8" spans="1:4" ht="21" x14ac:dyDescent="0.25">
      <c r="A8" s="2" t="s">
        <v>9</v>
      </c>
      <c r="B8" s="3">
        <v>52.08</v>
      </c>
      <c r="C8" s="3">
        <v>8</v>
      </c>
      <c r="D8" s="2">
        <f t="shared" si="0"/>
        <v>6.51</v>
      </c>
    </row>
    <row r="9" spans="1:4" ht="21" x14ac:dyDescent="0.25">
      <c r="A9" s="2" t="s">
        <v>10</v>
      </c>
      <c r="B9" s="3">
        <v>46.59</v>
      </c>
      <c r="C9" s="3">
        <v>7.2</v>
      </c>
      <c r="D9" s="2">
        <f t="shared" si="0"/>
        <v>6.4708333333333332</v>
      </c>
    </row>
    <row r="10" spans="1:4" ht="21" x14ac:dyDescent="0.25">
      <c r="A10" s="2" t="s">
        <v>11</v>
      </c>
      <c r="B10" s="3">
        <v>49.03</v>
      </c>
      <c r="C10" s="3">
        <v>10.3</v>
      </c>
      <c r="D10" s="2">
        <f t="shared" si="0"/>
        <v>4.7601941747572809</v>
      </c>
    </row>
    <row r="11" spans="1:4" ht="21" x14ac:dyDescent="0.25">
      <c r="A11" s="2" t="s">
        <v>12</v>
      </c>
      <c r="B11" s="3">
        <v>48.95</v>
      </c>
      <c r="C11" s="3">
        <v>10.5</v>
      </c>
      <c r="D11" s="2">
        <f>B11/C11</f>
        <v>4.6619047619047622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4C36-46FB-084E-B058-C3B2FB91B5F6}">
  <dimension ref="A1:Q52"/>
  <sheetViews>
    <sheetView topLeftCell="A4" workbookViewId="0">
      <selection activeCell="D43" sqref="D43"/>
    </sheetView>
  </sheetViews>
  <sheetFormatPr baseColWidth="10" defaultRowHeight="16" x14ac:dyDescent="0.2"/>
  <cols>
    <col min="10" max="10" width="18.6640625" customWidth="1"/>
    <col min="12" max="12" width="13.83203125" customWidth="1"/>
    <col min="13" max="13" width="13.5" customWidth="1"/>
    <col min="14" max="14" width="13.33203125" customWidth="1"/>
    <col min="17" max="17" width="16" customWidth="1"/>
  </cols>
  <sheetData>
    <row r="1" spans="1:17" x14ac:dyDescent="0.2">
      <c r="A1" t="s">
        <v>24</v>
      </c>
      <c r="B1" t="s">
        <v>18</v>
      </c>
      <c r="C1" t="s">
        <v>19</v>
      </c>
      <c r="D1" t="s">
        <v>20</v>
      </c>
      <c r="E1" t="s">
        <v>26</v>
      </c>
      <c r="G1" t="s">
        <v>21</v>
      </c>
      <c r="H1" t="s">
        <v>22</v>
      </c>
      <c r="I1" t="s">
        <v>23</v>
      </c>
      <c r="J1" t="s">
        <v>27</v>
      </c>
      <c r="L1" t="s">
        <v>31</v>
      </c>
      <c r="M1" t="s">
        <v>32</v>
      </c>
      <c r="N1" t="s">
        <v>33</v>
      </c>
      <c r="Q1" t="s">
        <v>30</v>
      </c>
    </row>
    <row r="2" spans="1:17" x14ac:dyDescent="0.2">
      <c r="A2" t="s">
        <v>3</v>
      </c>
      <c r="B2">
        <v>4.16</v>
      </c>
      <c r="C2">
        <v>5.6818181818182003</v>
      </c>
      <c r="D2">
        <v>5.4347826100000001</v>
      </c>
      <c r="E2">
        <f>(B2+C2+D2)/3</f>
        <v>5.0922002639394002</v>
      </c>
      <c r="G2">
        <v>5.3739130399999997</v>
      </c>
      <c r="H2">
        <v>5.3161290320000001</v>
      </c>
      <c r="I2">
        <v>5.4933333299999996</v>
      </c>
      <c r="J2">
        <f>(G2+H2+I2)/3</f>
        <v>5.3944584673333331</v>
      </c>
      <c r="L2">
        <f>(G2-B2)/(G2+B2)*100*2</f>
        <v>25.465158637528322</v>
      </c>
      <c r="M2">
        <f t="shared" ref="M2:N5" si="0">(H2-C2)/(C2+H2)*100*2</f>
        <v>-6.6501346607435199</v>
      </c>
      <c r="N2">
        <f t="shared" si="0"/>
        <v>1.0715611057105878</v>
      </c>
      <c r="O2" t="s">
        <v>3</v>
      </c>
      <c r="P2">
        <f>(J2-E2)/(J2+E2)*100</f>
        <v>2.8823118129376639</v>
      </c>
      <c r="Q2">
        <f>P2*2</f>
        <v>5.7646236258753278</v>
      </c>
    </row>
    <row r="3" spans="1:17" x14ac:dyDescent="0.2">
      <c r="A3" t="s">
        <v>4</v>
      </c>
      <c r="B3">
        <v>4.5549999999999997</v>
      </c>
      <c r="C3">
        <v>4.5549999999999997</v>
      </c>
      <c r="D3">
        <v>5.2057142900000004</v>
      </c>
      <c r="E3">
        <f>(B3+C3+D3)/3</f>
        <v>4.7719047633333327</v>
      </c>
      <c r="G3">
        <v>4.7759999999999998</v>
      </c>
      <c r="H3">
        <v>5.1171428570000002</v>
      </c>
      <c r="I3">
        <v>5.2676470599999998</v>
      </c>
      <c r="J3">
        <f t="shared" ref="J3:J11" si="1">(G3+H3+I3)/3</f>
        <v>5.0535966390000002</v>
      </c>
      <c r="L3">
        <f>(G3-B3)/(G3+B3)*100*2</f>
        <v>4.7368985103418737</v>
      </c>
      <c r="M3">
        <f t="shared" si="0"/>
        <v>11.623956868940617</v>
      </c>
      <c r="N3">
        <f t="shared" si="0"/>
        <v>1.1826722659578515</v>
      </c>
      <c r="O3" t="s">
        <v>4</v>
      </c>
      <c r="P3">
        <f>(J3-E3)/(J3+E3)*100</f>
        <v>2.8669465723120462</v>
      </c>
      <c r="Q3">
        <f t="shared" ref="Q3:Q11" si="2">P3*2</f>
        <v>5.7338931446240924</v>
      </c>
    </row>
    <row r="4" spans="1:17" x14ac:dyDescent="0.2">
      <c r="A4" t="s">
        <v>5</v>
      </c>
      <c r="B4">
        <v>5.4442307689999998</v>
      </c>
      <c r="C4">
        <v>5.4970873789999999</v>
      </c>
      <c r="D4">
        <v>5.5239024399999996</v>
      </c>
      <c r="E4">
        <f>(B4+C4+D4)/3</f>
        <v>5.4884068626666673</v>
      </c>
      <c r="G4">
        <v>5.0110999999999999</v>
      </c>
      <c r="H4">
        <v>5.011111111</v>
      </c>
      <c r="I4">
        <v>5.6792592600000003</v>
      </c>
      <c r="J4">
        <f t="shared" si="1"/>
        <v>5.2338234570000006</v>
      </c>
      <c r="L4">
        <f>(G4-B4)/(G4+B4)*100*2</f>
        <v>-8.2853575572038398</v>
      </c>
      <c r="M4">
        <f t="shared" si="0"/>
        <v>-9.2494687545628942</v>
      </c>
      <c r="N4">
        <f t="shared" si="0"/>
        <v>2.7734459996234926</v>
      </c>
      <c r="O4" t="s">
        <v>5</v>
      </c>
      <c r="P4">
        <f>(J4-E4)/(J4+E4)*100</f>
        <v>-2.3743512131026598</v>
      </c>
      <c r="Q4">
        <f t="shared" si="2"/>
        <v>-4.7487024262053197</v>
      </c>
    </row>
    <row r="5" spans="1:17" x14ac:dyDescent="0.2">
      <c r="A5" t="s">
        <v>6</v>
      </c>
      <c r="B5">
        <v>5.0999999999999996</v>
      </c>
      <c r="C5">
        <v>5.3514285709999996</v>
      </c>
      <c r="D5">
        <v>5.48195122</v>
      </c>
      <c r="E5">
        <f>(B5+C5+D5)/3</f>
        <v>5.3111265970000003</v>
      </c>
      <c r="G5">
        <v>5.4932038829999996</v>
      </c>
      <c r="H5">
        <v>5.4932038829999996</v>
      </c>
      <c r="I5">
        <v>5.6580000000000004</v>
      </c>
      <c r="J5">
        <f t="shared" si="1"/>
        <v>5.5481359220000002</v>
      </c>
      <c r="L5">
        <f>(G5-B5)/(G5+B5)*100*2</f>
        <v>7.4237008433494722</v>
      </c>
      <c r="M5">
        <f t="shared" si="0"/>
        <v>2.6146632926726214</v>
      </c>
      <c r="N5">
        <f t="shared" si="0"/>
        <v>3.1606741631674815</v>
      </c>
      <c r="O5" t="s">
        <v>6</v>
      </c>
      <c r="P5">
        <f>(J5-E5)/(J5+E5)*100</f>
        <v>2.1825545204871366</v>
      </c>
      <c r="Q5">
        <f t="shared" si="2"/>
        <v>4.3651090409742732</v>
      </c>
    </row>
    <row r="6" spans="1:17" x14ac:dyDescent="0.2">
      <c r="B6" t="s">
        <v>0</v>
      </c>
      <c r="C6" t="s">
        <v>0</v>
      </c>
      <c r="D6" t="s">
        <v>0</v>
      </c>
      <c r="E6" t="s">
        <v>0</v>
      </c>
      <c r="G6">
        <v>2.7029999999999998</v>
      </c>
      <c r="H6">
        <v>2.6415000000000002</v>
      </c>
      <c r="I6">
        <v>2.6415909100000001</v>
      </c>
      <c r="J6">
        <f t="shared" si="1"/>
        <v>2.6620303033333332</v>
      </c>
      <c r="L6">
        <f>(G7-B7)/(G7+B7)*100*2</f>
        <v>0.43116406331250873</v>
      </c>
      <c r="M6">
        <f t="shared" ref="M6:N10" si="3">(H7-C7)/(C7+H7)*100*2</f>
        <v>-8.7382738562976812</v>
      </c>
      <c r="N6">
        <f t="shared" si="3"/>
        <v>2.8699275742338837</v>
      </c>
    </row>
    <row r="7" spans="1:17" x14ac:dyDescent="0.2">
      <c r="A7" t="s">
        <v>8</v>
      </c>
      <c r="B7">
        <v>3.215436242</v>
      </c>
      <c r="C7">
        <v>3.3041379310000001</v>
      </c>
      <c r="D7">
        <v>3.3621052599999999</v>
      </c>
      <c r="E7">
        <f>(B7+C7+D7)/3</f>
        <v>3.2938931443333335</v>
      </c>
      <c r="G7">
        <v>3.22933</v>
      </c>
      <c r="H7">
        <v>3.0274999999999999</v>
      </c>
      <c r="I7">
        <v>3.46</v>
      </c>
      <c r="J7">
        <f t="shared" si="1"/>
        <v>3.2389433333333333</v>
      </c>
      <c r="L7">
        <f>(G8-B8)/(G8+B8)*100*2</f>
        <v>24.464917809211332</v>
      </c>
      <c r="M7">
        <f t="shared" si="3"/>
        <v>21.902309901250277</v>
      </c>
      <c r="N7">
        <f t="shared" si="3"/>
        <v>7.4107114410424595</v>
      </c>
      <c r="O7" t="s">
        <v>8</v>
      </c>
      <c r="P7">
        <f>(J7-E7)/(J7+E7)*100</f>
        <v>-0.84113250328326927</v>
      </c>
      <c r="Q7">
        <f t="shared" si="2"/>
        <v>-1.6822650065665385</v>
      </c>
    </row>
    <row r="8" spans="1:17" x14ac:dyDescent="0.2">
      <c r="A8" t="s">
        <v>9</v>
      </c>
      <c r="B8">
        <v>5.3588652479999999</v>
      </c>
      <c r="C8">
        <v>5.3588652479999999</v>
      </c>
      <c r="D8">
        <v>6.0448000000000004</v>
      </c>
      <c r="E8">
        <f>(B8+C8+D8)/3</f>
        <v>5.5875101653333337</v>
      </c>
      <c r="G8">
        <v>6.8526315789999996</v>
      </c>
      <c r="H8">
        <v>6.6769230769999997</v>
      </c>
      <c r="I8">
        <v>6.51</v>
      </c>
      <c r="J8">
        <f t="shared" si="1"/>
        <v>6.6798515519999997</v>
      </c>
      <c r="L8">
        <f>(G9-B9)/(G9+B9)*100*2</f>
        <v>19.601423577560251</v>
      </c>
      <c r="M8">
        <f t="shared" si="3"/>
        <v>19.545640883837319</v>
      </c>
      <c r="N8">
        <f t="shared" si="3"/>
        <v>7.5759861256306928</v>
      </c>
      <c r="O8" t="s">
        <v>9</v>
      </c>
      <c r="P8">
        <f>(J8-E8)/(J8+E8)*100</f>
        <v>8.9044524147619093</v>
      </c>
      <c r="Q8">
        <f t="shared" si="2"/>
        <v>17.808904829523819</v>
      </c>
    </row>
    <row r="9" spans="1:17" x14ac:dyDescent="0.2">
      <c r="A9" t="s">
        <v>10</v>
      </c>
      <c r="B9">
        <v>5.390540541</v>
      </c>
      <c r="C9">
        <v>5.3186666669999996</v>
      </c>
      <c r="D9">
        <v>5.9984960000000003</v>
      </c>
      <c r="E9">
        <f>(B9+C9+D9)/3</f>
        <v>5.569234402666666</v>
      </c>
      <c r="G9">
        <v>6.5619718300000001</v>
      </c>
      <c r="H9">
        <v>6.4708333329999999</v>
      </c>
      <c r="I9">
        <v>6.4708333299999996</v>
      </c>
      <c r="J9">
        <f t="shared" si="1"/>
        <v>6.5012128309999992</v>
      </c>
      <c r="L9">
        <f>(G10-B10)/(G10+B10)*100*2</f>
        <v>17.285801682976761</v>
      </c>
      <c r="M9">
        <f t="shared" si="3"/>
        <v>20.958673188116272</v>
      </c>
      <c r="N9">
        <f t="shared" si="3"/>
        <v>21.698409578013631</v>
      </c>
      <c r="O9" t="s">
        <v>10</v>
      </c>
      <c r="P9">
        <f>(J9-E9)/(J9+E9)*100</f>
        <v>7.7211590448270755</v>
      </c>
      <c r="Q9">
        <f t="shared" si="2"/>
        <v>15.442318089654151</v>
      </c>
    </row>
    <row r="10" spans="1:17" x14ac:dyDescent="0.2">
      <c r="A10" t="s">
        <v>11</v>
      </c>
      <c r="B10">
        <v>3.681153846</v>
      </c>
      <c r="C10">
        <v>3.6116981130000001</v>
      </c>
      <c r="D10">
        <v>3.8283999999999998</v>
      </c>
      <c r="E10">
        <f>(B10+C10+D10)/3</f>
        <v>3.7070839863333336</v>
      </c>
      <c r="G10">
        <v>4.3776700000000002</v>
      </c>
      <c r="H10">
        <v>4.4572727270000003</v>
      </c>
      <c r="I10">
        <v>4.7601941700000001</v>
      </c>
      <c r="J10">
        <f t="shared" si="1"/>
        <v>4.5317122990000005</v>
      </c>
      <c r="L10">
        <f>(G11-B11)/(G11+B11)*100*2</f>
        <v>11.316710399918499</v>
      </c>
      <c r="M10">
        <f t="shared" si="3"/>
        <v>-4.4815465729349686</v>
      </c>
      <c r="N10">
        <f t="shared" si="3"/>
        <v>-2.3619662574937772</v>
      </c>
      <c r="O10" t="s">
        <v>11</v>
      </c>
      <c r="P10">
        <f>(J10-E10)/(J10+E10)*100</f>
        <v>10.009087299981749</v>
      </c>
      <c r="Q10">
        <f t="shared" si="2"/>
        <v>20.018174599963498</v>
      </c>
    </row>
    <row r="11" spans="1:17" x14ac:dyDescent="0.2">
      <c r="A11" t="s">
        <v>12</v>
      </c>
      <c r="B11">
        <v>4.0469565220000003</v>
      </c>
      <c r="C11">
        <v>4.6539999999999999</v>
      </c>
      <c r="D11">
        <v>4.7733333299999998</v>
      </c>
      <c r="E11">
        <f>(B11+C11+D11)/3</f>
        <v>4.4914299506666664</v>
      </c>
      <c r="G11">
        <v>4.532407407</v>
      </c>
      <c r="H11">
        <v>4.45</v>
      </c>
      <c r="I11">
        <v>4.6619047599999996</v>
      </c>
      <c r="J11">
        <f t="shared" si="1"/>
        <v>4.5481040556666663</v>
      </c>
      <c r="O11" t="s">
        <v>12</v>
      </c>
      <c r="P11">
        <f>(J11-E11)/(J11+E11)*100</f>
        <v>0.62695825869223532</v>
      </c>
      <c r="Q11">
        <f t="shared" si="2"/>
        <v>1.2539165173844706</v>
      </c>
    </row>
    <row r="13" spans="1:17" x14ac:dyDescent="0.2">
      <c r="D13">
        <v>3.067628</v>
      </c>
    </row>
    <row r="15" spans="1:17" x14ac:dyDescent="0.2">
      <c r="A15" t="s">
        <v>25</v>
      </c>
      <c r="B15" t="s">
        <v>18</v>
      </c>
      <c r="C15" t="s">
        <v>19</v>
      </c>
      <c r="D15" t="s">
        <v>20</v>
      </c>
      <c r="E15" t="s">
        <v>28</v>
      </c>
      <c r="G15" t="s">
        <v>21</v>
      </c>
      <c r="H15" t="s">
        <v>22</v>
      </c>
      <c r="I15" t="s">
        <v>23</v>
      </c>
      <c r="J15" t="s">
        <v>29</v>
      </c>
      <c r="L15" t="s">
        <v>31</v>
      </c>
      <c r="M15" t="s">
        <v>32</v>
      </c>
      <c r="N15" t="s">
        <v>33</v>
      </c>
      <c r="Q15" t="s">
        <v>30</v>
      </c>
    </row>
    <row r="16" spans="1:17" x14ac:dyDescent="0.2">
      <c r="A16" t="s">
        <v>3</v>
      </c>
      <c r="B16">
        <v>4.4642857139999998</v>
      </c>
      <c r="C16">
        <v>4.6296296300000002</v>
      </c>
      <c r="D16">
        <v>4.9019599999999999</v>
      </c>
      <c r="E16">
        <f>(B16+C16+D16)/3</f>
        <v>4.665291781333333</v>
      </c>
      <c r="G16">
        <v>5.096907216</v>
      </c>
      <c r="H16">
        <v>5.096907216</v>
      </c>
      <c r="I16">
        <v>4.944</v>
      </c>
      <c r="J16">
        <f>(G16+H16+I16)/3</f>
        <v>5.045938144</v>
      </c>
      <c r="L16">
        <f t="shared" ref="L16:M19" si="4">(G16-B16)/(B16+G16)*100*2</f>
        <v>13.233108182871906</v>
      </c>
      <c r="M16">
        <f t="shared" si="4"/>
        <v>9.6083034156636309</v>
      </c>
      <c r="N16">
        <f>(I16-D16)/(I16+D16)*100*2</f>
        <v>0.85395431222552354</v>
      </c>
      <c r="O16" t="s">
        <v>3</v>
      </c>
      <c r="P16">
        <f>(J16-E16)/(J16+E16)*100</f>
        <v>3.9196514302857621</v>
      </c>
      <c r="Q16">
        <f>P16*2</f>
        <v>7.8393028605715243</v>
      </c>
    </row>
    <row r="17" spans="1:17" x14ac:dyDescent="0.2">
      <c r="A17" t="s">
        <v>4</v>
      </c>
      <c r="B17">
        <v>4.7947368419999998</v>
      </c>
      <c r="C17">
        <v>4.6717948720000004</v>
      </c>
      <c r="D17">
        <v>4.6717940000000002</v>
      </c>
      <c r="E17">
        <f>(B17+C17+D17)/3</f>
        <v>4.7127752379999999</v>
      </c>
      <c r="G17">
        <v>4.4775</v>
      </c>
      <c r="H17">
        <v>4.5923076920000003</v>
      </c>
      <c r="I17">
        <v>4.5923076900000002</v>
      </c>
      <c r="J17">
        <f t="shared" ref="J17:J25" si="5">(G17+H17+I17)/3</f>
        <v>4.5540384606666668</v>
      </c>
      <c r="L17">
        <f t="shared" si="4"/>
        <v>-6.8427251677400545</v>
      </c>
      <c r="M17">
        <f t="shared" si="4"/>
        <v>-1.7160254746937857</v>
      </c>
      <c r="N17">
        <f>(I17-D17)/(I17+D17)*100*2</f>
        <v>-1.7160068544109441</v>
      </c>
      <c r="O17" t="s">
        <v>4</v>
      </c>
      <c r="P17">
        <f>(J17-E17)/(J17+E17)*100</f>
        <v>-1.7129596266316705</v>
      </c>
      <c r="Q17">
        <f t="shared" ref="Q17:Q23" si="6">P17*2</f>
        <v>-3.4259192532633409</v>
      </c>
    </row>
    <row r="18" spans="1:17" x14ac:dyDescent="0.2">
      <c r="A18" t="s">
        <v>5</v>
      </c>
      <c r="B18">
        <v>5.6619999999999999</v>
      </c>
      <c r="C18">
        <v>5.4970873789999999</v>
      </c>
      <c r="D18">
        <v>5.5239024399999996</v>
      </c>
      <c r="E18">
        <f>(B18+C18+D18)/3</f>
        <v>5.5609966063333331</v>
      </c>
      <c r="G18">
        <v>5.3615384620000004</v>
      </c>
      <c r="H18">
        <v>5.1113333330000001</v>
      </c>
      <c r="I18">
        <v>5.4764285700000004</v>
      </c>
      <c r="J18">
        <f t="shared" si="5"/>
        <v>5.3164334549999994</v>
      </c>
      <c r="L18">
        <f t="shared" si="4"/>
        <v>-5.4512720944502746</v>
      </c>
      <c r="M18">
        <f t="shared" si="4"/>
        <v>-7.2726008229225609</v>
      </c>
      <c r="N18">
        <f>(I18-D18)/(I18+D18)*100*2</f>
        <v>-0.8631352994167627</v>
      </c>
      <c r="O18" t="s">
        <v>5</v>
      </c>
      <c r="P18">
        <f>(J18-E18)/(J18+E18)*100</f>
        <v>-2.2483541604436272</v>
      </c>
      <c r="Q18">
        <f t="shared" si="6"/>
        <v>-4.4967083208872545</v>
      </c>
    </row>
    <row r="19" spans="1:17" x14ac:dyDescent="0.2">
      <c r="A19" t="s">
        <v>6</v>
      </c>
      <c r="B19">
        <v>5.2514018690000004</v>
      </c>
      <c r="C19">
        <v>5.1081818180000003</v>
      </c>
      <c r="D19">
        <v>5.1081818200000004</v>
      </c>
      <c r="E19">
        <f>(B19+C19+D19)/3</f>
        <v>5.1559218356666667</v>
      </c>
      <c r="G19">
        <v>5.238888889</v>
      </c>
      <c r="H19">
        <v>5.238888889</v>
      </c>
      <c r="I19">
        <v>5.3885714299999998</v>
      </c>
      <c r="J19">
        <f t="shared" si="5"/>
        <v>5.2887830693333333</v>
      </c>
      <c r="L19">
        <f t="shared" si="4"/>
        <v>-0.23856307301030366</v>
      </c>
      <c r="M19">
        <f t="shared" si="4"/>
        <v>2.5264555486525055</v>
      </c>
      <c r="N19">
        <f>(I19-D19)/(I19+D19)*100*2</f>
        <v>5.3424064245770353</v>
      </c>
      <c r="O19" t="s">
        <v>6</v>
      </c>
      <c r="P19">
        <f>(J19-E19)/(J19+E19)*100</f>
        <v>1.2720439196234676</v>
      </c>
      <c r="Q19">
        <f t="shared" si="6"/>
        <v>2.5440878392469353</v>
      </c>
    </row>
    <row r="20" spans="1:17" x14ac:dyDescent="0.2">
      <c r="B20" t="s">
        <v>0</v>
      </c>
      <c r="C20" t="s">
        <v>0</v>
      </c>
      <c r="D20" t="s">
        <v>0</v>
      </c>
      <c r="G20">
        <v>2.2790196100000002</v>
      </c>
      <c r="H20">
        <v>2.2790196100000002</v>
      </c>
      <c r="I20">
        <v>2.2790196100000002</v>
      </c>
      <c r="J20">
        <f t="shared" si="5"/>
        <v>2.2790196100000002</v>
      </c>
    </row>
    <row r="21" spans="1:17" x14ac:dyDescent="0.2">
      <c r="A21" t="s">
        <v>8</v>
      </c>
      <c r="B21">
        <v>3.3041379310000001</v>
      </c>
      <c r="C21">
        <v>3.4843636359999999</v>
      </c>
      <c r="D21">
        <v>3.1416393399999998</v>
      </c>
      <c r="E21">
        <f>(B21+C21+D21)/3</f>
        <v>3.3100469690000001</v>
      </c>
      <c r="G21" s="14">
        <v>3.0274999999999999</v>
      </c>
      <c r="H21">
        <v>2.9357579999999999</v>
      </c>
      <c r="I21">
        <v>3.46</v>
      </c>
      <c r="J21">
        <f t="shared" si="5"/>
        <v>3.141086</v>
      </c>
      <c r="L21">
        <f t="shared" ref="L21:M25" si="7">(G21-B21)/(B21+G21)*100*2</f>
        <v>-8.7382738562976812</v>
      </c>
      <c r="M21">
        <f t="shared" si="7"/>
        <v>-17.0901944574933</v>
      </c>
      <c r="N21">
        <f>(I21-D21)/(I21+D21)*100*2</f>
        <v>9.6448970809726227</v>
      </c>
      <c r="O21" t="s">
        <v>8</v>
      </c>
      <c r="P21">
        <f>(J21-E21)/(J21+E21)*100</f>
        <v>-2.619089853083449</v>
      </c>
      <c r="Q21">
        <f t="shared" si="6"/>
        <v>-5.238179706166898</v>
      </c>
    </row>
    <row r="22" spans="1:17" x14ac:dyDescent="0.2">
      <c r="A22" t="s">
        <v>9</v>
      </c>
      <c r="B22">
        <v>4.8748387099999997</v>
      </c>
      <c r="C22">
        <v>5.0373333330000003</v>
      </c>
      <c r="D22">
        <v>5.2110344800000004</v>
      </c>
      <c r="E22">
        <f>(B22+C22+D22)/3</f>
        <v>5.0410688410000004</v>
      </c>
      <c r="G22">
        <v>6.51</v>
      </c>
      <c r="H22">
        <v>6.1270588239999997</v>
      </c>
      <c r="I22">
        <v>5.7866666667000004</v>
      </c>
      <c r="J22">
        <f t="shared" si="5"/>
        <v>6.1412418302333336</v>
      </c>
      <c r="L22">
        <f t="shared" si="7"/>
        <v>28.725242959546506</v>
      </c>
      <c r="M22">
        <f t="shared" si="7"/>
        <v>19.521447754175291</v>
      </c>
      <c r="N22">
        <f>(I22-D22)/(I22+D22)*100*2</f>
        <v>10.468227478116656</v>
      </c>
      <c r="O22" t="s">
        <v>9</v>
      </c>
      <c r="P22">
        <f>(J22-E22)/(J22+E22)*100</f>
        <v>9.8385121070151005</v>
      </c>
      <c r="Q22">
        <f t="shared" si="6"/>
        <v>19.677024214030201</v>
      </c>
    </row>
    <row r="23" spans="1:17" x14ac:dyDescent="0.2">
      <c r="A23" t="s">
        <v>10</v>
      </c>
      <c r="B23">
        <v>5.5020689660000004</v>
      </c>
      <c r="C23">
        <v>5.3543624159999998</v>
      </c>
      <c r="D23">
        <v>4.4322222199999999</v>
      </c>
      <c r="E23">
        <f>(B23+C23+D23)/3</f>
        <v>5.0962178673333334</v>
      </c>
      <c r="G23">
        <v>6.2119999999999997</v>
      </c>
      <c r="H23">
        <v>5.8974683539999999</v>
      </c>
      <c r="I23">
        <v>5.8237500000000004</v>
      </c>
      <c r="J23">
        <f t="shared" si="5"/>
        <v>5.977739451333334</v>
      </c>
      <c r="L23">
        <f t="shared" si="7"/>
        <v>12.12099802486342</v>
      </c>
      <c r="M23">
        <f t="shared" si="7"/>
        <v>9.6536456884518191</v>
      </c>
      <c r="N23">
        <f>(I23-D23)/(I23+D23)*100*2</f>
        <v>27.135950647105016</v>
      </c>
      <c r="O23" t="s">
        <v>10</v>
      </c>
      <c r="P23">
        <f>(J23-E23)/(J23+E23)*100</f>
        <v>7.9603122771123154</v>
      </c>
      <c r="Q23">
        <f t="shared" si="6"/>
        <v>15.920624554224631</v>
      </c>
    </row>
    <row r="24" spans="1:17" x14ac:dyDescent="0.2">
      <c r="A24" t="s">
        <v>11</v>
      </c>
      <c r="B24">
        <v>2.9909374999999998</v>
      </c>
      <c r="C24">
        <v>3.0874193550000002</v>
      </c>
      <c r="D24">
        <v>3.4182142899999999</v>
      </c>
      <c r="E24">
        <f>(B24+C24+D24)/3</f>
        <v>3.1655237150000004</v>
      </c>
      <c r="G24">
        <v>3.631851852</v>
      </c>
      <c r="H24">
        <v>3.7715384620000001</v>
      </c>
      <c r="I24">
        <v>4.0858333330000001</v>
      </c>
      <c r="J24">
        <f t="shared" si="5"/>
        <v>3.8297412156666666</v>
      </c>
      <c r="L24">
        <f t="shared" si="7"/>
        <v>19.354816163870652</v>
      </c>
      <c r="M24">
        <f t="shared" si="7"/>
        <v>19.948194033338513</v>
      </c>
      <c r="N24">
        <f>(I24-D24)/(I24+D24)*100*2</f>
        <v>17.793571590716976</v>
      </c>
      <c r="O24" t="s">
        <v>11</v>
      </c>
      <c r="P24">
        <f>(J24-E24)/(J24+E24)*100</f>
        <v>9.4952443867392535</v>
      </c>
      <c r="Q24">
        <f>P24*2</f>
        <v>18.990488773478507</v>
      </c>
    </row>
    <row r="25" spans="1:17" x14ac:dyDescent="0.2">
      <c r="A25" t="s">
        <v>12</v>
      </c>
      <c r="B25">
        <v>3.4861431999999999</v>
      </c>
      <c r="C25">
        <v>4.0469565220000003</v>
      </c>
      <c r="D25">
        <v>4.32930233</v>
      </c>
      <c r="E25">
        <f>(B25+C25+D25)/3</f>
        <v>3.9541340173333333</v>
      </c>
      <c r="G25">
        <v>4.079166667</v>
      </c>
      <c r="H25">
        <v>4.079166667</v>
      </c>
      <c r="I25">
        <v>4.0791666700000002</v>
      </c>
      <c r="J25">
        <f t="shared" si="5"/>
        <v>4.0791666680000001</v>
      </c>
      <c r="L25">
        <f t="shared" si="7"/>
        <v>15.677440248330813</v>
      </c>
      <c r="M25">
        <f t="shared" si="7"/>
        <v>0.79275551824272572</v>
      </c>
      <c r="N25">
        <f>(I25-D25)/(I25+D25)*100*2</f>
        <v>-5.9496124680961477</v>
      </c>
      <c r="O25" t="s">
        <v>12</v>
      </c>
      <c r="P25">
        <f>(J25-E25)/(J25+E25)*100</f>
        <v>1.5564293627766617</v>
      </c>
      <c r="Q25">
        <f>P25*2</f>
        <v>3.1128587255533233</v>
      </c>
    </row>
    <row r="27" spans="1:17" x14ac:dyDescent="0.2">
      <c r="B27" s="13"/>
    </row>
    <row r="28" spans="1:17" x14ac:dyDescent="0.2">
      <c r="D28" t="s">
        <v>26</v>
      </c>
      <c r="E28" t="s">
        <v>28</v>
      </c>
      <c r="H28" s="13"/>
    </row>
    <row r="29" spans="1:17" x14ac:dyDescent="0.2">
      <c r="D29" s="30">
        <v>5.0922002639394002</v>
      </c>
      <c r="E29" s="30">
        <v>4.665291781333333</v>
      </c>
    </row>
    <row r="30" spans="1:17" x14ac:dyDescent="0.2">
      <c r="D30" s="30">
        <v>4.7719047633333327</v>
      </c>
      <c r="E30" s="30">
        <v>4.7127752379999999</v>
      </c>
    </row>
    <row r="31" spans="1:17" x14ac:dyDescent="0.2">
      <c r="D31" s="31">
        <v>5.4884068626666673</v>
      </c>
      <c r="E31" s="31">
        <v>5.5609966063333331</v>
      </c>
    </row>
    <row r="32" spans="1:17" x14ac:dyDescent="0.2">
      <c r="D32" s="30">
        <v>5.3111265970000003</v>
      </c>
      <c r="E32" s="30">
        <v>5.1559218356666667</v>
      </c>
    </row>
    <row r="33" spans="2:5" x14ac:dyDescent="0.2">
      <c r="D33" t="s">
        <v>0</v>
      </c>
      <c r="E33" t="s">
        <v>0</v>
      </c>
    </row>
    <row r="34" spans="2:5" x14ac:dyDescent="0.2">
      <c r="D34" s="31">
        <v>3.2938931443333335</v>
      </c>
      <c r="E34" s="31">
        <v>3.3100469690000001</v>
      </c>
    </row>
    <row r="35" spans="2:5" x14ac:dyDescent="0.2">
      <c r="D35" s="30">
        <v>5.5875101653333337</v>
      </c>
      <c r="E35" s="30">
        <v>5.0410688410000004</v>
      </c>
    </row>
    <row r="36" spans="2:5" x14ac:dyDescent="0.2">
      <c r="D36" s="30">
        <v>5.569234402666666</v>
      </c>
      <c r="E36" s="30">
        <v>5.0962178673333334</v>
      </c>
    </row>
    <row r="37" spans="2:5" x14ac:dyDescent="0.2">
      <c r="D37" s="30">
        <v>3.7070839863333336</v>
      </c>
      <c r="E37" s="30">
        <v>3.1655237150000004</v>
      </c>
    </row>
    <row r="38" spans="2:5" x14ac:dyDescent="0.2">
      <c r="D38" s="30">
        <v>4.4914299506666664</v>
      </c>
      <c r="E38" s="30">
        <v>3.9541340173333333</v>
      </c>
    </row>
    <row r="42" spans="2:5" x14ac:dyDescent="0.2">
      <c r="D42" t="s">
        <v>27</v>
      </c>
      <c r="E42" t="s">
        <v>29</v>
      </c>
    </row>
    <row r="43" spans="2:5" x14ac:dyDescent="0.2">
      <c r="D43" s="30">
        <v>5.3944584673333331</v>
      </c>
      <c r="E43" s="30">
        <v>5.045938144</v>
      </c>
    </row>
    <row r="44" spans="2:5" x14ac:dyDescent="0.2">
      <c r="B44" s="15"/>
      <c r="D44" s="30">
        <v>5.0535966390000002</v>
      </c>
      <c r="E44" s="30">
        <v>4.5540384606666668</v>
      </c>
    </row>
    <row r="45" spans="2:5" x14ac:dyDescent="0.2">
      <c r="D45" s="31">
        <v>5.2338234570000006</v>
      </c>
      <c r="E45" s="31">
        <v>5.3164334549999994</v>
      </c>
    </row>
    <row r="46" spans="2:5" x14ac:dyDescent="0.2">
      <c r="D46" s="30">
        <v>5.5481359220000002</v>
      </c>
      <c r="E46" s="30">
        <v>5.2887830693333333</v>
      </c>
    </row>
    <row r="47" spans="2:5" x14ac:dyDescent="0.2">
      <c r="D47" s="30">
        <v>2.6620303033333332</v>
      </c>
      <c r="E47" s="30">
        <v>2.2790196100000002</v>
      </c>
    </row>
    <row r="48" spans="2:5" x14ac:dyDescent="0.2">
      <c r="D48" s="30">
        <v>3.2389433333333333</v>
      </c>
      <c r="E48" s="30">
        <v>3.141086</v>
      </c>
    </row>
    <row r="49" spans="4:5" x14ac:dyDescent="0.2">
      <c r="D49" s="30">
        <v>6.6798515519999997</v>
      </c>
      <c r="E49" s="30">
        <v>6.1412418302333336</v>
      </c>
    </row>
    <row r="50" spans="4:5" x14ac:dyDescent="0.2">
      <c r="D50" s="30">
        <v>6.5012128309999992</v>
      </c>
      <c r="E50" s="30">
        <v>5.977739451333334</v>
      </c>
    </row>
    <row r="51" spans="4:5" x14ac:dyDescent="0.2">
      <c r="D51" s="30">
        <v>4.5317122990000005</v>
      </c>
      <c r="E51" s="30">
        <v>3.8297412156666666</v>
      </c>
    </row>
    <row r="52" spans="4:5" x14ac:dyDescent="0.2">
      <c r="D52" s="30">
        <v>4.5481040556666663</v>
      </c>
      <c r="E52" s="30">
        <v>4.0791666680000001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E9E19-87F9-5447-9F59-08F01FFC2763}">
  <dimension ref="A1:Q51"/>
  <sheetViews>
    <sheetView zoomScaleNormal="100" workbookViewId="0">
      <selection activeCell="A27" sqref="A27:B51"/>
    </sheetView>
  </sheetViews>
  <sheetFormatPr baseColWidth="10" defaultRowHeight="16" x14ac:dyDescent="0.2"/>
  <cols>
    <col min="1" max="1" width="15.5" customWidth="1"/>
    <col min="2" max="2" width="16.33203125" customWidth="1"/>
    <col min="3" max="3" width="15.1640625" customWidth="1"/>
    <col min="4" max="4" width="11.1640625" customWidth="1"/>
    <col min="5" max="5" width="19.6640625" customWidth="1"/>
    <col min="6" max="6" width="16.6640625" customWidth="1"/>
    <col min="7" max="7" width="22.33203125" customWidth="1"/>
    <col min="9" max="9" width="18" customWidth="1"/>
    <col min="10" max="10" width="9.5" customWidth="1"/>
    <col min="11" max="11" width="9.6640625" customWidth="1"/>
    <col min="12" max="12" width="10.6640625" customWidth="1"/>
    <col min="13" max="14" width="17.33203125" customWidth="1"/>
    <col min="15" max="15" width="22.83203125" customWidth="1"/>
    <col min="16" max="16" width="17.33203125" customWidth="1"/>
    <col min="17" max="17" width="17.83203125" customWidth="1"/>
  </cols>
  <sheetData>
    <row r="1" spans="1:17" x14ac:dyDescent="0.2">
      <c r="A1" s="19" t="s">
        <v>42</v>
      </c>
      <c r="B1" s="19" t="s">
        <v>35</v>
      </c>
      <c r="C1" s="19" t="s">
        <v>36</v>
      </c>
      <c r="D1" s="19" t="s">
        <v>37</v>
      </c>
      <c r="E1" s="19" t="s">
        <v>34</v>
      </c>
      <c r="F1" s="20" t="s">
        <v>17</v>
      </c>
      <c r="G1" s="21" t="s">
        <v>38</v>
      </c>
      <c r="I1" s="19" t="s">
        <v>41</v>
      </c>
      <c r="J1" s="19" t="s">
        <v>35</v>
      </c>
      <c r="K1" s="19" t="s">
        <v>36</v>
      </c>
      <c r="L1" s="19" t="s">
        <v>37</v>
      </c>
      <c r="M1" s="19" t="s">
        <v>34</v>
      </c>
      <c r="N1" s="20" t="s">
        <v>39</v>
      </c>
      <c r="O1" s="21" t="s">
        <v>38</v>
      </c>
      <c r="Q1" s="29" t="s">
        <v>44</v>
      </c>
    </row>
    <row r="2" spans="1:17" x14ac:dyDescent="0.2">
      <c r="A2" s="19" t="s">
        <v>3</v>
      </c>
      <c r="B2" s="19">
        <v>17.5</v>
      </c>
      <c r="C2" s="19">
        <v>18.5</v>
      </c>
      <c r="D2" s="19">
        <v>18</v>
      </c>
      <c r="E2" s="19">
        <f>(B2+C2+D2)/3</f>
        <v>18</v>
      </c>
      <c r="F2" s="22">
        <v>49.44</v>
      </c>
      <c r="G2" s="19">
        <f>F2/E2</f>
        <v>2.7466666666666666</v>
      </c>
      <c r="I2" s="19" t="s">
        <v>3</v>
      </c>
      <c r="J2" s="19">
        <v>34</v>
      </c>
      <c r="K2" s="19">
        <v>37</v>
      </c>
      <c r="L2" s="19">
        <v>37</v>
      </c>
      <c r="M2" s="19">
        <f>(J2+K2+L2)/3</f>
        <v>36</v>
      </c>
      <c r="N2" s="22">
        <v>49.44</v>
      </c>
      <c r="O2" s="19">
        <f>N2/M2</f>
        <v>1.3733333333333333</v>
      </c>
      <c r="Q2">
        <f>(G2-O2)/(O2+G2)*100*2</f>
        <v>66.666666666666657</v>
      </c>
    </row>
    <row r="3" spans="1:17" x14ac:dyDescent="0.2">
      <c r="A3" s="19" t="s">
        <v>4</v>
      </c>
      <c r="B3" s="19">
        <v>12.7</v>
      </c>
      <c r="C3" s="19">
        <v>13.2</v>
      </c>
      <c r="D3" s="19">
        <v>13</v>
      </c>
      <c r="E3" s="19">
        <f t="shared" ref="E3:E11" si="0">(B3+C3+D3)/3</f>
        <v>12.966666666666667</v>
      </c>
      <c r="F3" s="22">
        <v>35.82</v>
      </c>
      <c r="G3" s="19">
        <f t="shared" ref="G3:G11" si="1">F3/E3</f>
        <v>2.7624678663239073</v>
      </c>
      <c r="I3" s="19" t="s">
        <v>4</v>
      </c>
      <c r="J3" s="19">
        <v>37</v>
      </c>
      <c r="K3" s="19">
        <v>33.5</v>
      </c>
      <c r="L3" s="19">
        <v>33.5</v>
      </c>
      <c r="M3" s="19">
        <f t="shared" ref="M3:M11" si="2">(J3+K3+L3)/3</f>
        <v>34.666666666666664</v>
      </c>
      <c r="N3" s="22">
        <v>35.82</v>
      </c>
      <c r="O3" s="19">
        <f t="shared" ref="O3:O11" si="3">N3/M3</f>
        <v>1.0332692307692308</v>
      </c>
      <c r="Q3">
        <f t="shared" ref="Q3:Q11" si="4">(G3-O3)/(O3+G3)*100*2</f>
        <v>91.112666200139955</v>
      </c>
    </row>
    <row r="4" spans="1:17" x14ac:dyDescent="0.2">
      <c r="A4" s="19" t="s">
        <v>5</v>
      </c>
      <c r="B4" s="19">
        <v>20</v>
      </c>
      <c r="C4" s="19">
        <v>23</v>
      </c>
      <c r="D4" s="19">
        <v>25</v>
      </c>
      <c r="E4" s="19">
        <f t="shared" si="0"/>
        <v>22.666666666666668</v>
      </c>
      <c r="F4" s="22">
        <v>76.67</v>
      </c>
      <c r="G4" s="19">
        <f t="shared" si="1"/>
        <v>3.3824999999999998</v>
      </c>
      <c r="I4" s="19" t="s">
        <v>5</v>
      </c>
      <c r="J4" s="19">
        <v>31</v>
      </c>
      <c r="K4" s="19">
        <v>31.5</v>
      </c>
      <c r="L4" s="19">
        <v>33</v>
      </c>
      <c r="M4" s="19">
        <f t="shared" si="2"/>
        <v>31.833333333333332</v>
      </c>
      <c r="N4" s="22">
        <v>76.67</v>
      </c>
      <c r="O4" s="19">
        <f t="shared" si="3"/>
        <v>2.4084816753926703</v>
      </c>
      <c r="Q4">
        <f t="shared" si="4"/>
        <v>33.639143730886836</v>
      </c>
    </row>
    <row r="5" spans="1:17" x14ac:dyDescent="0.2">
      <c r="A5" s="19" t="s">
        <v>6</v>
      </c>
      <c r="B5" s="19">
        <v>13.5</v>
      </c>
      <c r="C5" s="19">
        <v>13.2</v>
      </c>
      <c r="D5" s="19">
        <v>14</v>
      </c>
      <c r="E5" s="19">
        <f t="shared" si="0"/>
        <v>13.566666666666668</v>
      </c>
      <c r="F5" s="22">
        <v>56.58</v>
      </c>
      <c r="G5" s="19">
        <f t="shared" si="1"/>
        <v>4.1705159705159698</v>
      </c>
      <c r="I5" s="19"/>
      <c r="J5" s="19"/>
      <c r="K5" s="19"/>
      <c r="L5" s="19"/>
      <c r="M5" s="19"/>
      <c r="N5" s="22"/>
      <c r="O5" s="19"/>
    </row>
    <row r="6" spans="1:17" x14ac:dyDescent="0.2">
      <c r="A6" s="19" t="s">
        <v>7</v>
      </c>
      <c r="B6" s="19">
        <v>51</v>
      </c>
      <c r="C6" s="19">
        <v>51</v>
      </c>
      <c r="D6" s="19">
        <v>51.5</v>
      </c>
      <c r="E6" s="19">
        <f t="shared" si="0"/>
        <v>51.166666666666664</v>
      </c>
      <c r="F6" s="22">
        <v>116.23</v>
      </c>
      <c r="G6" s="19">
        <f t="shared" si="1"/>
        <v>2.271596091205212</v>
      </c>
      <c r="I6" s="19" t="s">
        <v>6</v>
      </c>
      <c r="J6" s="19">
        <v>30</v>
      </c>
      <c r="K6" s="19">
        <v>31</v>
      </c>
      <c r="L6" s="19">
        <v>33</v>
      </c>
      <c r="M6" s="19">
        <f t="shared" si="2"/>
        <v>31.333333333333332</v>
      </c>
      <c r="N6" s="22">
        <v>56.58</v>
      </c>
      <c r="O6" s="19">
        <f t="shared" si="3"/>
        <v>1.8057446808510638</v>
      </c>
      <c r="Q6">
        <f t="shared" si="4"/>
        <v>22.850746915579048</v>
      </c>
    </row>
    <row r="7" spans="1:17" x14ac:dyDescent="0.2">
      <c r="A7" s="19" t="s">
        <v>8</v>
      </c>
      <c r="B7" s="19">
        <v>22</v>
      </c>
      <c r="C7" s="19">
        <v>23</v>
      </c>
      <c r="D7" s="19">
        <v>22.5</v>
      </c>
      <c r="E7" s="19">
        <f t="shared" si="0"/>
        <v>22.5</v>
      </c>
      <c r="F7" s="22">
        <v>48.44</v>
      </c>
      <c r="G7" s="19">
        <f t="shared" si="1"/>
        <v>2.1528888888888886</v>
      </c>
      <c r="I7" s="19" t="s">
        <v>8</v>
      </c>
      <c r="J7" s="19">
        <v>36</v>
      </c>
      <c r="K7" s="19">
        <v>40</v>
      </c>
      <c r="L7" s="19">
        <v>38</v>
      </c>
      <c r="M7" s="19">
        <f t="shared" si="2"/>
        <v>38</v>
      </c>
      <c r="N7" s="22">
        <v>48.44</v>
      </c>
      <c r="O7" s="19">
        <f t="shared" si="3"/>
        <v>1.2747368421052632</v>
      </c>
      <c r="Q7">
        <f t="shared" si="4"/>
        <v>51.239669421487591</v>
      </c>
    </row>
    <row r="8" spans="1:17" x14ac:dyDescent="0.2">
      <c r="A8" s="19" t="s">
        <v>9</v>
      </c>
      <c r="B8" s="19">
        <v>12</v>
      </c>
      <c r="C8" s="19">
        <v>13.5</v>
      </c>
      <c r="D8" s="19">
        <v>13</v>
      </c>
      <c r="E8" s="19">
        <f t="shared" si="0"/>
        <v>12.833333333333334</v>
      </c>
      <c r="F8" s="22">
        <v>52.08</v>
      </c>
      <c r="G8" s="19">
        <f t="shared" si="1"/>
        <v>4.0581818181818177</v>
      </c>
      <c r="I8" s="19" t="s">
        <v>9</v>
      </c>
      <c r="J8" s="19">
        <v>22</v>
      </c>
      <c r="K8" s="19">
        <v>23.5</v>
      </c>
      <c r="L8" s="19">
        <v>23</v>
      </c>
      <c r="M8" s="19">
        <f t="shared" si="2"/>
        <v>22.833333333333332</v>
      </c>
      <c r="N8" s="22">
        <v>52.08</v>
      </c>
      <c r="O8" s="19">
        <f t="shared" si="3"/>
        <v>2.2808759124087592</v>
      </c>
      <c r="Q8">
        <f t="shared" si="4"/>
        <v>56.07476635514017</v>
      </c>
    </row>
    <row r="9" spans="1:17" x14ac:dyDescent="0.2">
      <c r="A9" s="19" t="s">
        <v>10</v>
      </c>
      <c r="B9" s="19">
        <v>18.5</v>
      </c>
      <c r="C9" s="19">
        <v>17.8</v>
      </c>
      <c r="D9" s="19">
        <v>18</v>
      </c>
      <c r="E9" s="19">
        <f t="shared" si="0"/>
        <v>18.099999999999998</v>
      </c>
      <c r="F9" s="22">
        <v>46.59</v>
      </c>
      <c r="G9" s="19">
        <f t="shared" si="1"/>
        <v>2.5740331491712714</v>
      </c>
      <c r="I9" s="19" t="s">
        <v>10</v>
      </c>
      <c r="J9" s="19">
        <v>22</v>
      </c>
      <c r="K9" s="19">
        <v>26</v>
      </c>
      <c r="L9" s="19">
        <v>26.8</v>
      </c>
      <c r="M9" s="19">
        <f t="shared" si="2"/>
        <v>24.933333333333334</v>
      </c>
      <c r="N9" s="22">
        <v>46.59</v>
      </c>
      <c r="O9" s="19">
        <f t="shared" si="3"/>
        <v>1.8685828877005348</v>
      </c>
      <c r="Q9">
        <f t="shared" si="4"/>
        <v>31.758326878388864</v>
      </c>
    </row>
    <row r="10" spans="1:17" x14ac:dyDescent="0.2">
      <c r="A10" s="19" t="s">
        <v>11</v>
      </c>
      <c r="B10" s="19">
        <v>22</v>
      </c>
      <c r="C10" s="19">
        <v>23</v>
      </c>
      <c r="D10" s="19">
        <v>21.5</v>
      </c>
      <c r="E10" s="19">
        <f t="shared" si="0"/>
        <v>22.166666666666668</v>
      </c>
      <c r="F10" s="22">
        <v>49.03</v>
      </c>
      <c r="G10" s="19">
        <f t="shared" si="1"/>
        <v>2.2118796992481204</v>
      </c>
      <c r="I10" s="19" t="s">
        <v>11</v>
      </c>
      <c r="J10" s="19">
        <v>35</v>
      </c>
      <c r="K10" s="19">
        <v>33</v>
      </c>
      <c r="L10" s="19">
        <v>32</v>
      </c>
      <c r="M10" s="19">
        <f t="shared" si="2"/>
        <v>33.333333333333336</v>
      </c>
      <c r="N10" s="22">
        <v>49.03</v>
      </c>
      <c r="O10" s="19">
        <f t="shared" si="3"/>
        <v>1.4708999999999999</v>
      </c>
      <c r="Q10">
        <f t="shared" si="4"/>
        <v>40.240240240240254</v>
      </c>
    </row>
    <row r="11" spans="1:17" x14ac:dyDescent="0.2">
      <c r="A11" s="19" t="s">
        <v>12</v>
      </c>
      <c r="B11" s="19">
        <v>21.2</v>
      </c>
      <c r="C11" s="19">
        <v>20.5</v>
      </c>
      <c r="D11" s="19">
        <v>20.9</v>
      </c>
      <c r="E11" s="19">
        <f t="shared" si="0"/>
        <v>20.866666666666667</v>
      </c>
      <c r="F11" s="22">
        <v>48.95</v>
      </c>
      <c r="G11" s="19">
        <f t="shared" si="1"/>
        <v>2.3458466453674123</v>
      </c>
      <c r="I11" s="19" t="s">
        <v>12</v>
      </c>
      <c r="J11" s="19">
        <v>28</v>
      </c>
      <c r="K11" s="19">
        <v>28</v>
      </c>
      <c r="L11" s="19">
        <v>26</v>
      </c>
      <c r="M11" s="19">
        <f t="shared" si="2"/>
        <v>27.333333333333332</v>
      </c>
      <c r="N11" s="22">
        <v>48.95</v>
      </c>
      <c r="O11" s="19">
        <f t="shared" si="3"/>
        <v>1.7908536585365855</v>
      </c>
      <c r="Q11">
        <f t="shared" si="4"/>
        <v>26.8326417704011</v>
      </c>
    </row>
    <row r="12" spans="1:17" x14ac:dyDescent="0.2">
      <c r="A12" s="23"/>
      <c r="B12" s="23"/>
      <c r="C12" s="23"/>
      <c r="D12" s="23"/>
      <c r="E12" s="23"/>
      <c r="F12" s="23"/>
      <c r="G12" s="23"/>
      <c r="J12" s="18"/>
      <c r="K12" s="18"/>
      <c r="L12" s="18"/>
    </row>
    <row r="13" spans="1:17" ht="19" x14ac:dyDescent="0.25">
      <c r="A13" s="23"/>
      <c r="B13" s="23"/>
      <c r="C13" s="23"/>
      <c r="D13" s="23"/>
      <c r="E13" s="23"/>
      <c r="F13" s="23"/>
      <c r="G13" s="23"/>
      <c r="J13" s="16"/>
      <c r="K13" s="17"/>
      <c r="L13" s="18"/>
    </row>
    <row r="14" spans="1:17" x14ac:dyDescent="0.2">
      <c r="A14" s="19" t="s">
        <v>43</v>
      </c>
      <c r="B14" s="24" t="s">
        <v>35</v>
      </c>
      <c r="C14" s="24" t="s">
        <v>36</v>
      </c>
      <c r="D14" s="24" t="s">
        <v>37</v>
      </c>
      <c r="E14" s="19" t="s">
        <v>34</v>
      </c>
      <c r="F14" s="20" t="s">
        <v>17</v>
      </c>
      <c r="G14" s="21" t="s">
        <v>38</v>
      </c>
      <c r="I14" s="25" t="s">
        <v>40</v>
      </c>
      <c r="J14" s="25" t="s">
        <v>35</v>
      </c>
      <c r="K14" s="25" t="s">
        <v>36</v>
      </c>
      <c r="L14" s="25" t="s">
        <v>37</v>
      </c>
      <c r="M14" s="25" t="s">
        <v>34</v>
      </c>
      <c r="N14" s="26" t="s">
        <v>39</v>
      </c>
      <c r="O14" s="25" t="s">
        <v>38</v>
      </c>
    </row>
    <row r="15" spans="1:17" x14ac:dyDescent="0.2">
      <c r="A15" s="19" t="s">
        <v>3</v>
      </c>
      <c r="B15" s="24">
        <v>9.3000000000000007</v>
      </c>
      <c r="C15" s="22">
        <v>9.3000000000000007</v>
      </c>
      <c r="D15" s="22">
        <v>9</v>
      </c>
      <c r="E15" s="19">
        <f>(B15+C15+D15)/3</f>
        <v>9.2000000000000011</v>
      </c>
      <c r="F15" s="22">
        <v>49.44</v>
      </c>
      <c r="G15" s="19">
        <f>F15/E15</f>
        <v>5.37391304347826</v>
      </c>
      <c r="I15" s="25" t="s">
        <v>3</v>
      </c>
      <c r="J15" s="25">
        <v>30</v>
      </c>
      <c r="K15" s="25">
        <v>22</v>
      </c>
      <c r="L15" s="27">
        <v>22.9</v>
      </c>
      <c r="M15" s="25">
        <f>(J15+K15+L15)/3</f>
        <v>24.966666666666669</v>
      </c>
      <c r="N15" s="27">
        <v>49.44</v>
      </c>
      <c r="O15" s="25">
        <f>N15/M15</f>
        <v>1.9802403204272361</v>
      </c>
      <c r="Q15">
        <f>(G15-O15)/(O15+G15)*100*2</f>
        <v>92.292682926829258</v>
      </c>
    </row>
    <row r="16" spans="1:17" x14ac:dyDescent="0.2">
      <c r="A16" s="19" t="s">
        <v>4</v>
      </c>
      <c r="B16" s="24">
        <v>7</v>
      </c>
      <c r="C16" s="22">
        <v>7</v>
      </c>
      <c r="D16" s="22">
        <v>6.8</v>
      </c>
      <c r="E16" s="19">
        <f t="shared" ref="E16:E24" si="5">(B16+C16+D16)/3</f>
        <v>6.9333333333333336</v>
      </c>
      <c r="F16" s="22">
        <v>35.82</v>
      </c>
      <c r="G16" s="19">
        <f t="shared" ref="G16:G24" si="6">F16/E16</f>
        <v>5.1663461538461535</v>
      </c>
      <c r="I16" s="25" t="s">
        <v>4</v>
      </c>
      <c r="J16" s="25">
        <v>20</v>
      </c>
      <c r="K16" s="25">
        <v>20</v>
      </c>
      <c r="L16" s="27">
        <v>17.5</v>
      </c>
      <c r="M16" s="25">
        <f t="shared" ref="M16:M24" si="7">(J16+K16+L16)/3</f>
        <v>19.166666666666668</v>
      </c>
      <c r="N16" s="27">
        <v>35.82</v>
      </c>
      <c r="O16" s="25">
        <f t="shared" ref="O16:O24" si="8">N16/M16</f>
        <v>1.8688695652173912</v>
      </c>
      <c r="Q16">
        <f t="shared" ref="Q16:Q24" si="9">(G16-O16)/(O16+G16)*100*2</f>
        <v>93.742017879948918</v>
      </c>
    </row>
    <row r="17" spans="1:17" x14ac:dyDescent="0.2">
      <c r="A17" s="19" t="s">
        <v>5</v>
      </c>
      <c r="B17" s="24">
        <v>15.3</v>
      </c>
      <c r="C17" s="22">
        <v>15.3</v>
      </c>
      <c r="D17" s="22">
        <v>14</v>
      </c>
      <c r="E17" s="19">
        <f t="shared" si="5"/>
        <v>14.866666666666667</v>
      </c>
      <c r="F17" s="22">
        <v>76.67</v>
      </c>
      <c r="G17" s="19">
        <f t="shared" si="6"/>
        <v>5.1571748878923769</v>
      </c>
      <c r="I17" s="25" t="s">
        <v>5</v>
      </c>
      <c r="J17" s="25">
        <v>20.800000000881667</v>
      </c>
      <c r="K17" s="25">
        <v>20.599999998653832</v>
      </c>
      <c r="L17" s="27">
        <v>20.499999996379373</v>
      </c>
      <c r="M17" s="25">
        <f t="shared" si="7"/>
        <v>20.633333331971624</v>
      </c>
      <c r="N17" s="27">
        <v>76.67</v>
      </c>
      <c r="O17" s="25">
        <f t="shared" si="8"/>
        <v>3.7158319873211574</v>
      </c>
      <c r="Q17">
        <f t="shared" si="9"/>
        <v>32.488262904372711</v>
      </c>
    </row>
    <row r="18" spans="1:17" x14ac:dyDescent="0.2">
      <c r="A18" s="19" t="s">
        <v>6</v>
      </c>
      <c r="B18" s="24">
        <v>10.3</v>
      </c>
      <c r="C18" s="22">
        <v>10.3</v>
      </c>
      <c r="D18" s="22">
        <v>10</v>
      </c>
      <c r="E18" s="19">
        <f t="shared" si="5"/>
        <v>10.200000000000001</v>
      </c>
      <c r="F18" s="22">
        <v>56.58</v>
      </c>
      <c r="G18" s="19">
        <f t="shared" si="6"/>
        <v>5.5470588235294107</v>
      </c>
      <c r="I18" s="25"/>
      <c r="J18" s="25"/>
      <c r="K18" s="25"/>
      <c r="L18" s="27"/>
      <c r="M18" s="25"/>
      <c r="N18" s="27"/>
      <c r="O18" s="25"/>
    </row>
    <row r="19" spans="1:17" x14ac:dyDescent="0.2">
      <c r="A19" s="19" t="s">
        <v>7</v>
      </c>
      <c r="B19" s="24">
        <v>43</v>
      </c>
      <c r="C19" s="22">
        <v>44</v>
      </c>
      <c r="D19" s="22">
        <v>44</v>
      </c>
      <c r="E19" s="19">
        <f t="shared" si="5"/>
        <v>43.666666666666664</v>
      </c>
      <c r="F19" s="22">
        <v>116.23</v>
      </c>
      <c r="G19" s="19">
        <f t="shared" si="6"/>
        <v>2.6617557251908401</v>
      </c>
      <c r="I19" s="25" t="s">
        <v>6</v>
      </c>
      <c r="J19" s="25">
        <v>20.599999999340096</v>
      </c>
      <c r="K19" s="25">
        <v>21.000000001681794</v>
      </c>
      <c r="L19" s="27">
        <v>20.499999998175831</v>
      </c>
      <c r="M19" s="25">
        <f t="shared" si="7"/>
        <v>20.699999999732572</v>
      </c>
      <c r="N19" s="27">
        <v>56.58</v>
      </c>
      <c r="O19" s="25">
        <f t="shared" si="8"/>
        <v>2.7333333333686456</v>
      </c>
      <c r="Q19">
        <f t="shared" si="9"/>
        <v>-2.6534356486384683</v>
      </c>
    </row>
    <row r="20" spans="1:17" x14ac:dyDescent="0.2">
      <c r="A20" s="19" t="s">
        <v>8</v>
      </c>
      <c r="B20" s="24">
        <v>15</v>
      </c>
      <c r="C20" s="22">
        <v>16</v>
      </c>
      <c r="D20" s="22">
        <v>14</v>
      </c>
      <c r="E20" s="19">
        <f t="shared" si="5"/>
        <v>15</v>
      </c>
      <c r="F20" s="22">
        <v>48.44</v>
      </c>
      <c r="G20" s="19">
        <f t="shared" si="6"/>
        <v>3.2293333333333334</v>
      </c>
      <c r="I20" s="25" t="s">
        <v>8</v>
      </c>
      <c r="J20" s="25">
        <v>29.799999996392401</v>
      </c>
      <c r="K20" s="25">
        <v>29.000000000302649</v>
      </c>
      <c r="L20" s="28">
        <v>28.5</v>
      </c>
      <c r="M20" s="25">
        <f t="shared" si="7"/>
        <v>29.099999998898351</v>
      </c>
      <c r="N20" s="27">
        <v>48.44</v>
      </c>
      <c r="O20" s="25">
        <f t="shared" si="8"/>
        <v>1.664604811059581</v>
      </c>
      <c r="Q20">
        <f t="shared" si="9"/>
        <v>63.945578227893797</v>
      </c>
    </row>
    <row r="21" spans="1:17" x14ac:dyDescent="0.2">
      <c r="A21" s="19" t="s">
        <v>9</v>
      </c>
      <c r="B21" s="24">
        <v>7.6</v>
      </c>
      <c r="C21" s="22">
        <v>7.8</v>
      </c>
      <c r="D21" s="22">
        <v>8</v>
      </c>
      <c r="E21" s="19">
        <f t="shared" si="5"/>
        <v>7.8</v>
      </c>
      <c r="F21" s="22">
        <v>52.08</v>
      </c>
      <c r="G21" s="19">
        <f t="shared" si="6"/>
        <v>6.6769230769230772</v>
      </c>
      <c r="I21" s="25" t="s">
        <v>9</v>
      </c>
      <c r="J21" s="25">
        <v>14.100000000597142</v>
      </c>
      <c r="K21" s="25">
        <v>14.100000000597142</v>
      </c>
      <c r="L21" s="28">
        <v>12.5</v>
      </c>
      <c r="M21" s="25">
        <f t="shared" si="7"/>
        <v>13.56666666706476</v>
      </c>
      <c r="N21" s="27">
        <v>52.08</v>
      </c>
      <c r="O21" s="25">
        <f t="shared" si="8"/>
        <v>3.8388206387079942</v>
      </c>
      <c r="Q21">
        <f t="shared" si="9"/>
        <v>53.978159129085668</v>
      </c>
    </row>
    <row r="22" spans="1:17" x14ac:dyDescent="0.2">
      <c r="A22" s="19" t="s">
        <v>10</v>
      </c>
      <c r="B22" s="24">
        <v>7.1</v>
      </c>
      <c r="C22" s="22">
        <v>7.2</v>
      </c>
      <c r="D22" s="22">
        <v>7.2</v>
      </c>
      <c r="E22" s="19">
        <f t="shared" si="5"/>
        <v>7.166666666666667</v>
      </c>
      <c r="F22" s="22">
        <v>46.59</v>
      </c>
      <c r="G22" s="19">
        <f t="shared" si="6"/>
        <v>6.5009302325581402</v>
      </c>
      <c r="I22" s="25" t="s">
        <v>10</v>
      </c>
      <c r="J22" s="25">
        <v>14.799999998738532</v>
      </c>
      <c r="K22" s="25">
        <v>14.999999999059916</v>
      </c>
      <c r="L22" s="28">
        <v>13.3</v>
      </c>
      <c r="M22" s="25">
        <f t="shared" si="7"/>
        <v>14.366666665932817</v>
      </c>
      <c r="N22" s="27">
        <v>46.59</v>
      </c>
      <c r="O22" s="25">
        <f t="shared" si="8"/>
        <v>3.242923434040359</v>
      </c>
      <c r="Q22">
        <f t="shared" si="9"/>
        <v>66.873065010942952</v>
      </c>
    </row>
    <row r="23" spans="1:17" x14ac:dyDescent="0.2">
      <c r="A23" s="19" t="s">
        <v>11</v>
      </c>
      <c r="B23" s="24">
        <v>11.2</v>
      </c>
      <c r="C23" s="22">
        <v>11</v>
      </c>
      <c r="D23" s="22">
        <v>10.3</v>
      </c>
      <c r="E23" s="19">
        <f t="shared" si="5"/>
        <v>10.833333333333334</v>
      </c>
      <c r="F23" s="22">
        <v>49.03</v>
      </c>
      <c r="G23" s="19">
        <f t="shared" si="6"/>
        <v>4.5258461538461541</v>
      </c>
      <c r="I23" s="25" t="s">
        <v>11</v>
      </c>
      <c r="J23" s="25">
        <v>26.000000001086615</v>
      </c>
      <c r="K23" s="25">
        <v>26.500000001522828</v>
      </c>
      <c r="L23" s="28">
        <v>25</v>
      </c>
      <c r="M23" s="25">
        <f t="shared" si="7"/>
        <v>25.833333334203147</v>
      </c>
      <c r="N23" s="27">
        <v>49.03</v>
      </c>
      <c r="O23" s="25">
        <f t="shared" si="8"/>
        <v>1.8979354838070639</v>
      </c>
      <c r="Q23">
        <f t="shared" si="9"/>
        <v>81.818181820985345</v>
      </c>
    </row>
    <row r="24" spans="1:17" x14ac:dyDescent="0.2">
      <c r="A24" s="19" t="s">
        <v>12</v>
      </c>
      <c r="B24" s="24">
        <v>10.8</v>
      </c>
      <c r="C24" s="22">
        <v>11</v>
      </c>
      <c r="D24" s="22">
        <v>10.5</v>
      </c>
      <c r="E24" s="19">
        <f t="shared" si="5"/>
        <v>10.766666666666666</v>
      </c>
      <c r="F24" s="22">
        <v>48.95</v>
      </c>
      <c r="G24" s="19">
        <f t="shared" si="6"/>
        <v>4.5464396284829727</v>
      </c>
      <c r="I24" s="25" t="s">
        <v>12</v>
      </c>
      <c r="J24" s="25">
        <v>23</v>
      </c>
      <c r="K24" s="25">
        <v>20</v>
      </c>
      <c r="L24" s="28">
        <v>19.5</v>
      </c>
      <c r="M24" s="25">
        <f t="shared" si="7"/>
        <v>20.833333333333332</v>
      </c>
      <c r="N24" s="27">
        <v>48.95</v>
      </c>
      <c r="O24" s="25">
        <f t="shared" si="8"/>
        <v>2.3496000000000001</v>
      </c>
      <c r="Q24">
        <f t="shared" si="9"/>
        <v>63.713080168776379</v>
      </c>
    </row>
    <row r="25" spans="1:17" ht="19" x14ac:dyDescent="0.25">
      <c r="J25" s="16"/>
      <c r="K25" s="17"/>
      <c r="L25" s="18"/>
    </row>
    <row r="26" spans="1:17" ht="19" x14ac:dyDescent="0.25">
      <c r="J26" s="16"/>
      <c r="K26" s="17"/>
      <c r="L26" s="18"/>
      <c r="M26" s="18"/>
      <c r="N26" s="18"/>
    </row>
    <row r="27" spans="1:17" ht="19" x14ac:dyDescent="0.25">
      <c r="A27" t="s">
        <v>26</v>
      </c>
      <c r="B27" t="s">
        <v>28</v>
      </c>
      <c r="G27" s="16"/>
      <c r="H27" s="17"/>
      <c r="I27" s="18"/>
      <c r="J27" s="18"/>
      <c r="K27" s="18"/>
    </row>
    <row r="28" spans="1:17" ht="19" x14ac:dyDescent="0.25">
      <c r="A28" s="30">
        <v>5.0922002639394002</v>
      </c>
      <c r="B28" s="30">
        <v>4.665291781333333</v>
      </c>
      <c r="G28" s="16"/>
      <c r="H28" s="17"/>
      <c r="I28" s="18"/>
      <c r="J28" s="18"/>
      <c r="K28" s="18"/>
    </row>
    <row r="29" spans="1:17" ht="19" x14ac:dyDescent="0.25">
      <c r="A29" s="30">
        <v>4.7719047633333327</v>
      </c>
      <c r="B29" s="30">
        <v>4.7127752379999999</v>
      </c>
      <c r="G29" s="16"/>
      <c r="H29" s="17"/>
      <c r="I29" s="18"/>
      <c r="J29" s="18"/>
      <c r="K29" s="18"/>
    </row>
    <row r="30" spans="1:17" ht="19" x14ac:dyDescent="0.25">
      <c r="A30" s="31">
        <v>5.4884068626666673</v>
      </c>
      <c r="B30" s="31">
        <v>5.5609966063333331</v>
      </c>
      <c r="G30" s="16"/>
      <c r="H30" s="17"/>
      <c r="I30" s="18"/>
      <c r="J30" s="18"/>
      <c r="K30" s="18"/>
    </row>
    <row r="31" spans="1:17" ht="19" x14ac:dyDescent="0.25">
      <c r="A31" s="30">
        <v>5.3111265970000003</v>
      </c>
      <c r="B31" s="30">
        <v>5.1559218356666667</v>
      </c>
      <c r="G31" s="16"/>
      <c r="H31" s="17"/>
      <c r="I31" s="18"/>
      <c r="J31" s="18"/>
      <c r="K31" s="18"/>
    </row>
    <row r="32" spans="1:17" ht="19" x14ac:dyDescent="0.25">
      <c r="A32" t="s">
        <v>0</v>
      </c>
      <c r="B32" t="s">
        <v>0</v>
      </c>
      <c r="G32" s="16"/>
      <c r="H32" s="17"/>
      <c r="I32" s="18"/>
      <c r="J32" s="18"/>
      <c r="K32" s="18"/>
    </row>
    <row r="33" spans="1:11" x14ac:dyDescent="0.2">
      <c r="A33" s="31">
        <v>3.2938931443333335</v>
      </c>
      <c r="B33" s="31">
        <v>3.3100469690000001</v>
      </c>
      <c r="G33" s="18"/>
      <c r="H33" s="18"/>
      <c r="I33" s="18"/>
      <c r="J33" s="18"/>
      <c r="K33" s="18"/>
    </row>
    <row r="34" spans="1:11" x14ac:dyDescent="0.2">
      <c r="A34" s="30">
        <v>5.5875101653333337</v>
      </c>
      <c r="B34" s="30">
        <v>5.0410688410000004</v>
      </c>
    </row>
    <row r="35" spans="1:11" x14ac:dyDescent="0.2">
      <c r="A35" s="30">
        <v>5.569234402666666</v>
      </c>
      <c r="B35" s="30">
        <v>5.0962178673333334</v>
      </c>
    </row>
    <row r="36" spans="1:11" x14ac:dyDescent="0.2">
      <c r="A36" s="30">
        <v>3.7070839863333336</v>
      </c>
      <c r="B36" s="30">
        <v>3.1655237150000004</v>
      </c>
    </row>
    <row r="37" spans="1:11" x14ac:dyDescent="0.2">
      <c r="A37" s="30">
        <v>4.4914299506666664</v>
      </c>
      <c r="B37" s="30">
        <v>3.9541340173333333</v>
      </c>
    </row>
    <row r="41" spans="1:11" x14ac:dyDescent="0.2">
      <c r="A41" t="s">
        <v>27</v>
      </c>
      <c r="B41" t="s">
        <v>29</v>
      </c>
    </row>
    <row r="42" spans="1:11" x14ac:dyDescent="0.2">
      <c r="A42" s="30">
        <v>5.3944584673333331</v>
      </c>
      <c r="B42" s="30">
        <v>5.045938144</v>
      </c>
    </row>
    <row r="43" spans="1:11" x14ac:dyDescent="0.2">
      <c r="A43" s="30">
        <v>5.0535966390000002</v>
      </c>
      <c r="B43" s="30">
        <v>4.5540384606666668</v>
      </c>
    </row>
    <row r="44" spans="1:11" x14ac:dyDescent="0.2">
      <c r="A44" s="31">
        <v>5.2338234570000006</v>
      </c>
      <c r="B44" s="31">
        <v>5.3164334549999994</v>
      </c>
    </row>
    <row r="45" spans="1:11" x14ac:dyDescent="0.2">
      <c r="A45" s="30">
        <v>5.5481359220000002</v>
      </c>
      <c r="B45" s="30">
        <v>5.2887830693333333</v>
      </c>
    </row>
    <row r="46" spans="1:11" x14ac:dyDescent="0.2">
      <c r="A46" s="30">
        <v>2.6620303033333332</v>
      </c>
      <c r="B46" s="30">
        <v>2.2790196100000002</v>
      </c>
    </row>
    <row r="47" spans="1:11" x14ac:dyDescent="0.2">
      <c r="A47" s="30">
        <v>3.2389433333333333</v>
      </c>
      <c r="B47" s="30">
        <v>3.141086</v>
      </c>
    </row>
    <row r="48" spans="1:11" x14ac:dyDescent="0.2">
      <c r="A48" s="30">
        <v>6.6798515519999997</v>
      </c>
      <c r="B48" s="30">
        <v>6.1412418302333336</v>
      </c>
    </row>
    <row r="49" spans="1:2" x14ac:dyDescent="0.2">
      <c r="A49" s="30">
        <v>6.5012128309999992</v>
      </c>
      <c r="B49" s="30">
        <v>5.977739451333334</v>
      </c>
    </row>
    <row r="50" spans="1:2" x14ac:dyDescent="0.2">
      <c r="A50" s="30">
        <v>4.5317122990000005</v>
      </c>
      <c r="B50" s="30">
        <v>3.8297412156666666</v>
      </c>
    </row>
    <row r="51" spans="1:2" x14ac:dyDescent="0.2">
      <c r="A51" s="30">
        <v>4.5481040556666663</v>
      </c>
      <c r="B51" s="30">
        <v>4.0791666680000001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1-P-wave-LS</vt:lpstr>
      <vt:lpstr>1-P-wave-SS</vt:lpstr>
      <vt:lpstr>2-P-wave-LS</vt:lpstr>
      <vt:lpstr>2-P-wave-SS</vt:lpstr>
      <vt:lpstr>2-S-Wave-SS</vt:lpstr>
      <vt:lpstr>S-Wave-SS</vt:lpstr>
      <vt:lpstr>3-P-waveLS</vt:lpstr>
      <vt:lpstr>3-PwaveSS</vt:lpstr>
      <vt:lpstr>CORRECT</vt:lpstr>
      <vt:lpstr>NewSwave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Isabel Malone</dc:creator>
  <cp:lastModifiedBy>Anna Isabel Malone</cp:lastModifiedBy>
  <dcterms:created xsi:type="dcterms:W3CDTF">2024-03-12T13:01:48Z</dcterms:created>
  <dcterms:modified xsi:type="dcterms:W3CDTF">2025-10-06T20:08:54Z</dcterms:modified>
</cp:coreProperties>
</file>