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man\PycharmProjects\3948_A01052971_Predictive_Modelling\Labs\Lab4\"/>
    </mc:Choice>
  </mc:AlternateContent>
  <xr:revisionPtr revIDLastSave="0" documentId="13_ncr:1_{34AEAAB2-BF0B-4C43-B8D4-0F5CD3B650D4}" xr6:coauthVersionLast="45" xr6:coauthVersionMax="45" xr10:uidLastSave="{00000000-0000-0000-0000-000000000000}"/>
  <bookViews>
    <workbookView xWindow="38280" yWindow="-120" windowWidth="38640" windowHeight="15840" activeTab="1" xr2:uid="{15BF20C2-A25B-41C3-ACF5-B1D74F2DB28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2" l="1"/>
  <c r="G8" i="2"/>
  <c r="B8" i="2"/>
  <c r="E4" i="2"/>
  <c r="E3" i="2"/>
  <c r="E2" i="2"/>
  <c r="D3" i="2"/>
  <c r="D2" i="2"/>
  <c r="D4" i="2"/>
  <c r="C4" i="2"/>
  <c r="B4" i="2"/>
  <c r="M8" i="1"/>
  <c r="L8" i="1"/>
  <c r="L6" i="1"/>
  <c r="M2" i="1"/>
  <c r="D8" i="1"/>
  <c r="A8" i="1"/>
  <c r="B8" i="1"/>
  <c r="C8" i="1"/>
  <c r="D3" i="1"/>
  <c r="D4" i="1"/>
  <c r="D5" i="1"/>
  <c r="D6" i="1"/>
  <c r="D7" i="1"/>
  <c r="D2" i="1"/>
  <c r="C3" i="1"/>
  <c r="C4" i="1"/>
  <c r="C5" i="1"/>
  <c r="C6" i="1"/>
  <c r="C7" i="1"/>
  <c r="C2" i="1"/>
  <c r="K2" i="1"/>
  <c r="K6" i="1" s="1"/>
  <c r="H2" i="1" l="1"/>
  <c r="H5" i="1"/>
  <c r="H3" i="1"/>
  <c r="H7" i="1"/>
  <c r="H6" i="1"/>
  <c r="H4" i="1"/>
  <c r="K8" i="1"/>
  <c r="K4" i="1"/>
  <c r="L4" i="1" l="1"/>
  <c r="E4" i="1"/>
  <c r="E7" i="1"/>
  <c r="E5" i="1"/>
  <c r="E6" i="1"/>
  <c r="E3" i="1"/>
  <c r="E2" i="1"/>
  <c r="H8" i="1"/>
  <c r="E8" i="1" l="1"/>
  <c r="G2" i="1"/>
  <c r="F2" i="1"/>
  <c r="G3" i="1"/>
  <c r="F3" i="1"/>
  <c r="F6" i="1"/>
  <c r="G6" i="1"/>
  <c r="G5" i="1"/>
  <c r="F5" i="1"/>
  <c r="G7" i="1"/>
  <c r="F7" i="1"/>
  <c r="G4" i="1"/>
  <c r="F4" i="1"/>
  <c r="F8" i="1" l="1"/>
  <c r="G8" i="1"/>
</calcChain>
</file>

<file path=xl/sharedStrings.xml><?xml version="1.0" encoding="utf-8"?>
<sst xmlns="http://schemas.openxmlformats.org/spreadsheetml/2006/main" count="27" uniqueCount="23">
  <si>
    <t>x</t>
  </si>
  <si>
    <t>y</t>
  </si>
  <si>
    <t>xy</t>
  </si>
  <si>
    <t>n</t>
  </si>
  <si>
    <t>yhat</t>
  </si>
  <si>
    <t>x^2</t>
  </si>
  <si>
    <t>slope</t>
  </si>
  <si>
    <t>y-intercept</t>
  </si>
  <si>
    <t>xbar</t>
  </si>
  <si>
    <t>ybar</t>
  </si>
  <si>
    <t>SSR</t>
  </si>
  <si>
    <t>SSE</t>
  </si>
  <si>
    <t>TSS</t>
  </si>
  <si>
    <t>f-statistic</t>
  </si>
  <si>
    <t>model df</t>
  </si>
  <si>
    <t>error df</t>
  </si>
  <si>
    <t>R2</t>
  </si>
  <si>
    <t>r2 adj</t>
  </si>
  <si>
    <t>xtest</t>
  </si>
  <si>
    <t>ytest</t>
  </si>
  <si>
    <t>summmations</t>
  </si>
  <si>
    <t>summation(x)^2</t>
  </si>
  <si>
    <t>y 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</si>
</sst>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2" fillId="3" borderId="1" xfId="2"/>
    <xf numFmtId="0" fontId="1" fillId="2" borderId="1" xfId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576B1-3E98-496C-B7C0-E46838B65008}">
  <dimension ref="A1:M8"/>
  <sheetViews>
    <sheetView workbookViewId="0">
      <selection activeCell="M8" sqref="M8"/>
    </sheetView>
  </sheetViews>
  <sheetFormatPr defaultRowHeight="15" x14ac:dyDescent="0.25"/>
  <cols>
    <col min="7" max="7" width="17" customWidth="1"/>
    <col min="11" max="11" width="12" bestFit="1" customWidth="1"/>
    <col min="12" max="12" width="12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5</v>
      </c>
      <c r="E1" t="s">
        <v>4</v>
      </c>
      <c r="F1" t="s">
        <v>10</v>
      </c>
      <c r="G1" t="s">
        <v>11</v>
      </c>
      <c r="H1" t="s">
        <v>12</v>
      </c>
      <c r="K1" t="s">
        <v>3</v>
      </c>
      <c r="L1" t="s">
        <v>14</v>
      </c>
      <c r="M1" t="s">
        <v>15</v>
      </c>
    </row>
    <row r="2" spans="1:13" x14ac:dyDescent="0.25">
      <c r="A2" s="2">
        <v>0.19</v>
      </c>
      <c r="B2" s="2">
        <v>0.13</v>
      </c>
      <c r="C2">
        <f>A2*B2</f>
        <v>2.47E-2</v>
      </c>
      <c r="D2">
        <f>A2^2</f>
        <v>3.61E-2</v>
      </c>
      <c r="E2">
        <f>$K$4*A2 +$L$4</f>
        <v>0.13675168431183843</v>
      </c>
      <c r="F2">
        <f>(E2-$K$8)^2</f>
        <v>3.4765883641438805E-3</v>
      </c>
      <c r="G2">
        <f>(B2-E2)^2</f>
        <v>4.5585241046725093E-5</v>
      </c>
      <c r="H2">
        <f>(A2-$K$6)^2</f>
        <v>3.9510204081632623E-3</v>
      </c>
      <c r="K2" s="1">
        <f>COUNT(A2:A23)</f>
        <v>7</v>
      </c>
      <c r="L2">
        <v>1</v>
      </c>
      <c r="M2">
        <f>K2 - L2 -1</f>
        <v>5</v>
      </c>
    </row>
    <row r="3" spans="1:13" x14ac:dyDescent="0.25">
      <c r="A3" s="2">
        <v>0.28000000000000003</v>
      </c>
      <c r="B3" s="2">
        <v>0.12</v>
      </c>
      <c r="C3">
        <f t="shared" ref="C3:C7" si="0">A3*B3</f>
        <v>3.3600000000000005E-2</v>
      </c>
      <c r="D3">
        <f t="shared" ref="D3:D7" si="1">A3^2</f>
        <v>7.8400000000000011E-2</v>
      </c>
      <c r="E3">
        <f>$K$4*A3 +$L$4</f>
        <v>0.22117540904716082</v>
      </c>
      <c r="F3">
        <f>(E3-$K$8)^2</f>
        <v>6.4826880137187632E-4</v>
      </c>
      <c r="G3">
        <f t="shared" ref="G3:G7" si="2">(B3-E3)^2</f>
        <v>1.0236463395860313E-2</v>
      </c>
      <c r="H3">
        <f>(A3-$K$6)^2</f>
        <v>7.3673469387755357E-4</v>
      </c>
      <c r="K3" t="s">
        <v>6</v>
      </c>
      <c r="L3" t="s">
        <v>7</v>
      </c>
    </row>
    <row r="4" spans="1:13" x14ac:dyDescent="0.25">
      <c r="A4" s="2">
        <v>0.35</v>
      </c>
      <c r="B4" s="2">
        <v>0.35</v>
      </c>
      <c r="C4">
        <f t="shared" si="0"/>
        <v>0.12249999999999998</v>
      </c>
      <c r="D4">
        <f t="shared" si="1"/>
        <v>0.12249999999999998</v>
      </c>
      <c r="E4">
        <f>$K$4*A4 +$L$4</f>
        <v>0.28683830606352256</v>
      </c>
      <c r="F4">
        <f>(E4-$K$8)^2</f>
        <v>8.303587084608129E-3</v>
      </c>
      <c r="G4">
        <f t="shared" si="2"/>
        <v>3.9893995809252474E-3</v>
      </c>
      <c r="H4">
        <f>(A4-$K$6)^2</f>
        <v>9.4367346938775513E-3</v>
      </c>
      <c r="K4">
        <f>(K2*C8 - A8*B8)/(K2*D8 - A8^2)</f>
        <v>0.93804138594802611</v>
      </c>
      <c r="L4">
        <f>(B8-K4*A8)/K2</f>
        <v>-4.1476179018286548E-2</v>
      </c>
    </row>
    <row r="5" spans="1:13" x14ac:dyDescent="0.25">
      <c r="A5" s="2">
        <v>0.37</v>
      </c>
      <c r="B5" s="2">
        <v>0.3</v>
      </c>
      <c r="C5">
        <f t="shared" si="0"/>
        <v>0.111</v>
      </c>
      <c r="D5">
        <f t="shared" si="1"/>
        <v>0.13689999999999999</v>
      </c>
      <c r="E5">
        <f>$K$4*A5 +$L$4</f>
        <v>0.3055991337824831</v>
      </c>
      <c r="F5">
        <f>(E5-$K$8)^2</f>
        <v>1.207467983497082E-2</v>
      </c>
      <c r="G5">
        <f t="shared" si="2"/>
        <v>3.135029911414364E-5</v>
      </c>
      <c r="H5">
        <f>(A5-$K$6)^2</f>
        <v>1.372244897959184E-2</v>
      </c>
      <c r="K5" t="s">
        <v>8</v>
      </c>
      <c r="L5" t="s">
        <v>13</v>
      </c>
    </row>
    <row r="6" spans="1:13" x14ac:dyDescent="0.25">
      <c r="A6" s="2">
        <v>0.4</v>
      </c>
      <c r="B6" s="2">
        <v>0.37</v>
      </c>
      <c r="C6">
        <f t="shared" si="0"/>
        <v>0.14799999999999999</v>
      </c>
      <c r="D6">
        <f t="shared" si="1"/>
        <v>0.16000000000000003</v>
      </c>
      <c r="E6">
        <f>$K$4*A6 +$L$4</f>
        <v>0.33374037536092394</v>
      </c>
      <c r="F6">
        <f>(E6-$K$8)^2</f>
        <v>1.9051201423141807E-2</v>
      </c>
      <c r="G6">
        <f t="shared" si="2"/>
        <v>1.3147603789666917E-3</v>
      </c>
      <c r="H6">
        <f>(A6-$K$6)^2</f>
        <v>2.1651020408163277E-2</v>
      </c>
      <c r="K6">
        <f>A8/K2</f>
        <v>0.25285714285714284</v>
      </c>
      <c r="L6">
        <f>(F8/L2)/(G8/M2)</f>
        <v>14.732646056180565</v>
      </c>
    </row>
    <row r="7" spans="1:13" x14ac:dyDescent="0.25">
      <c r="A7" s="2">
        <v>0.18</v>
      </c>
      <c r="B7" s="2">
        <v>0.1</v>
      </c>
      <c r="C7">
        <f t="shared" si="0"/>
        <v>1.7999999999999999E-2</v>
      </c>
      <c r="D7">
        <f t="shared" si="1"/>
        <v>3.2399999999999998E-2</v>
      </c>
      <c r="E7">
        <f>$K$4*A7 +$L$4</f>
        <v>0.12737127045235816</v>
      </c>
      <c r="F7">
        <f>(E7-$K$8)^2</f>
        <v>4.6707677350920646E-3</v>
      </c>
      <c r="G7">
        <f t="shared" si="2"/>
        <v>7.4918644617613455E-4</v>
      </c>
      <c r="H7">
        <f>(A7-$K$6)^2</f>
        <v>5.3081632653061202E-3</v>
      </c>
      <c r="K7" t="s">
        <v>9</v>
      </c>
      <c r="L7" t="s">
        <v>16</v>
      </c>
      <c r="M7" t="s">
        <v>17</v>
      </c>
    </row>
    <row r="8" spans="1:13" x14ac:dyDescent="0.25">
      <c r="A8" s="1">
        <f>SUM(A2:A7)</f>
        <v>1.7699999999999998</v>
      </c>
      <c r="B8" s="1">
        <f>SUM(B2:B7)</f>
        <v>1.37</v>
      </c>
      <c r="C8" s="1">
        <f>SUM(C2:C7)</f>
        <v>0.45779999999999998</v>
      </c>
      <c r="D8" s="1">
        <f t="shared" ref="D8:H8" si="3">SUM(D2:D7)</f>
        <v>0.56630000000000003</v>
      </c>
      <c r="E8" s="1">
        <f>SUM(E2:E7)</f>
        <v>1.411476179018287</v>
      </c>
      <c r="F8" s="1">
        <f>SUM(F2:F7)</f>
        <v>4.8225093243328576E-2</v>
      </c>
      <c r="G8" s="1">
        <f>SUM(G2:G7)</f>
        <v>1.6366745342089255E-2</v>
      </c>
      <c r="H8" s="1">
        <f>SUM(H2:H7)</f>
        <v>5.4806122448979609E-2</v>
      </c>
      <c r="K8">
        <f>B8/K2</f>
        <v>0.19571428571428573</v>
      </c>
      <c r="L8">
        <f>F8/H8</f>
        <v>0.87992164175129384</v>
      </c>
      <c r="M8">
        <f>1-((1-0.879921642)*(7-1))/(7-1-1)</f>
        <v>0.85590597040000005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04B7A-FB5E-4269-833C-E9C4A7931F7D}">
  <dimension ref="A1:G8"/>
  <sheetViews>
    <sheetView tabSelected="1" workbookViewId="0">
      <selection activeCell="E8" sqref="E8"/>
    </sheetView>
  </sheetViews>
  <sheetFormatPr defaultRowHeight="15" x14ac:dyDescent="0.25"/>
  <cols>
    <col min="1" max="1" width="13.7109375" bestFit="1" customWidth="1"/>
  </cols>
  <sheetData>
    <row r="1" spans="1:7" x14ac:dyDescent="0.25">
      <c r="B1" t="s">
        <v>18</v>
      </c>
      <c r="C1" t="s">
        <v>19</v>
      </c>
      <c r="D1" t="s">
        <v>2</v>
      </c>
      <c r="E1" t="s">
        <v>5</v>
      </c>
    </row>
    <row r="2" spans="1:7" x14ac:dyDescent="0.25">
      <c r="B2">
        <v>0.38</v>
      </c>
      <c r="C2">
        <v>0.4</v>
      </c>
      <c r="D2">
        <f>B2*C2</f>
        <v>0.15200000000000002</v>
      </c>
      <c r="E2">
        <f>B2^2</f>
        <v>0.1444</v>
      </c>
    </row>
    <row r="3" spans="1:7" x14ac:dyDescent="0.25">
      <c r="B3">
        <v>0.32</v>
      </c>
      <c r="C3">
        <v>0.15</v>
      </c>
      <c r="D3">
        <f>B3*C3</f>
        <v>4.8000000000000001E-2</v>
      </c>
      <c r="E3">
        <f>B3^2</f>
        <v>0.1024</v>
      </c>
    </row>
    <row r="4" spans="1:7" x14ac:dyDescent="0.25">
      <c r="A4" t="s">
        <v>20</v>
      </c>
      <c r="B4">
        <f>SUM(B2:B3)</f>
        <v>0.7</v>
      </c>
      <c r="C4">
        <f>SUM(C2:C3)</f>
        <v>0.55000000000000004</v>
      </c>
      <c r="D4">
        <f>SUM(D2:D3)</f>
        <v>0.2</v>
      </c>
      <c r="E4">
        <f>SUM(E2:E3)</f>
        <v>0.24680000000000002</v>
      </c>
    </row>
    <row r="7" spans="1:7" x14ac:dyDescent="0.25">
      <c r="A7" t="s">
        <v>3</v>
      </c>
      <c r="B7" t="s">
        <v>21</v>
      </c>
      <c r="E7" t="s">
        <v>6</v>
      </c>
      <c r="G7" t="s">
        <v>22</v>
      </c>
    </row>
    <row r="8" spans="1:7" x14ac:dyDescent="0.25">
      <c r="A8">
        <v>2</v>
      </c>
      <c r="B8">
        <f>B4^2</f>
        <v>0.48999999999999994</v>
      </c>
      <c r="E8">
        <f>((A8*D4)-(B4*C4))/((A8*E4)-B8)</f>
        <v>4.1666666666665506</v>
      </c>
      <c r="G8">
        <f>(C4-E8*B4)/A8</f>
        <v>-1.1833333333332927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Aiman Ismail</dc:creator>
  <cp:lastModifiedBy>Aiman Ismail</cp:lastModifiedBy>
  <dcterms:created xsi:type="dcterms:W3CDTF">2020-01-24T05:52:00Z</dcterms:created>
  <dcterms:modified xsi:type="dcterms:W3CDTF">2020-01-24T07:21:34Z</dcterms:modified>
</cp:coreProperties>
</file>