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A0AED2E-CFE5-431F-ABC1-988DC6D23F0B}" xr6:coauthVersionLast="47" xr6:coauthVersionMax="47" xr10:uidLastSave="{00000000-0000-0000-0000-000000000000}"/>
  <bookViews>
    <workbookView xWindow="-120" yWindow="-120" windowWidth="20730" windowHeight="11160" activeTab="5" xr2:uid="{0FD7537D-F1AA-4BD2-8A0A-B27F925B6E37}"/>
  </bookViews>
  <sheets>
    <sheet name="Exercise 01" sheetId="1" r:id="rId1"/>
    <sheet name="Exercise 02" sheetId="2" r:id="rId2"/>
    <sheet name="Exercise 03" sheetId="3" r:id="rId3"/>
    <sheet name="Exercise 04" sheetId="4" r:id="rId4"/>
    <sheet name="Exercise 05" sheetId="5" r:id="rId5"/>
    <sheet name="Excel hands on assign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5" i="6" l="1"/>
  <c r="D96" i="6"/>
  <c r="D97" i="6"/>
  <c r="D98" i="6"/>
  <c r="D99" i="6"/>
  <c r="D94" i="6"/>
  <c r="F5" i="5"/>
  <c r="F6" i="5"/>
  <c r="F7" i="5"/>
  <c r="F8" i="5"/>
  <c r="F4" i="5"/>
  <c r="G5" i="5"/>
  <c r="G6" i="5"/>
  <c r="G7" i="5"/>
  <c r="G8" i="5"/>
  <c r="G4" i="5"/>
  <c r="E16" i="5"/>
  <c r="D16" i="5"/>
  <c r="C16" i="5"/>
  <c r="E15" i="5"/>
  <c r="D15" i="5"/>
  <c r="C15" i="5"/>
  <c r="D13" i="5"/>
  <c r="E13" i="5"/>
  <c r="C13" i="5"/>
  <c r="D12" i="5"/>
  <c r="E12" i="5"/>
  <c r="E10" i="5"/>
  <c r="D10" i="5"/>
  <c r="C12" i="5"/>
  <c r="C10" i="5"/>
  <c r="B80" i="6"/>
  <c r="D64" i="6"/>
  <c r="D65" i="6"/>
  <c r="D66" i="6"/>
  <c r="D67" i="6"/>
  <c r="D68" i="6"/>
  <c r="D63" i="6"/>
  <c r="C64" i="6"/>
  <c r="C65" i="6"/>
  <c r="C66" i="6"/>
  <c r="C67" i="6"/>
  <c r="C68" i="6"/>
  <c r="C63" i="6"/>
  <c r="B64" i="6"/>
  <c r="B65" i="6"/>
  <c r="B66" i="6"/>
  <c r="B67" i="6"/>
  <c r="B68" i="6"/>
  <c r="B63" i="6"/>
  <c r="B52" i="6" a="1"/>
  <c r="B52" i="6" s="1"/>
  <c r="C34" i="6"/>
  <c r="C35" i="6"/>
  <c r="C36" i="6"/>
  <c r="C37" i="6"/>
  <c r="C38" i="6"/>
  <c r="C33" i="6"/>
  <c r="E25" i="6"/>
  <c r="E26" i="6"/>
  <c r="E27" i="6"/>
  <c r="E28" i="6"/>
  <c r="E29" i="6"/>
  <c r="E24" i="6"/>
  <c r="D25" i="6"/>
  <c r="D26" i="6"/>
  <c r="D27" i="6"/>
  <c r="D28" i="6"/>
  <c r="D29" i="6"/>
  <c r="D24" i="6"/>
  <c r="C19" i="6"/>
  <c r="C18" i="6"/>
  <c r="C17" i="6"/>
  <c r="C16" i="6"/>
  <c r="C15" i="6"/>
  <c r="C14" i="6"/>
  <c r="F6" i="6" l="1"/>
  <c r="F7" i="6"/>
  <c r="F8" i="6"/>
  <c r="F9" i="6"/>
  <c r="F10" i="6"/>
  <c r="F5" i="6"/>
  <c r="E6" i="6"/>
  <c r="E7" i="6"/>
  <c r="E8" i="6"/>
  <c r="E9" i="6"/>
  <c r="E10" i="6"/>
  <c r="E5" i="6"/>
  <c r="D6" i="6"/>
  <c r="D7" i="6"/>
  <c r="D8" i="6"/>
  <c r="D9" i="6"/>
  <c r="D10" i="6"/>
  <c r="D5" i="6"/>
  <c r="C14" i="4"/>
  <c r="C13" i="4"/>
  <c r="C12" i="4"/>
  <c r="C11" i="4"/>
  <c r="G3" i="4"/>
  <c r="G4" i="4"/>
  <c r="G5" i="4"/>
  <c r="G6" i="4"/>
  <c r="G7" i="4"/>
  <c r="G8" i="4"/>
  <c r="G9" i="4"/>
  <c r="G2" i="4"/>
  <c r="F3" i="4"/>
  <c r="F4" i="4"/>
  <c r="F5" i="4"/>
  <c r="F6" i="4"/>
  <c r="F7" i="4"/>
  <c r="F8" i="4"/>
  <c r="F9" i="4"/>
  <c r="F2" i="4"/>
  <c r="E3" i="4"/>
  <c r="E4" i="4"/>
  <c r="E5" i="4"/>
  <c r="E6" i="4"/>
  <c r="E7" i="4"/>
  <c r="E8" i="4"/>
  <c r="E9" i="4"/>
  <c r="E2" i="4"/>
  <c r="D3" i="4"/>
  <c r="D4" i="4"/>
  <c r="D5" i="4"/>
  <c r="D6" i="4"/>
  <c r="D7" i="4"/>
  <c r="D8" i="4"/>
  <c r="D9" i="4"/>
  <c r="D2" i="4"/>
  <c r="F15" i="3"/>
  <c r="F14" i="3"/>
  <c r="F13" i="3"/>
  <c r="F12" i="3"/>
  <c r="F11" i="3"/>
  <c r="E15" i="3"/>
  <c r="E14" i="3"/>
  <c r="E13" i="3"/>
  <c r="E12" i="3"/>
  <c r="E11" i="3"/>
  <c r="F5" i="3"/>
  <c r="F6" i="3"/>
  <c r="F7" i="3"/>
  <c r="F8" i="3"/>
  <c r="F9" i="3"/>
  <c r="F4" i="3"/>
  <c r="E5" i="3"/>
  <c r="E6" i="3"/>
  <c r="E7" i="3"/>
  <c r="E8" i="3"/>
  <c r="E9" i="3"/>
  <c r="E4" i="3"/>
  <c r="D15" i="3"/>
  <c r="D14" i="3"/>
  <c r="D13" i="3"/>
  <c r="D12" i="3"/>
  <c r="D11" i="3"/>
  <c r="C15" i="3"/>
  <c r="C14" i="3"/>
  <c r="C13" i="3"/>
  <c r="C12" i="3"/>
  <c r="C11" i="3"/>
  <c r="G10" i="1"/>
  <c r="F10" i="1"/>
  <c r="E10" i="1"/>
  <c r="D10" i="1"/>
  <c r="C10" i="1"/>
  <c r="E9" i="2"/>
  <c r="D9" i="2"/>
  <c r="C9" i="2"/>
  <c r="B9" i="2"/>
  <c r="E4" i="2"/>
  <c r="E5" i="2"/>
  <c r="E6" i="2"/>
  <c r="E7" i="2"/>
  <c r="E3" i="2"/>
  <c r="D4" i="2"/>
  <c r="D5" i="2"/>
  <c r="D6" i="2"/>
  <c r="D7" i="2"/>
  <c r="D3" i="2"/>
  <c r="G5" i="1"/>
  <c r="G6" i="1"/>
  <c r="G7" i="1"/>
  <c r="G8" i="1"/>
  <c r="G4" i="1"/>
  <c r="F5" i="1"/>
  <c r="F6" i="1"/>
  <c r="F7" i="1"/>
  <c r="F8" i="1"/>
  <c r="F4" i="1"/>
  <c r="E5" i="1"/>
  <c r="E6" i="1"/>
  <c r="E7" i="1"/>
  <c r="E8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<sst xmlns="http://schemas.openxmlformats.org/spreadsheetml/2006/main" count="234" uniqueCount="175">
  <si>
    <t>Payroll</t>
  </si>
  <si>
    <t>Date</t>
  </si>
  <si>
    <t>E00001</t>
  </si>
  <si>
    <t>E00002</t>
  </si>
  <si>
    <t>E00003</t>
  </si>
  <si>
    <t>E00004</t>
  </si>
  <si>
    <t>E00005</t>
  </si>
  <si>
    <t>EMPL
Number</t>
  </si>
  <si>
    <t>EMPL Name</t>
  </si>
  <si>
    <t>Hourly rate</t>
  </si>
  <si>
    <t>Hours
Worked</t>
  </si>
  <si>
    <t>Gross Pay</t>
  </si>
  <si>
    <t>S.S.Tax</t>
  </si>
  <si>
    <t>Net Pay</t>
  </si>
  <si>
    <t>Ford</t>
  </si>
  <si>
    <t>Mino</t>
  </si>
  <si>
    <t>Bell</t>
  </si>
  <si>
    <t>Davis</t>
  </si>
  <si>
    <t>Turro</t>
  </si>
  <si>
    <t>London Team Call Statistics</t>
  </si>
  <si>
    <t>Name</t>
  </si>
  <si>
    <t>No.calls</t>
  </si>
  <si>
    <t>Calls per 
hour</t>
  </si>
  <si>
    <t>Bonus</t>
  </si>
  <si>
    <t>Adam</t>
  </si>
  <si>
    <t>Jhon</t>
  </si>
  <si>
    <t>Jamse</t>
  </si>
  <si>
    <t>Alex</t>
  </si>
  <si>
    <t>Emma</t>
  </si>
  <si>
    <t>Panda  EST</t>
  </si>
  <si>
    <t>Monthly Sales report-July</t>
  </si>
  <si>
    <t>Emp.No</t>
  </si>
  <si>
    <t>Salary</t>
  </si>
  <si>
    <t>Sales Amount</t>
  </si>
  <si>
    <t>Commision</t>
  </si>
  <si>
    <t>Total 
Salary</t>
  </si>
  <si>
    <t>S101</t>
  </si>
  <si>
    <t>S105</t>
  </si>
  <si>
    <t>S112</t>
  </si>
  <si>
    <t>S107</t>
  </si>
  <si>
    <t>S110</t>
  </si>
  <si>
    <t>S103</t>
  </si>
  <si>
    <t>Ahmed</t>
  </si>
  <si>
    <t>Hassan</t>
  </si>
  <si>
    <t>Ali</t>
  </si>
  <si>
    <t>Waleed</t>
  </si>
  <si>
    <t>Mohammed</t>
  </si>
  <si>
    <t>Samir</t>
  </si>
  <si>
    <t>Totals</t>
  </si>
  <si>
    <t>Average</t>
  </si>
  <si>
    <t>Highest</t>
  </si>
  <si>
    <t>Lowest</t>
  </si>
  <si>
    <t>Count</t>
  </si>
  <si>
    <t>Item.No</t>
  </si>
  <si>
    <t>No.of item</t>
  </si>
  <si>
    <t>Item Price</t>
  </si>
  <si>
    <t>Tax</t>
  </si>
  <si>
    <t>Total price
before tax</t>
  </si>
  <si>
    <t>Total price
after tax</t>
  </si>
  <si>
    <t>Rate</t>
  </si>
  <si>
    <t>Sales and Profit Report -First Quarter 2012</t>
  </si>
  <si>
    <t>No</t>
  </si>
  <si>
    <t>City</t>
  </si>
  <si>
    <t>Maximum</t>
  </si>
  <si>
    <t>C001</t>
  </si>
  <si>
    <t>C002</t>
  </si>
  <si>
    <t>C003</t>
  </si>
  <si>
    <t>C004</t>
  </si>
  <si>
    <t>C005</t>
  </si>
  <si>
    <t>New York</t>
  </si>
  <si>
    <t>Los Angeles</t>
  </si>
  <si>
    <t>London</t>
  </si>
  <si>
    <t>Paris</t>
  </si>
  <si>
    <t>Munich</t>
  </si>
  <si>
    <t>Total Sales</t>
  </si>
  <si>
    <t>Cost</t>
  </si>
  <si>
    <t>Profit</t>
  </si>
  <si>
    <t>10% Bonus</t>
  </si>
  <si>
    <t>Total Sales
greater than
30,000</t>
  </si>
  <si>
    <t>No sales  
greater than
30,000</t>
  </si>
  <si>
    <t>Excel hands on Assignment</t>
  </si>
  <si>
    <t>Exercise 01: Class Performance Evaluation</t>
  </si>
  <si>
    <t>Chemistry</t>
  </si>
  <si>
    <t>Physics</t>
  </si>
  <si>
    <t>Total</t>
  </si>
  <si>
    <t>GPA</t>
  </si>
  <si>
    <t>John</t>
  </si>
  <si>
    <t>Ross</t>
  </si>
  <si>
    <t>Natasha</t>
  </si>
  <si>
    <t>Gibbs</t>
  </si>
  <si>
    <t>Marco</t>
  </si>
  <si>
    <t>Diego</t>
  </si>
  <si>
    <t>Exercise 02:Lookup Values</t>
  </si>
  <si>
    <t>EmployeeID</t>
  </si>
  <si>
    <t>E-7531</t>
  </si>
  <si>
    <t>E-8851</t>
  </si>
  <si>
    <t>E-8832</t>
  </si>
  <si>
    <t>E-7845</t>
  </si>
  <si>
    <t>E-8758</t>
  </si>
  <si>
    <t>E-7785</t>
  </si>
  <si>
    <t>$3,250</t>
  </si>
  <si>
    <t>$2,789</t>
  </si>
  <si>
    <t>$2,984</t>
  </si>
  <si>
    <t>$3,320</t>
  </si>
  <si>
    <t>$2,458</t>
  </si>
  <si>
    <t>$3,300</t>
  </si>
  <si>
    <t>Exercise 03: Rounding values</t>
  </si>
  <si>
    <t>Unit Sold</t>
  </si>
  <si>
    <t>Unit Price</t>
  </si>
  <si>
    <t>Sales</t>
  </si>
  <si>
    <t>Sales(Rounded)</t>
  </si>
  <si>
    <t>Exercise 04:Joining Two Strings</t>
  </si>
  <si>
    <t>Last Name</t>
  </si>
  <si>
    <t>First Name</t>
  </si>
  <si>
    <t>Full Name</t>
  </si>
  <si>
    <t>Reese</t>
  </si>
  <si>
    <t>Geller</t>
  </si>
  <si>
    <t>Romanoff</t>
  </si>
  <si>
    <t>William</t>
  </si>
  <si>
    <t>Polo</t>
  </si>
  <si>
    <t>Luna</t>
  </si>
  <si>
    <t>Exercise 05: Conditional Formatting</t>
  </si>
  <si>
    <t>Joined</t>
  </si>
  <si>
    <t>Exercise 06:Trim</t>
  </si>
  <si>
    <t>TRIM</t>
  </si>
  <si>
    <t>John Robin</t>
  </si>
  <si>
    <t xml:space="preserve">     Natasha Singh</t>
  </si>
  <si>
    <t>Natasha Roy</t>
  </si>
  <si>
    <t>John M Miller</t>
  </si>
  <si>
    <t xml:space="preserve">    Marco Jolly</t>
  </si>
  <si>
    <t>Leonardo   S</t>
  </si>
  <si>
    <t>Casper</t>
  </si>
  <si>
    <t xml:space="preserve">Exercise 07: Extract First,Middle and Last </t>
  </si>
  <si>
    <t>First name</t>
  </si>
  <si>
    <t>Middle name</t>
  </si>
  <si>
    <t>Last name</t>
  </si>
  <si>
    <t>Mary Elizabeth Smith</t>
  </si>
  <si>
    <t>Ross James Geller</t>
  </si>
  <si>
    <t>Natasha Yvone Rumanoff</t>
  </si>
  <si>
    <t>William Jackson Harper</t>
  </si>
  <si>
    <t>Marco Van Basten</t>
  </si>
  <si>
    <t>Diego Garcia Lopez</t>
  </si>
  <si>
    <t>Exercise 08: Conditional Summation</t>
  </si>
  <si>
    <t xml:space="preserve">Country </t>
  </si>
  <si>
    <t>Japan</t>
  </si>
  <si>
    <t>Sweden</t>
  </si>
  <si>
    <t>USA</t>
  </si>
  <si>
    <t>Canada</t>
  </si>
  <si>
    <t>Country</t>
  </si>
  <si>
    <t>Exercise 09:  Data Validation</t>
  </si>
  <si>
    <t>Exercise 10:check if a date is between two dates</t>
  </si>
  <si>
    <t>Date 1</t>
  </si>
  <si>
    <t>Date2</t>
  </si>
  <si>
    <t>My date</t>
  </si>
  <si>
    <t>Result</t>
  </si>
  <si>
    <t>05-17-2020</t>
  </si>
  <si>
    <t>9-20-2020</t>
  </si>
  <si>
    <t>1-26-2021</t>
  </si>
  <si>
    <t>11-21-2021</t>
  </si>
  <si>
    <t>3-18-2020</t>
  </si>
  <si>
    <t>7-20-2020</t>
  </si>
  <si>
    <t>12-15-2020</t>
  </si>
  <si>
    <t>4-28-2021</t>
  </si>
  <si>
    <t>1-20-2022</t>
  </si>
  <si>
    <t>2-15-2020</t>
  </si>
  <si>
    <t>5-16-2020</t>
  </si>
  <si>
    <t>12-17-2020</t>
  </si>
  <si>
    <t>3-26-2021</t>
  </si>
  <si>
    <t>12-16-2021</t>
  </si>
  <si>
    <t>Jan                          Feb                                March</t>
  </si>
  <si>
    <t>Bonus Rate</t>
  </si>
  <si>
    <t>Count of items</t>
  </si>
  <si>
    <t>Average of tax</t>
  </si>
  <si>
    <t>Min Item Price</t>
  </si>
  <si>
    <t>Max Item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</si>
</sst>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9" fontId="0" fillId="0" borderId="0" xfId="0" applyNumberFormat="1"/>
    <xf numFmtId="0" fontId="0" fillId="0" borderId="0" xfId="0" applyNumberForma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99409279266449"/>
          <c:y val="4.7004096285506537E-2"/>
          <c:w val="0.8332246281714785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'Exercise 05'!$C$3</c:f>
              <c:strCache>
                <c:ptCount val="1"/>
                <c:pt idx="0">
                  <c:v>Jan                          Feb                               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'Exercise 05'!$B$4:$B$8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f>'Exercise 05'!$C$4:$C$8</c:f>
              <c:numCache>
                <c:formatCode>0.00</c:formatCode>
                <c:ptCount val="5"/>
                <c:pt idx="0">
                  <c:v>22000</c:v>
                </c:pt>
                <c:pt idx="1">
                  <c:v>42000</c:v>
                </c:pt>
                <c:pt idx="2">
                  <c:v>18000</c:v>
                </c:pt>
                <c:pt idx="3">
                  <c:v>35000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8-4FA3-AADB-53BFD3CA53C0}"/>
            </c:ext>
          </c:extLst>
        </c:ser>
        <c:ser>
          <c:idx val="1"/>
          <c:order val="1"/>
          <c:tx>
            <c:strRef>
              <c:f>'Exercise 05'!$D$3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'Exercise 05'!$B$4:$B$8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f>'Exercise 05'!$D$4:$D$8</c:f>
              <c:numCache>
                <c:formatCode>0.00</c:formatCode>
                <c:ptCount val="5"/>
                <c:pt idx="0">
                  <c:v>29000</c:v>
                </c:pt>
                <c:pt idx="1">
                  <c:v>39000</c:v>
                </c:pt>
                <c:pt idx="2">
                  <c:v>20000</c:v>
                </c:pt>
                <c:pt idx="3">
                  <c:v>26000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C8-4FA3-AADB-53BFD3CA53C0}"/>
            </c:ext>
          </c:extLst>
        </c:ser>
        <c:ser>
          <c:idx val="2"/>
          <c:order val="2"/>
          <c:tx>
            <c:strRef>
              <c:f>'Exercise 05'!$E$3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'Exercise 05'!$B$4:$B$8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f>'Exercise 05'!$E$4:$E$8</c:f>
              <c:numCache>
                <c:formatCode>0.00</c:formatCode>
                <c:ptCount val="5"/>
                <c:pt idx="0">
                  <c:v>19000</c:v>
                </c:pt>
                <c:pt idx="1">
                  <c:v>43000</c:v>
                </c:pt>
                <c:pt idx="2">
                  <c:v>22000</c:v>
                </c:pt>
                <c:pt idx="3">
                  <c:v>31000</c:v>
                </c:pt>
                <c:pt idx="4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C8-4FA3-AADB-53BFD3CA5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954864"/>
        <c:axId val="809956944"/>
      </c:barChart>
      <c:catAx>
        <c:axId val="8099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956944"/>
        <c:crosses val="autoZero"/>
        <c:auto val="1"/>
        <c:lblAlgn val="ctr"/>
        <c:lblOffset val="100"/>
        <c:noMultiLvlLbl val="0"/>
      </c:catAx>
      <c:valAx>
        <c:axId val="809956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9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0540944881889762"/>
          <c:y val="0.1902314814814815"/>
          <c:w val="9.4590551181102364E-2"/>
          <c:h val="0.38541994750656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'Exercise 05'!$G$3</c:f>
              <c:strCache>
                <c:ptCount val="1"/>
                <c:pt idx="0">
                  <c:v>Maximum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'Exercise 05'!$B$4:$B$8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f>'Exercise 05'!$G$4:$G$8</c:f>
              <c:numCache>
                <c:formatCode>0.00</c:formatCode>
                <c:ptCount val="5"/>
                <c:pt idx="0">
                  <c:v>29000</c:v>
                </c:pt>
                <c:pt idx="1">
                  <c:v>43000</c:v>
                </c:pt>
                <c:pt idx="2">
                  <c:v>22000</c:v>
                </c:pt>
                <c:pt idx="3">
                  <c:v>35000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C-40A2-8CD2-303F90B84FA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38100</xdr:rowOff>
    </xdr:from>
    <xdr:to>
      <xdr:col>14</xdr:col>
      <xdr:colOff>47625</xdr:colOff>
      <xdr:row>13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6F1AF-38C2-4C02-318D-26CDF6ACF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14</xdr:row>
      <xdr:rowOff>119062</xdr:rowOff>
    </xdr:from>
    <xdr:to>
      <xdr:col>13</xdr:col>
      <xdr:colOff>533400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70B0B1-1F6A-6DDE-353D-D69F186E2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B085-0F7D-4609-9C11-6711F0F527A3}">
  <dimension ref="A1:I10"/>
  <sheetViews>
    <sheetView workbookViewId="0">
      <selection activeCell="G11" sqref="G11"/>
    </sheetView>
  </sheetViews>
  <sheetFormatPr defaultRowHeight="15" x14ac:dyDescent="0.25"/>
  <cols>
    <col min="2" max="2" width="14.28515625" customWidth="1"/>
    <col min="3" max="3" width="16.5703125" customWidth="1"/>
  </cols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1</v>
      </c>
      <c r="B2" s="1">
        <v>40544</v>
      </c>
    </row>
    <row r="3" spans="1:9" ht="30" x14ac:dyDescent="0.25">
      <c r="A3" s="2" t="s">
        <v>7</v>
      </c>
      <c r="B3" t="s">
        <v>8</v>
      </c>
      <c r="C3" t="s">
        <v>9</v>
      </c>
      <c r="D3" s="2" t="s">
        <v>10</v>
      </c>
      <c r="E3" t="s">
        <v>11</v>
      </c>
      <c r="F3" t="s">
        <v>12</v>
      </c>
      <c r="G3" t="s">
        <v>13</v>
      </c>
    </row>
    <row r="4" spans="1:9" x14ac:dyDescent="0.25">
      <c r="A4" t="s">
        <v>2</v>
      </c>
      <c r="B4" t="s">
        <v>14</v>
      </c>
      <c r="C4">
        <v>7.5</v>
      </c>
      <c r="D4">
        <v>35</v>
      </c>
      <c r="E4">
        <f>C4*D4</f>
        <v>262.5</v>
      </c>
      <c r="F4">
        <f>E4*0.06</f>
        <v>15.75</v>
      </c>
      <c r="G4">
        <f>E4-F4</f>
        <v>246.75</v>
      </c>
    </row>
    <row r="5" spans="1:9" x14ac:dyDescent="0.25">
      <c r="A5" t="s">
        <v>3</v>
      </c>
      <c r="B5" t="s">
        <v>15</v>
      </c>
      <c r="C5">
        <v>8</v>
      </c>
      <c r="D5">
        <v>30</v>
      </c>
      <c r="E5">
        <f t="shared" ref="E5:E8" si="0">C5*D5</f>
        <v>240</v>
      </c>
      <c r="F5">
        <f t="shared" ref="F5:F8" si="1">E5*0.06</f>
        <v>14.399999999999999</v>
      </c>
      <c r="G5">
        <f t="shared" ref="G5:G8" si="2">E5-F5</f>
        <v>225.6</v>
      </c>
    </row>
    <row r="6" spans="1:9" x14ac:dyDescent="0.25">
      <c r="A6" t="s">
        <v>4</v>
      </c>
      <c r="B6" t="s">
        <v>16</v>
      </c>
      <c r="C6">
        <v>6.5</v>
      </c>
      <c r="D6">
        <v>25</v>
      </c>
      <c r="E6">
        <f t="shared" si="0"/>
        <v>162.5</v>
      </c>
      <c r="F6">
        <f t="shared" si="1"/>
        <v>9.75</v>
      </c>
      <c r="G6">
        <f t="shared" si="2"/>
        <v>152.75</v>
      </c>
    </row>
    <row r="7" spans="1:9" x14ac:dyDescent="0.25">
      <c r="A7" t="s">
        <v>5</v>
      </c>
      <c r="B7" t="s">
        <v>17</v>
      </c>
      <c r="C7">
        <v>9</v>
      </c>
      <c r="D7">
        <v>40</v>
      </c>
      <c r="E7">
        <f t="shared" si="0"/>
        <v>360</v>
      </c>
      <c r="F7">
        <f t="shared" si="1"/>
        <v>21.599999999999998</v>
      </c>
      <c r="G7">
        <f t="shared" si="2"/>
        <v>338.4</v>
      </c>
    </row>
    <row r="8" spans="1:9" x14ac:dyDescent="0.25">
      <c r="A8" t="s">
        <v>6</v>
      </c>
      <c r="B8" t="s">
        <v>18</v>
      </c>
      <c r="C8">
        <v>10</v>
      </c>
      <c r="D8">
        <v>39</v>
      </c>
      <c r="E8">
        <f t="shared" si="0"/>
        <v>390</v>
      </c>
      <c r="F8">
        <f t="shared" si="1"/>
        <v>23.4</v>
      </c>
      <c r="G8">
        <f t="shared" si="2"/>
        <v>366.6</v>
      </c>
    </row>
    <row r="10" spans="1:9" x14ac:dyDescent="0.25">
      <c r="B10" t="s">
        <v>84</v>
      </c>
      <c r="C10">
        <f>SUM(C4:C8)</f>
        <v>41</v>
      </c>
      <c r="D10">
        <f>SUM(D4:D8)</f>
        <v>169</v>
      </c>
      <c r="E10">
        <f>SUM(E4:E8)</f>
        <v>1415</v>
      </c>
      <c r="F10">
        <f>SUM(F4:F8)</f>
        <v>84.9</v>
      </c>
      <c r="G10">
        <f>SUM(G4:G8)</f>
        <v>1330.1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0164-9E69-49D7-8923-C832878ADC50}">
  <dimension ref="A1:J12"/>
  <sheetViews>
    <sheetView workbookViewId="0">
      <selection activeCell="E10" sqref="E10"/>
    </sheetView>
  </sheetViews>
  <sheetFormatPr defaultRowHeight="15" x14ac:dyDescent="0.25"/>
  <cols>
    <col min="1" max="1" width="14.42578125" customWidth="1"/>
  </cols>
  <sheetData>
    <row r="1" spans="1:10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</row>
    <row r="2" spans="1:10" ht="30" x14ac:dyDescent="0.25">
      <c r="A2" t="s">
        <v>20</v>
      </c>
      <c r="B2" t="s">
        <v>21</v>
      </c>
      <c r="C2" s="2" t="s">
        <v>10</v>
      </c>
      <c r="D2" s="2" t="s">
        <v>22</v>
      </c>
      <c r="E2" t="s">
        <v>23</v>
      </c>
    </row>
    <row r="3" spans="1:10" x14ac:dyDescent="0.25">
      <c r="A3" t="s">
        <v>24</v>
      </c>
      <c r="B3">
        <v>42</v>
      </c>
      <c r="C3">
        <v>5</v>
      </c>
      <c r="D3">
        <f>B3/C3</f>
        <v>8.4</v>
      </c>
      <c r="E3">
        <f>D3*0.25</f>
        <v>2.1</v>
      </c>
    </row>
    <row r="4" spans="1:10" x14ac:dyDescent="0.25">
      <c r="A4" t="s">
        <v>25</v>
      </c>
      <c r="B4">
        <v>6</v>
      </c>
      <c r="C4">
        <v>4</v>
      </c>
      <c r="D4">
        <f t="shared" ref="D4:D7" si="0">B4/C4</f>
        <v>1.5</v>
      </c>
      <c r="E4">
        <f t="shared" ref="E4:E7" si="1">D4*0.25</f>
        <v>0.375</v>
      </c>
    </row>
    <row r="5" spans="1:10" x14ac:dyDescent="0.25">
      <c r="A5" t="s">
        <v>26</v>
      </c>
      <c r="B5">
        <v>39</v>
      </c>
      <c r="C5">
        <v>6</v>
      </c>
      <c r="D5">
        <f t="shared" si="0"/>
        <v>6.5</v>
      </c>
      <c r="E5">
        <f t="shared" si="1"/>
        <v>1.625</v>
      </c>
    </row>
    <row r="6" spans="1:10" x14ac:dyDescent="0.25">
      <c r="A6" t="s">
        <v>27</v>
      </c>
      <c r="B6">
        <v>15</v>
      </c>
      <c r="C6">
        <v>6</v>
      </c>
      <c r="D6">
        <f t="shared" si="0"/>
        <v>2.5</v>
      </c>
      <c r="E6">
        <f t="shared" si="1"/>
        <v>0.625</v>
      </c>
    </row>
    <row r="7" spans="1:10" x14ac:dyDescent="0.25">
      <c r="A7" t="s">
        <v>28</v>
      </c>
      <c r="B7">
        <v>2</v>
      </c>
      <c r="C7">
        <v>7</v>
      </c>
      <c r="D7">
        <f t="shared" si="0"/>
        <v>0.2857142857142857</v>
      </c>
      <c r="E7">
        <f t="shared" si="1"/>
        <v>7.1428571428571425E-2</v>
      </c>
    </row>
    <row r="9" spans="1:10" x14ac:dyDescent="0.25">
      <c r="A9" t="s">
        <v>84</v>
      </c>
      <c r="B9">
        <f>SUM(B3:B7)</f>
        <v>104</v>
      </c>
      <c r="C9">
        <f>SUM(C3:C7)</f>
        <v>28</v>
      </c>
      <c r="D9">
        <f>SUM(D3:D7)</f>
        <v>19.185714285714283</v>
      </c>
      <c r="E9">
        <f>SUM(E3:E7)</f>
        <v>4.7964285714285708</v>
      </c>
    </row>
    <row r="12" spans="1:10" x14ac:dyDescent="0.25">
      <c r="A12" t="s">
        <v>170</v>
      </c>
      <c r="B12" s="11">
        <v>0.25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1B41-FC73-4094-B504-2BFCA08ED295}">
  <dimension ref="A1:F15"/>
  <sheetViews>
    <sheetView workbookViewId="0">
      <selection activeCell="F16" sqref="F16"/>
    </sheetView>
  </sheetViews>
  <sheetFormatPr defaultRowHeight="15" x14ac:dyDescent="0.25"/>
  <cols>
    <col min="1" max="1" width="27.42578125" style="3" customWidth="1"/>
    <col min="2" max="2" width="13.42578125" customWidth="1"/>
    <col min="4" max="4" width="22.140625" customWidth="1"/>
    <col min="5" max="5" width="16" customWidth="1"/>
    <col min="6" max="6" width="17" customWidth="1"/>
  </cols>
  <sheetData>
    <row r="1" spans="1:6" x14ac:dyDescent="0.25">
      <c r="A1" s="7" t="s">
        <v>29</v>
      </c>
      <c r="B1" s="7"/>
      <c r="C1" s="7"/>
      <c r="D1" s="7"/>
      <c r="E1" s="7"/>
      <c r="F1" s="7"/>
    </row>
    <row r="2" spans="1:6" x14ac:dyDescent="0.25">
      <c r="A2" s="4" t="s">
        <v>30</v>
      </c>
      <c r="B2" s="4"/>
      <c r="C2" s="4"/>
      <c r="D2" s="4"/>
      <c r="E2" s="4"/>
      <c r="F2" s="4"/>
    </row>
    <row r="3" spans="1:6" ht="30" x14ac:dyDescent="0.25">
      <c r="A3" s="3" t="s">
        <v>31</v>
      </c>
      <c r="B3" t="s">
        <v>20</v>
      </c>
      <c r="C3" t="s">
        <v>32</v>
      </c>
      <c r="D3" t="s">
        <v>33</v>
      </c>
      <c r="E3" t="s">
        <v>34</v>
      </c>
      <c r="F3" s="2" t="s">
        <v>35</v>
      </c>
    </row>
    <row r="4" spans="1:6" x14ac:dyDescent="0.25">
      <c r="A4" s="3" t="s">
        <v>36</v>
      </c>
      <c r="B4" t="s">
        <v>42</v>
      </c>
      <c r="C4">
        <v>1600</v>
      </c>
      <c r="D4">
        <v>2500</v>
      </c>
      <c r="E4">
        <f>D4*0.02</f>
        <v>50</v>
      </c>
      <c r="F4">
        <f>C4+E4</f>
        <v>1650</v>
      </c>
    </row>
    <row r="5" spans="1:6" x14ac:dyDescent="0.25">
      <c r="A5" s="3" t="s">
        <v>37</v>
      </c>
      <c r="B5" t="s">
        <v>43</v>
      </c>
      <c r="C5">
        <v>1800</v>
      </c>
      <c r="D5">
        <v>3000</v>
      </c>
      <c r="E5">
        <f t="shared" ref="E5:E9" si="0">D5*0.02</f>
        <v>60</v>
      </c>
      <c r="F5">
        <f t="shared" ref="F5:F9" si="1">C5+E5</f>
        <v>1860</v>
      </c>
    </row>
    <row r="6" spans="1:6" x14ac:dyDescent="0.25">
      <c r="A6" s="3" t="s">
        <v>38</v>
      </c>
      <c r="B6" t="s">
        <v>44</v>
      </c>
      <c r="C6">
        <v>1500</v>
      </c>
      <c r="D6">
        <v>2200</v>
      </c>
      <c r="E6">
        <f t="shared" si="0"/>
        <v>44</v>
      </c>
      <c r="F6">
        <f t="shared" si="1"/>
        <v>1544</v>
      </c>
    </row>
    <row r="7" spans="1:6" x14ac:dyDescent="0.25">
      <c r="A7" s="3" t="s">
        <v>39</v>
      </c>
      <c r="B7" t="s">
        <v>45</v>
      </c>
      <c r="C7">
        <v>2000</v>
      </c>
      <c r="D7">
        <v>4500</v>
      </c>
      <c r="E7">
        <f t="shared" si="0"/>
        <v>90</v>
      </c>
      <c r="F7">
        <f t="shared" si="1"/>
        <v>2090</v>
      </c>
    </row>
    <row r="8" spans="1:6" x14ac:dyDescent="0.25">
      <c r="A8" s="3" t="s">
        <v>40</v>
      </c>
      <c r="B8" t="s">
        <v>46</v>
      </c>
      <c r="C8">
        <v>1700</v>
      </c>
      <c r="D8">
        <v>3500</v>
      </c>
      <c r="E8">
        <f t="shared" si="0"/>
        <v>70</v>
      </c>
      <c r="F8">
        <f t="shared" si="1"/>
        <v>1770</v>
      </c>
    </row>
    <row r="9" spans="1:6" x14ac:dyDescent="0.25">
      <c r="A9" s="3" t="s">
        <v>41</v>
      </c>
      <c r="B9" t="s">
        <v>47</v>
      </c>
      <c r="C9">
        <v>1600</v>
      </c>
      <c r="D9">
        <v>2500</v>
      </c>
      <c r="E9">
        <f t="shared" si="0"/>
        <v>50</v>
      </c>
      <c r="F9">
        <f t="shared" si="1"/>
        <v>1650</v>
      </c>
    </row>
    <row r="11" spans="1:6" x14ac:dyDescent="0.25">
      <c r="B11" t="s">
        <v>48</v>
      </c>
      <c r="C11">
        <f>SUM(C4:C9)</f>
        <v>10200</v>
      </c>
      <c r="D11">
        <f>SUM(D4:D9)</f>
        <v>18200</v>
      </c>
      <c r="E11">
        <f>SUM(E4:E9)</f>
        <v>364</v>
      </c>
      <c r="F11">
        <f>SUM(F4:F9)</f>
        <v>10564</v>
      </c>
    </row>
    <row r="12" spans="1:6" x14ac:dyDescent="0.25">
      <c r="B12" t="s">
        <v>49</v>
      </c>
      <c r="C12">
        <f>AVERAGE(C4:C9)</f>
        <v>1700</v>
      </c>
      <c r="D12">
        <f>AVERAGE(D4:D9)</f>
        <v>3033.3333333333335</v>
      </c>
      <c r="E12">
        <f>AVERAGE(E4:E9)</f>
        <v>60.666666666666664</v>
      </c>
      <c r="F12">
        <f>AVERAGE(F4:F9)</f>
        <v>1760.6666666666667</v>
      </c>
    </row>
    <row r="13" spans="1:6" x14ac:dyDescent="0.25">
      <c r="B13" t="s">
        <v>50</v>
      </c>
      <c r="C13">
        <f>MAX(C4:C9)</f>
        <v>2000</v>
      </c>
      <c r="D13">
        <f>MAX(D4:D9)</f>
        <v>4500</v>
      </c>
      <c r="E13">
        <f>MAX(E4:E9)</f>
        <v>90</v>
      </c>
      <c r="F13">
        <f>MAX(F4:F9)</f>
        <v>2090</v>
      </c>
    </row>
    <row r="14" spans="1:6" x14ac:dyDescent="0.25">
      <c r="B14" t="s">
        <v>51</v>
      </c>
      <c r="C14">
        <f>MIN(C4:C9)</f>
        <v>1500</v>
      </c>
      <c r="D14">
        <f>MIN(D4:D9)</f>
        <v>2200</v>
      </c>
      <c r="E14">
        <f>MIN(E4:E9)</f>
        <v>44</v>
      </c>
      <c r="F14">
        <f>MIN(F4:F9)</f>
        <v>1544</v>
      </c>
    </row>
    <row r="15" spans="1:6" x14ac:dyDescent="0.25">
      <c r="B15" t="s">
        <v>52</v>
      </c>
      <c r="C15">
        <f>COUNT(C4:C9)</f>
        <v>6</v>
      </c>
      <c r="D15">
        <f>COUNT(D4:D9)</f>
        <v>6</v>
      </c>
      <c r="E15">
        <f>COUNT(E4:E9)</f>
        <v>6</v>
      </c>
      <c r="F15">
        <f>COUNT(F4:F9)</f>
        <v>6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625C-BE06-4A5A-B484-EF8500E3588E}">
  <dimension ref="A1:G14"/>
  <sheetViews>
    <sheetView workbookViewId="0">
      <selection activeCell="C15" sqref="C15"/>
    </sheetView>
  </sheetViews>
  <sheetFormatPr defaultRowHeight="15" x14ac:dyDescent="0.25"/>
  <cols>
    <col min="2" max="2" width="13.140625" customWidth="1"/>
    <col min="3" max="3" width="12.140625" customWidth="1"/>
    <col min="5" max="5" width="16.7109375" customWidth="1"/>
    <col min="7" max="7" width="14.5703125" customWidth="1"/>
  </cols>
  <sheetData>
    <row r="1" spans="1:7" ht="45" x14ac:dyDescent="0.25">
      <c r="A1" t="s">
        <v>53</v>
      </c>
      <c r="B1" t="s">
        <v>54</v>
      </c>
      <c r="C1" t="s">
        <v>55</v>
      </c>
      <c r="D1" t="s">
        <v>56</v>
      </c>
      <c r="E1" s="2" t="s">
        <v>57</v>
      </c>
      <c r="F1" s="2" t="s">
        <v>58</v>
      </c>
      <c r="G1" t="s">
        <v>59</v>
      </c>
    </row>
    <row r="2" spans="1:7" x14ac:dyDescent="0.25">
      <c r="A2">
        <v>100</v>
      </c>
      <c r="B2">
        <v>115</v>
      </c>
      <c r="C2">
        <v>30</v>
      </c>
      <c r="D2">
        <f>IF(C2&lt;100,50,100)</f>
        <v>50</v>
      </c>
      <c r="E2">
        <f>B2*C2</f>
        <v>3450</v>
      </c>
      <c r="F2">
        <f>E2+D2</f>
        <v>3500</v>
      </c>
      <c r="G2" t="str">
        <f>IF(F2 &gt; 3500,"HIGH","REASONABLE")</f>
        <v>REASONABLE</v>
      </c>
    </row>
    <row r="3" spans="1:7" x14ac:dyDescent="0.25">
      <c r="A3">
        <v>101</v>
      </c>
      <c r="B3">
        <v>256</v>
      </c>
      <c r="C3">
        <v>12</v>
      </c>
      <c r="D3">
        <f t="shared" ref="D3:D9" si="0">IF(C3&lt;100,50,100)</f>
        <v>50</v>
      </c>
      <c r="E3">
        <f t="shared" ref="E3:E9" si="1">B3*C3</f>
        <v>3072</v>
      </c>
      <c r="F3">
        <f t="shared" ref="F3:F9" si="2">E3+D3</f>
        <v>3122</v>
      </c>
      <c r="G3" t="str">
        <f t="shared" ref="G3:G9" si="3">IF(F3 &gt; 3500,"HIGH","REASONABLE")</f>
        <v>REASONABLE</v>
      </c>
    </row>
    <row r="4" spans="1:7" x14ac:dyDescent="0.25">
      <c r="B4">
        <v>49</v>
      </c>
      <c r="C4">
        <v>56</v>
      </c>
      <c r="D4">
        <f t="shared" si="0"/>
        <v>50</v>
      </c>
      <c r="E4">
        <f t="shared" si="1"/>
        <v>2744</v>
      </c>
      <c r="F4">
        <f t="shared" si="2"/>
        <v>2794</v>
      </c>
      <c r="G4" t="str">
        <f t="shared" si="3"/>
        <v>REASONABLE</v>
      </c>
    </row>
    <row r="5" spans="1:7" x14ac:dyDescent="0.25">
      <c r="B5">
        <v>23</v>
      </c>
      <c r="C5">
        <v>150</v>
      </c>
      <c r="D5">
        <f t="shared" si="0"/>
        <v>100</v>
      </c>
      <c r="E5">
        <f t="shared" si="1"/>
        <v>3450</v>
      </c>
      <c r="F5">
        <f t="shared" si="2"/>
        <v>3550</v>
      </c>
      <c r="G5" t="str">
        <f t="shared" si="3"/>
        <v>HIGH</v>
      </c>
    </row>
    <row r="6" spans="1:7" x14ac:dyDescent="0.25">
      <c r="B6">
        <v>840</v>
      </c>
      <c r="C6">
        <v>5</v>
      </c>
      <c r="D6">
        <f t="shared" si="0"/>
        <v>50</v>
      </c>
      <c r="E6">
        <f t="shared" si="1"/>
        <v>4200</v>
      </c>
      <c r="F6">
        <f t="shared" si="2"/>
        <v>4250</v>
      </c>
      <c r="G6" t="str">
        <f t="shared" si="3"/>
        <v>HIGH</v>
      </c>
    </row>
    <row r="7" spans="1:7" x14ac:dyDescent="0.25">
      <c r="B7">
        <v>200</v>
      </c>
      <c r="C7">
        <v>56</v>
      </c>
      <c r="D7">
        <f t="shared" si="0"/>
        <v>50</v>
      </c>
      <c r="E7">
        <f t="shared" si="1"/>
        <v>11200</v>
      </c>
      <c r="F7">
        <f t="shared" si="2"/>
        <v>11250</v>
      </c>
      <c r="G7" t="str">
        <f t="shared" si="3"/>
        <v>HIGH</v>
      </c>
    </row>
    <row r="8" spans="1:7" x14ac:dyDescent="0.25">
      <c r="B8">
        <v>294</v>
      </c>
      <c r="C8">
        <v>300</v>
      </c>
      <c r="D8">
        <f t="shared" si="0"/>
        <v>100</v>
      </c>
      <c r="E8">
        <f t="shared" si="1"/>
        <v>88200</v>
      </c>
      <c r="F8">
        <f t="shared" si="2"/>
        <v>88300</v>
      </c>
      <c r="G8" t="str">
        <f t="shared" si="3"/>
        <v>HIGH</v>
      </c>
    </row>
    <row r="9" spans="1:7" x14ac:dyDescent="0.25">
      <c r="B9">
        <v>4</v>
      </c>
      <c r="C9">
        <v>90</v>
      </c>
      <c r="D9">
        <f t="shared" si="0"/>
        <v>50</v>
      </c>
      <c r="E9">
        <f t="shared" si="1"/>
        <v>360</v>
      </c>
      <c r="F9">
        <f t="shared" si="2"/>
        <v>410</v>
      </c>
      <c r="G9" t="str">
        <f t="shared" si="3"/>
        <v>REASONABLE</v>
      </c>
    </row>
    <row r="11" spans="1:7" x14ac:dyDescent="0.25">
      <c r="A11" s="4" t="s">
        <v>171</v>
      </c>
      <c r="B11" s="4"/>
      <c r="C11">
        <f>COUNT(B2:B9)</f>
        <v>8</v>
      </c>
    </row>
    <row r="12" spans="1:7" x14ac:dyDescent="0.25">
      <c r="A12" s="4" t="s">
        <v>172</v>
      </c>
      <c r="B12" s="4"/>
      <c r="C12">
        <f>AVERAGE(D2:D9)</f>
        <v>62.5</v>
      </c>
    </row>
    <row r="13" spans="1:7" x14ac:dyDescent="0.25">
      <c r="A13" s="4" t="s">
        <v>173</v>
      </c>
      <c r="B13" s="4"/>
      <c r="C13">
        <f>MIN(C2:C9)</f>
        <v>5</v>
      </c>
    </row>
    <row r="14" spans="1:7" x14ac:dyDescent="0.25">
      <c r="A14" s="4" t="s">
        <v>174</v>
      </c>
      <c r="B14" s="4"/>
      <c r="C14">
        <f>MAX(C2:C9)</f>
        <v>300</v>
      </c>
    </row>
  </sheetData>
  <mergeCells count="4"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D444-CB50-4D8D-9308-CDE8D76A115F}">
  <dimension ref="A1:H16"/>
  <sheetViews>
    <sheetView topLeftCell="A3" workbookViewId="0">
      <selection activeCell="P11" sqref="P11"/>
    </sheetView>
  </sheetViews>
  <sheetFormatPr defaultRowHeight="15" x14ac:dyDescent="0.25"/>
  <cols>
    <col min="2" max="2" width="13.140625" customWidth="1"/>
    <col min="3" max="3" width="11.5703125" customWidth="1"/>
    <col min="4" max="4" width="13.28515625" customWidth="1"/>
    <col min="5" max="5" width="15.140625" customWidth="1"/>
    <col min="6" max="6" width="11.28515625" customWidth="1"/>
    <col min="7" max="7" width="12.5703125" customWidth="1"/>
  </cols>
  <sheetData>
    <row r="1" spans="1:8" x14ac:dyDescent="0.25">
      <c r="A1" s="4" t="s">
        <v>60</v>
      </c>
      <c r="B1" s="4"/>
      <c r="C1" s="4"/>
      <c r="D1" s="4"/>
      <c r="E1" s="4"/>
      <c r="F1" s="4"/>
      <c r="G1" s="4"/>
      <c r="H1" s="4"/>
    </row>
    <row r="3" spans="1:8" x14ac:dyDescent="0.25">
      <c r="A3" t="s">
        <v>61</v>
      </c>
      <c r="B3" t="s">
        <v>62</v>
      </c>
      <c r="C3" s="3" t="s">
        <v>169</v>
      </c>
      <c r="D3" s="3"/>
      <c r="E3" s="3"/>
      <c r="F3" t="s">
        <v>49</v>
      </c>
      <c r="G3" t="s">
        <v>63</v>
      </c>
    </row>
    <row r="4" spans="1:8" x14ac:dyDescent="0.25">
      <c r="A4" t="s">
        <v>64</v>
      </c>
      <c r="B4" t="s">
        <v>69</v>
      </c>
      <c r="C4" s="10">
        <v>22000</v>
      </c>
      <c r="D4" s="10">
        <v>29000</v>
      </c>
      <c r="E4" s="10">
        <v>19000</v>
      </c>
      <c r="F4" s="9">
        <f>AVERAGE(C4:E4)</f>
        <v>23333.333333333332</v>
      </c>
      <c r="G4" s="9">
        <f>MAX(C4:E4)</f>
        <v>29000</v>
      </c>
    </row>
    <row r="5" spans="1:8" x14ac:dyDescent="0.25">
      <c r="A5" t="s">
        <v>65</v>
      </c>
      <c r="B5" t="s">
        <v>70</v>
      </c>
      <c r="C5" s="10">
        <v>42000</v>
      </c>
      <c r="D5" s="10">
        <v>39000</v>
      </c>
      <c r="E5" s="10">
        <v>43000</v>
      </c>
      <c r="F5" s="9">
        <f t="shared" ref="F5:F8" si="0">AVERAGE(C5:E5)</f>
        <v>41333.333333333336</v>
      </c>
      <c r="G5" s="9">
        <f t="shared" ref="G5:G8" si="1">MAX(C5:E5)</f>
        <v>43000</v>
      </c>
    </row>
    <row r="6" spans="1:8" x14ac:dyDescent="0.25">
      <c r="A6" t="s">
        <v>66</v>
      </c>
      <c r="B6" t="s">
        <v>71</v>
      </c>
      <c r="C6" s="10">
        <v>18000</v>
      </c>
      <c r="D6" s="10">
        <v>20000</v>
      </c>
      <c r="E6" s="10">
        <v>22000</v>
      </c>
      <c r="F6" s="9">
        <f t="shared" si="0"/>
        <v>20000</v>
      </c>
      <c r="G6" s="9">
        <f t="shared" si="1"/>
        <v>22000</v>
      </c>
    </row>
    <row r="7" spans="1:8" x14ac:dyDescent="0.25">
      <c r="A7" t="s">
        <v>67</v>
      </c>
      <c r="B7" t="s">
        <v>72</v>
      </c>
      <c r="C7" s="10">
        <v>35000</v>
      </c>
      <c r="D7" s="10">
        <v>26000</v>
      </c>
      <c r="E7" s="10">
        <v>31000</v>
      </c>
      <c r="F7" s="9">
        <f t="shared" si="0"/>
        <v>30666.666666666668</v>
      </c>
      <c r="G7" s="9">
        <f t="shared" si="1"/>
        <v>35000</v>
      </c>
    </row>
    <row r="8" spans="1:8" x14ac:dyDescent="0.25">
      <c r="A8" t="s">
        <v>68</v>
      </c>
      <c r="B8" t="s">
        <v>73</v>
      </c>
      <c r="C8" s="10">
        <v>12000</v>
      </c>
      <c r="D8" s="10">
        <v>15000</v>
      </c>
      <c r="E8" s="10">
        <v>13000</v>
      </c>
      <c r="F8" s="9">
        <f t="shared" si="0"/>
        <v>13333.333333333334</v>
      </c>
      <c r="G8" s="9">
        <f t="shared" si="1"/>
        <v>15000</v>
      </c>
    </row>
    <row r="9" spans="1:8" x14ac:dyDescent="0.25">
      <c r="C9" s="9"/>
    </row>
    <row r="10" spans="1:8" x14ac:dyDescent="0.25">
      <c r="B10" t="s">
        <v>74</v>
      </c>
      <c r="C10" s="10">
        <f>SUM(C4:C8)</f>
        <v>129000</v>
      </c>
      <c r="D10" s="9">
        <f>SUM(D4:D8)</f>
        <v>129000</v>
      </c>
      <c r="E10" s="9">
        <f>SUM(E4:E8)</f>
        <v>128000</v>
      </c>
    </row>
    <row r="11" spans="1:8" x14ac:dyDescent="0.25">
      <c r="B11" t="s">
        <v>75</v>
      </c>
      <c r="C11" s="9">
        <v>83000</v>
      </c>
      <c r="D11" s="9">
        <v>84000</v>
      </c>
      <c r="E11" s="9">
        <v>43000</v>
      </c>
    </row>
    <row r="12" spans="1:8" x14ac:dyDescent="0.25">
      <c r="B12" t="s">
        <v>76</v>
      </c>
      <c r="C12" s="9">
        <f>C10-C11</f>
        <v>46000</v>
      </c>
      <c r="D12" s="9">
        <f t="shared" ref="D12:E12" si="2">D10-D11</f>
        <v>45000</v>
      </c>
      <c r="E12" s="9">
        <f t="shared" si="2"/>
        <v>85000</v>
      </c>
    </row>
    <row r="13" spans="1:8" x14ac:dyDescent="0.25">
      <c r="B13" t="s">
        <v>77</v>
      </c>
      <c r="C13">
        <f>C12*10/100</f>
        <v>4600</v>
      </c>
      <c r="D13">
        <f t="shared" ref="D13:E13" si="3">D12*10/100</f>
        <v>4500</v>
      </c>
      <c r="E13">
        <f t="shared" si="3"/>
        <v>8500</v>
      </c>
    </row>
    <row r="15" spans="1:8" ht="45" x14ac:dyDescent="0.25">
      <c r="B15" s="2" t="s">
        <v>78</v>
      </c>
      <c r="C15">
        <f>SUMIF(C4:C8,"&gt;30,000")</f>
        <v>77000</v>
      </c>
      <c r="D15">
        <f>SUMIF(D4:D8,"&gt;30,000")</f>
        <v>39000</v>
      </c>
      <c r="E15">
        <f>SUMIF(E4:E8,"&gt;30,000")</f>
        <v>74000</v>
      </c>
    </row>
    <row r="16" spans="1:8" ht="45" x14ac:dyDescent="0.25">
      <c r="B16" s="2" t="s">
        <v>79</v>
      </c>
      <c r="C16">
        <f>COUNTIF(C4:C8,"&gt;30,000")</f>
        <v>2</v>
      </c>
      <c r="D16">
        <f>COUNTIF(D4:D8,"&gt;30,000")</f>
        <v>1</v>
      </c>
      <c r="E16">
        <f>COUNTIF(E4:E8,"&gt;30,000")</f>
        <v>2</v>
      </c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4F5B-1536-451B-AD14-C8FF7E85244E}">
  <dimension ref="A1:I99"/>
  <sheetViews>
    <sheetView tabSelected="1" workbookViewId="0">
      <selection activeCell="E94" sqref="E94"/>
    </sheetView>
  </sheetViews>
  <sheetFormatPr defaultRowHeight="15" x14ac:dyDescent="0.25"/>
  <cols>
    <col min="1" max="1" width="24.28515625" customWidth="1"/>
    <col min="2" max="2" width="17.5703125" customWidth="1"/>
    <col min="3" max="3" width="18.28515625" customWidth="1"/>
    <col min="4" max="4" width="17.140625" customWidth="1"/>
    <col min="5" max="5" width="16.7109375" customWidth="1"/>
  </cols>
  <sheetData>
    <row r="1" spans="1:9" x14ac:dyDescent="0.25">
      <c r="A1" s="4" t="s">
        <v>80</v>
      </c>
      <c r="B1" s="4"/>
      <c r="C1" s="4"/>
      <c r="D1" s="4"/>
      <c r="E1" s="4"/>
      <c r="F1" s="4"/>
      <c r="G1" s="4"/>
      <c r="H1" s="4"/>
      <c r="I1" s="4"/>
    </row>
    <row r="3" spans="1:9" x14ac:dyDescent="0.25">
      <c r="A3" s="4" t="s">
        <v>81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t="s">
        <v>20</v>
      </c>
      <c r="B4" t="s">
        <v>82</v>
      </c>
      <c r="C4" t="s">
        <v>83</v>
      </c>
      <c r="D4" t="s">
        <v>84</v>
      </c>
      <c r="E4" t="s">
        <v>49</v>
      </c>
      <c r="F4" t="s">
        <v>85</v>
      </c>
    </row>
    <row r="5" spans="1:9" x14ac:dyDescent="0.25">
      <c r="A5" t="s">
        <v>86</v>
      </c>
      <c r="B5">
        <v>65</v>
      </c>
      <c r="C5">
        <v>78</v>
      </c>
      <c r="D5">
        <f>B5+C5</f>
        <v>143</v>
      </c>
      <c r="E5">
        <f>D5/2</f>
        <v>71.5</v>
      </c>
      <c r="F5" t="str">
        <f>IF(E5 &lt; 60,"B","A")</f>
        <v>A</v>
      </c>
    </row>
    <row r="6" spans="1:9" x14ac:dyDescent="0.25">
      <c r="A6" t="s">
        <v>87</v>
      </c>
      <c r="B6">
        <v>57</v>
      </c>
      <c r="C6">
        <v>52</v>
      </c>
      <c r="D6">
        <f t="shared" ref="D6:D10" si="0">B6+C6</f>
        <v>109</v>
      </c>
      <c r="E6">
        <f t="shared" ref="E6:E10" si="1">D6/2</f>
        <v>54.5</v>
      </c>
      <c r="F6" t="str">
        <f t="shared" ref="F6:F10" si="2">IF(E6 &lt; 60,"B","A")</f>
        <v>B</v>
      </c>
    </row>
    <row r="7" spans="1:9" x14ac:dyDescent="0.25">
      <c r="A7" t="s">
        <v>88</v>
      </c>
      <c r="B7">
        <v>58</v>
      </c>
      <c r="C7">
        <v>33</v>
      </c>
      <c r="D7">
        <f t="shared" si="0"/>
        <v>91</v>
      </c>
      <c r="E7">
        <f t="shared" si="1"/>
        <v>45.5</v>
      </c>
      <c r="F7" t="str">
        <f t="shared" si="2"/>
        <v>B</v>
      </c>
    </row>
    <row r="8" spans="1:9" x14ac:dyDescent="0.25">
      <c r="A8" t="s">
        <v>89</v>
      </c>
      <c r="B8">
        <v>54</v>
      </c>
      <c r="C8">
        <v>45</v>
      </c>
      <c r="D8">
        <f t="shared" si="0"/>
        <v>99</v>
      </c>
      <c r="E8">
        <f t="shared" si="1"/>
        <v>49.5</v>
      </c>
      <c r="F8" t="str">
        <f t="shared" si="2"/>
        <v>B</v>
      </c>
    </row>
    <row r="9" spans="1:9" x14ac:dyDescent="0.25">
      <c r="A9" t="s">
        <v>90</v>
      </c>
      <c r="B9">
        <v>71</v>
      </c>
      <c r="C9">
        <v>46</v>
      </c>
      <c r="D9">
        <f t="shared" si="0"/>
        <v>117</v>
      </c>
      <c r="E9">
        <f t="shared" si="1"/>
        <v>58.5</v>
      </c>
      <c r="F9" t="str">
        <f t="shared" si="2"/>
        <v>B</v>
      </c>
    </row>
    <row r="10" spans="1:9" x14ac:dyDescent="0.25">
      <c r="A10" t="s">
        <v>91</v>
      </c>
      <c r="B10">
        <v>67</v>
      </c>
      <c r="C10">
        <v>57</v>
      </c>
      <c r="D10">
        <f t="shared" si="0"/>
        <v>124</v>
      </c>
      <c r="E10">
        <f t="shared" si="1"/>
        <v>62</v>
      </c>
      <c r="F10" t="str">
        <f t="shared" si="2"/>
        <v>A</v>
      </c>
    </row>
    <row r="12" spans="1:9" x14ac:dyDescent="0.25">
      <c r="A12" s="4" t="s">
        <v>92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t="s">
        <v>20</v>
      </c>
      <c r="B13" t="s">
        <v>93</v>
      </c>
      <c r="C13" t="s">
        <v>32</v>
      </c>
      <c r="E13" t="s">
        <v>93</v>
      </c>
      <c r="F13" t="s">
        <v>32</v>
      </c>
    </row>
    <row r="14" spans="1:9" x14ac:dyDescent="0.25">
      <c r="A14" t="s">
        <v>86</v>
      </c>
      <c r="B14" t="s">
        <v>94</v>
      </c>
      <c r="C14" t="str">
        <f>VLOOKUP(B14,$E$14:$F$14,2,0)</f>
        <v>$3,250</v>
      </c>
      <c r="E14" t="s">
        <v>94</v>
      </c>
      <c r="F14" t="s">
        <v>100</v>
      </c>
    </row>
    <row r="15" spans="1:9" x14ac:dyDescent="0.25">
      <c r="A15" t="s">
        <v>87</v>
      </c>
      <c r="B15" t="s">
        <v>95</v>
      </c>
      <c r="C15" t="str">
        <f>VLOOKUP(B15,$E$15:$F$15,2,0)</f>
        <v>$2,789</v>
      </c>
      <c r="E15" t="s">
        <v>95</v>
      </c>
      <c r="F15" t="s">
        <v>101</v>
      </c>
    </row>
    <row r="16" spans="1:9" x14ac:dyDescent="0.25">
      <c r="A16" t="s">
        <v>88</v>
      </c>
      <c r="B16" t="s">
        <v>96</v>
      </c>
      <c r="C16" t="str">
        <f>VLOOKUP(B16,$E$16:$F$16,2,0)</f>
        <v>$2,984</v>
      </c>
      <c r="E16" t="s">
        <v>96</v>
      </c>
      <c r="F16" t="s">
        <v>102</v>
      </c>
    </row>
    <row r="17" spans="1:9" x14ac:dyDescent="0.25">
      <c r="A17" t="s">
        <v>89</v>
      </c>
      <c r="B17" t="s">
        <v>97</v>
      </c>
      <c r="C17" t="str">
        <f>VLOOKUP(B17,$E$17:$F$17,2,0)</f>
        <v>$3,320</v>
      </c>
      <c r="E17" t="s">
        <v>97</v>
      </c>
      <c r="F17" t="s">
        <v>103</v>
      </c>
    </row>
    <row r="18" spans="1:9" x14ac:dyDescent="0.25">
      <c r="A18" t="s">
        <v>90</v>
      </c>
      <c r="B18" t="s">
        <v>98</v>
      </c>
      <c r="C18" t="str">
        <f>VLOOKUP(B18,$E$18:$F$18,2,0)</f>
        <v>$2,458</v>
      </c>
      <c r="E18" t="s">
        <v>98</v>
      </c>
      <c r="F18" t="s">
        <v>104</v>
      </c>
    </row>
    <row r="19" spans="1:9" x14ac:dyDescent="0.25">
      <c r="A19" t="s">
        <v>91</v>
      </c>
      <c r="B19" t="s">
        <v>99</v>
      </c>
      <c r="C19" t="str">
        <f>VLOOKUP(B19,$E$19:$F$19,2,0)</f>
        <v>$3,300</v>
      </c>
      <c r="E19" t="s">
        <v>99</v>
      </c>
      <c r="F19" t="s">
        <v>105</v>
      </c>
    </row>
    <row r="22" spans="1:9" x14ac:dyDescent="0.25">
      <c r="A22" s="4" t="s">
        <v>106</v>
      </c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t="s">
        <v>20</v>
      </c>
      <c r="B23" t="s">
        <v>107</v>
      </c>
      <c r="C23" t="s">
        <v>108</v>
      </c>
      <c r="D23" t="s">
        <v>109</v>
      </c>
      <c r="E23" t="s">
        <v>110</v>
      </c>
    </row>
    <row r="24" spans="1:9" x14ac:dyDescent="0.25">
      <c r="A24" t="s">
        <v>86</v>
      </c>
      <c r="B24">
        <v>55</v>
      </c>
      <c r="C24" s="8">
        <v>0.99</v>
      </c>
      <c r="D24" s="8">
        <f>C24*B24</f>
        <v>54.45</v>
      </c>
      <c r="E24" s="8">
        <f>ROUNDUP(D24,0)</f>
        <v>55</v>
      </c>
    </row>
    <row r="25" spans="1:9" x14ac:dyDescent="0.25">
      <c r="A25" t="s">
        <v>87</v>
      </c>
      <c r="B25">
        <v>25</v>
      </c>
      <c r="C25" s="8">
        <v>0.1</v>
      </c>
      <c r="D25" s="8">
        <f t="shared" ref="D25:D29" si="3">C25*B25</f>
        <v>2.5</v>
      </c>
      <c r="E25" s="8">
        <f t="shared" ref="E25:E29" si="4">ROUNDUP(D25,0)</f>
        <v>3</v>
      </c>
    </row>
    <row r="26" spans="1:9" x14ac:dyDescent="0.25">
      <c r="A26" t="s">
        <v>88</v>
      </c>
      <c r="B26">
        <v>35</v>
      </c>
      <c r="C26" s="8">
        <v>0.10100000000000001</v>
      </c>
      <c r="D26" s="8">
        <f t="shared" si="3"/>
        <v>3.5350000000000001</v>
      </c>
      <c r="E26" s="8">
        <f t="shared" si="4"/>
        <v>4</v>
      </c>
    </row>
    <row r="27" spans="1:9" x14ac:dyDescent="0.25">
      <c r="A27" t="s">
        <v>89</v>
      </c>
      <c r="B27">
        <v>28</v>
      </c>
      <c r="C27" s="8">
        <v>0.10199999999999999</v>
      </c>
      <c r="D27" s="8">
        <f t="shared" si="3"/>
        <v>2.8559999999999999</v>
      </c>
      <c r="E27" s="8">
        <f t="shared" si="4"/>
        <v>3</v>
      </c>
    </row>
    <row r="28" spans="1:9" x14ac:dyDescent="0.25">
      <c r="A28" t="s">
        <v>90</v>
      </c>
      <c r="B28">
        <v>31</v>
      </c>
      <c r="C28" s="8">
        <v>0.10299999999999999</v>
      </c>
      <c r="D28" s="8">
        <f t="shared" si="3"/>
        <v>3.1929999999999996</v>
      </c>
      <c r="E28" s="8">
        <f t="shared" si="4"/>
        <v>4</v>
      </c>
    </row>
    <row r="29" spans="1:9" x14ac:dyDescent="0.25">
      <c r="A29" t="s">
        <v>91</v>
      </c>
      <c r="B29">
        <v>25</v>
      </c>
      <c r="C29" s="8">
        <v>0.104</v>
      </c>
      <c r="D29" s="8">
        <f t="shared" si="3"/>
        <v>2.6</v>
      </c>
      <c r="E29" s="8">
        <f t="shared" si="4"/>
        <v>3</v>
      </c>
    </row>
    <row r="31" spans="1:9" x14ac:dyDescent="0.25">
      <c r="A31" s="4" t="s">
        <v>111</v>
      </c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t="s">
        <v>113</v>
      </c>
      <c r="B32" t="s">
        <v>112</v>
      </c>
      <c r="C32" t="s">
        <v>114</v>
      </c>
    </row>
    <row r="33" spans="1:9" x14ac:dyDescent="0.25">
      <c r="A33" t="s">
        <v>86</v>
      </c>
      <c r="B33" t="s">
        <v>115</v>
      </c>
      <c r="C33" t="str">
        <f>A33&amp;" "&amp;B33</f>
        <v>John Reese</v>
      </c>
    </row>
    <row r="34" spans="1:9" x14ac:dyDescent="0.25">
      <c r="A34" t="s">
        <v>87</v>
      </c>
      <c r="B34" t="s">
        <v>116</v>
      </c>
      <c r="C34" t="str">
        <f t="shared" ref="C34:C38" si="5">A34&amp;" "&amp;B34</f>
        <v>Ross Geller</v>
      </c>
    </row>
    <row r="35" spans="1:9" x14ac:dyDescent="0.25">
      <c r="A35" t="s">
        <v>88</v>
      </c>
      <c r="B35" t="s">
        <v>117</v>
      </c>
      <c r="C35" t="str">
        <f t="shared" si="5"/>
        <v>Natasha Romanoff</v>
      </c>
    </row>
    <row r="36" spans="1:9" x14ac:dyDescent="0.25">
      <c r="A36" t="s">
        <v>118</v>
      </c>
      <c r="B36" t="s">
        <v>89</v>
      </c>
      <c r="C36" t="str">
        <f t="shared" si="5"/>
        <v>William Gibbs</v>
      </c>
    </row>
    <row r="37" spans="1:9" x14ac:dyDescent="0.25">
      <c r="A37" t="s">
        <v>90</v>
      </c>
      <c r="B37" t="s">
        <v>119</v>
      </c>
      <c r="C37" t="str">
        <f t="shared" si="5"/>
        <v>Marco Polo</v>
      </c>
    </row>
    <row r="38" spans="1:9" x14ac:dyDescent="0.25">
      <c r="A38" t="s">
        <v>91</v>
      </c>
      <c r="B38" t="s">
        <v>120</v>
      </c>
      <c r="C38" t="str">
        <f t="shared" si="5"/>
        <v>Diego Luna</v>
      </c>
    </row>
    <row r="40" spans="1:9" x14ac:dyDescent="0.25">
      <c r="A40" s="4" t="s">
        <v>121</v>
      </c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t="s">
        <v>20</v>
      </c>
      <c r="B41" t="s">
        <v>122</v>
      </c>
      <c r="C41" s="12" t="s">
        <v>32</v>
      </c>
    </row>
    <row r="42" spans="1:9" x14ac:dyDescent="0.25">
      <c r="A42" t="s">
        <v>86</v>
      </c>
      <c r="B42" s="1">
        <v>44652</v>
      </c>
      <c r="C42" s="15">
        <v>3250</v>
      </c>
    </row>
    <row r="43" spans="1:9" x14ac:dyDescent="0.25">
      <c r="A43" t="s">
        <v>87</v>
      </c>
      <c r="B43" s="1">
        <v>44652</v>
      </c>
      <c r="C43" s="15">
        <v>2789</v>
      </c>
    </row>
    <row r="44" spans="1:9" x14ac:dyDescent="0.25">
      <c r="A44" t="s">
        <v>88</v>
      </c>
      <c r="B44" s="1">
        <v>44724</v>
      </c>
      <c r="C44" s="15">
        <v>2984</v>
      </c>
    </row>
    <row r="45" spans="1:9" x14ac:dyDescent="0.25">
      <c r="A45" t="s">
        <v>89</v>
      </c>
      <c r="B45" s="1">
        <v>44621</v>
      </c>
      <c r="C45" s="15">
        <v>3320</v>
      </c>
    </row>
    <row r="46" spans="1:9" x14ac:dyDescent="0.25">
      <c r="A46" t="s">
        <v>90</v>
      </c>
      <c r="B46" s="1">
        <v>44767</v>
      </c>
      <c r="C46" s="15">
        <v>2458</v>
      </c>
      <c r="E46" s="14"/>
    </row>
    <row r="47" spans="1:9" x14ac:dyDescent="0.25">
      <c r="A47" t="s">
        <v>91</v>
      </c>
      <c r="B47" s="1">
        <v>44743</v>
      </c>
      <c r="C47" s="15">
        <v>3300</v>
      </c>
    </row>
    <row r="50" spans="1:9" x14ac:dyDescent="0.25">
      <c r="A50" s="4" t="s">
        <v>123</v>
      </c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t="s">
        <v>20</v>
      </c>
      <c r="B51" t="s">
        <v>124</v>
      </c>
    </row>
    <row r="52" spans="1:9" x14ac:dyDescent="0.25">
      <c r="A52" t="s">
        <v>125</v>
      </c>
      <c r="B52" t="str" cm="1">
        <f t="array" ref="B52:B58">TRIM(A52:A58)</f>
        <v>John Robin</v>
      </c>
    </row>
    <row r="53" spans="1:9" x14ac:dyDescent="0.25">
      <c r="A53" t="s">
        <v>126</v>
      </c>
      <c r="B53" t="str">
        <v>Natasha Singh</v>
      </c>
    </row>
    <row r="54" spans="1:9" x14ac:dyDescent="0.25">
      <c r="A54" t="s">
        <v>127</v>
      </c>
      <c r="B54" t="str">
        <v>Natasha Roy</v>
      </c>
    </row>
    <row r="55" spans="1:9" x14ac:dyDescent="0.25">
      <c r="A55" t="s">
        <v>128</v>
      </c>
      <c r="B55" t="str">
        <v>John M Miller</v>
      </c>
    </row>
    <row r="56" spans="1:9" x14ac:dyDescent="0.25">
      <c r="A56" t="s">
        <v>129</v>
      </c>
      <c r="B56" t="str">
        <v>Marco Jolly</v>
      </c>
    </row>
    <row r="57" spans="1:9" x14ac:dyDescent="0.25">
      <c r="A57" t="s">
        <v>130</v>
      </c>
      <c r="B57" t="str">
        <v>Leonardo S</v>
      </c>
    </row>
    <row r="58" spans="1:9" x14ac:dyDescent="0.25">
      <c r="A58" t="s">
        <v>131</v>
      </c>
      <c r="B58" t="str">
        <v>Casper</v>
      </c>
    </row>
    <row r="61" spans="1:9" x14ac:dyDescent="0.25">
      <c r="A61" s="4" t="s">
        <v>132</v>
      </c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t="s">
        <v>20</v>
      </c>
      <c r="B62" t="s">
        <v>133</v>
      </c>
      <c r="C62" t="s">
        <v>134</v>
      </c>
      <c r="D62" t="s">
        <v>135</v>
      </c>
    </row>
    <row r="63" spans="1:9" x14ac:dyDescent="0.25">
      <c r="A63" t="s">
        <v>136</v>
      </c>
      <c r="B63" t="str">
        <f>LEFT(A63,SEARCH(" ",A63)-1)</f>
        <v>Mary</v>
      </c>
      <c r="C63" t="str">
        <f>MID(A63,SEARCH(" ",A63)+1,SEARCH(" ",A63,SEARCH(" ",A63)+1)-SEARCH(" ",A63)-1)</f>
        <v>Elizabeth</v>
      </c>
      <c r="D63" t="str">
        <f>RIGHT(A63,LEN(A63)-FIND("^",SUBSTITUTE(A63," ","^",LEN(A63)-LEN(SUBSTITUTE(A63," ","")))))</f>
        <v>Smith</v>
      </c>
    </row>
    <row r="64" spans="1:9" x14ac:dyDescent="0.25">
      <c r="A64" t="s">
        <v>137</v>
      </c>
      <c r="B64" t="str">
        <f t="shared" ref="B64:B69" si="6">LEFT(A64,SEARCH(" ",A64)-1)</f>
        <v>Ross</v>
      </c>
      <c r="C64" t="str">
        <f t="shared" ref="C64:C68" si="7">MID(A64,SEARCH(" ",A64)+1,SEARCH(" ",A64,SEARCH(" ",A64)+1)-SEARCH(" ",A64)-1)</f>
        <v>James</v>
      </c>
      <c r="D64" t="str">
        <f t="shared" ref="D64:D68" si="8">RIGHT(A64,LEN(A64)-FIND("^",SUBSTITUTE(A64," ","^",LEN(A64)-LEN(SUBSTITUTE(A64," ","")))))</f>
        <v>Geller</v>
      </c>
    </row>
    <row r="65" spans="1:9" x14ac:dyDescent="0.25">
      <c r="A65" t="s">
        <v>138</v>
      </c>
      <c r="B65" t="str">
        <f t="shared" si="6"/>
        <v>Natasha</v>
      </c>
      <c r="C65" t="str">
        <f t="shared" si="7"/>
        <v>Yvone</v>
      </c>
      <c r="D65" t="str">
        <f t="shared" si="8"/>
        <v>Rumanoff</v>
      </c>
    </row>
    <row r="66" spans="1:9" x14ac:dyDescent="0.25">
      <c r="A66" t="s">
        <v>139</v>
      </c>
      <c r="B66" t="str">
        <f t="shared" si="6"/>
        <v>William</v>
      </c>
      <c r="C66" t="str">
        <f t="shared" si="7"/>
        <v>Jackson</v>
      </c>
      <c r="D66" t="str">
        <f t="shared" si="8"/>
        <v>Harper</v>
      </c>
    </row>
    <row r="67" spans="1:9" x14ac:dyDescent="0.25">
      <c r="A67" t="s">
        <v>140</v>
      </c>
      <c r="B67" t="str">
        <f t="shared" si="6"/>
        <v>Marco</v>
      </c>
      <c r="C67" t="str">
        <f t="shared" si="7"/>
        <v>Van</v>
      </c>
      <c r="D67" t="str">
        <f t="shared" si="8"/>
        <v>Basten</v>
      </c>
    </row>
    <row r="68" spans="1:9" x14ac:dyDescent="0.25">
      <c r="A68" t="s">
        <v>141</v>
      </c>
      <c r="B68" t="str">
        <f t="shared" si="6"/>
        <v>Diego</v>
      </c>
      <c r="C68" t="str">
        <f t="shared" si="7"/>
        <v>Garcia</v>
      </c>
      <c r="D68" t="str">
        <f t="shared" si="8"/>
        <v>Lopez</v>
      </c>
    </row>
    <row r="70" spans="1:9" x14ac:dyDescent="0.25">
      <c r="A70" s="4" t="s">
        <v>142</v>
      </c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t="s">
        <v>143</v>
      </c>
      <c r="B71" t="s">
        <v>109</v>
      </c>
    </row>
    <row r="72" spans="1:9" x14ac:dyDescent="0.25">
      <c r="A72" t="s">
        <v>144</v>
      </c>
      <c r="B72" s="13">
        <v>500000</v>
      </c>
    </row>
    <row r="73" spans="1:9" x14ac:dyDescent="0.25">
      <c r="A73" t="s">
        <v>145</v>
      </c>
      <c r="B73" s="13">
        <v>350000</v>
      </c>
    </row>
    <row r="74" spans="1:9" x14ac:dyDescent="0.25">
      <c r="A74" t="s">
        <v>146</v>
      </c>
      <c r="B74" s="13">
        <v>450000</v>
      </c>
    </row>
    <row r="75" spans="1:9" x14ac:dyDescent="0.25">
      <c r="A75" t="s">
        <v>146</v>
      </c>
      <c r="B75" s="13">
        <v>398000</v>
      </c>
    </row>
    <row r="76" spans="1:9" x14ac:dyDescent="0.25">
      <c r="A76" t="s">
        <v>144</v>
      </c>
      <c r="B76" s="13">
        <v>458000</v>
      </c>
    </row>
    <row r="77" spans="1:9" x14ac:dyDescent="0.25">
      <c r="A77" t="s">
        <v>147</v>
      </c>
      <c r="B77" s="13">
        <v>300000</v>
      </c>
    </row>
    <row r="79" spans="1:9" x14ac:dyDescent="0.25">
      <c r="A79" t="s">
        <v>148</v>
      </c>
      <c r="B79" t="s">
        <v>109</v>
      </c>
    </row>
    <row r="80" spans="1:9" x14ac:dyDescent="0.25">
      <c r="A80" t="s">
        <v>144</v>
      </c>
      <c r="B80">
        <f>SUMIF(A72:A77,"Japan",B72:B77)</f>
        <v>958000</v>
      </c>
    </row>
    <row r="82" spans="1:9" x14ac:dyDescent="0.25">
      <c r="A82" s="4" t="s">
        <v>149</v>
      </c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t="s">
        <v>143</v>
      </c>
      <c r="B83" t="s">
        <v>109</v>
      </c>
    </row>
    <row r="84" spans="1:9" x14ac:dyDescent="0.25">
      <c r="A84" t="s">
        <v>144</v>
      </c>
      <c r="B84">
        <v>0</v>
      </c>
    </row>
    <row r="85" spans="1:9" x14ac:dyDescent="0.25">
      <c r="A85" t="s">
        <v>145</v>
      </c>
      <c r="B85">
        <v>78</v>
      </c>
    </row>
    <row r="86" spans="1:9" x14ac:dyDescent="0.25">
      <c r="A86" t="s">
        <v>146</v>
      </c>
      <c r="B86">
        <v>-99</v>
      </c>
    </row>
    <row r="87" spans="1:9" x14ac:dyDescent="0.25">
      <c r="A87" t="s">
        <v>146</v>
      </c>
      <c r="B87">
        <v>0</v>
      </c>
    </row>
    <row r="88" spans="1:9" x14ac:dyDescent="0.25">
      <c r="A88" t="s">
        <v>144</v>
      </c>
    </row>
    <row r="89" spans="1:9" x14ac:dyDescent="0.25">
      <c r="A89" t="s">
        <v>147</v>
      </c>
    </row>
    <row r="92" spans="1:9" x14ac:dyDescent="0.25">
      <c r="A92" s="4" t="s">
        <v>150</v>
      </c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t="s">
        <v>151</v>
      </c>
      <c r="B93" t="s">
        <v>152</v>
      </c>
      <c r="C93" t="s">
        <v>153</v>
      </c>
      <c r="D93" t="s">
        <v>154</v>
      </c>
    </row>
    <row r="94" spans="1:9" x14ac:dyDescent="0.25">
      <c r="A94" s="6">
        <v>44166</v>
      </c>
      <c r="B94" s="5" t="s">
        <v>159</v>
      </c>
      <c r="C94" s="5" t="s">
        <v>164</v>
      </c>
      <c r="D94" t="b">
        <f>AND(C94&gt;=A94,C94 &lt;=B94)</f>
        <v>1</v>
      </c>
    </row>
    <row r="95" spans="1:9" x14ac:dyDescent="0.25">
      <c r="A95" s="5" t="s">
        <v>155</v>
      </c>
      <c r="B95" s="5" t="s">
        <v>160</v>
      </c>
      <c r="C95" s="5" t="s">
        <v>165</v>
      </c>
      <c r="D95" t="b">
        <f t="shared" ref="D95:D99" si="9">AND(C95&gt;=A95,C95 &lt;=B95)</f>
        <v>1</v>
      </c>
    </row>
    <row r="96" spans="1:9" x14ac:dyDescent="0.25">
      <c r="A96" s="5" t="s">
        <v>156</v>
      </c>
      <c r="B96" s="5" t="s">
        <v>161</v>
      </c>
      <c r="C96" s="5" t="s">
        <v>166</v>
      </c>
      <c r="D96" t="b">
        <f t="shared" si="9"/>
        <v>0</v>
      </c>
    </row>
    <row r="97" spans="1:4" x14ac:dyDescent="0.25">
      <c r="A97" s="5" t="s">
        <v>157</v>
      </c>
      <c r="B97" s="5" t="s">
        <v>162</v>
      </c>
      <c r="C97" s="5" t="s">
        <v>167</v>
      </c>
      <c r="D97" t="b">
        <f t="shared" si="9"/>
        <v>1</v>
      </c>
    </row>
    <row r="98" spans="1:4" x14ac:dyDescent="0.25">
      <c r="A98" s="5" t="s">
        <v>158</v>
      </c>
      <c r="B98" s="5" t="s">
        <v>163</v>
      </c>
      <c r="C98" s="5" t="s">
        <v>168</v>
      </c>
      <c r="D98" t="b">
        <f t="shared" si="9"/>
        <v>0</v>
      </c>
    </row>
    <row r="99" spans="1:4" x14ac:dyDescent="0.25">
      <c r="A99" s="6">
        <v>44555</v>
      </c>
      <c r="B99" s="6">
        <v>44804</v>
      </c>
      <c r="C99" s="6">
        <v>44557</v>
      </c>
      <c r="D99" t="b">
        <f t="shared" si="9"/>
        <v>1</v>
      </c>
    </row>
  </sheetData>
  <mergeCells count="11">
    <mergeCell ref="A50:I50"/>
    <mergeCell ref="A61:I61"/>
    <mergeCell ref="A70:I70"/>
    <mergeCell ref="A82:I82"/>
    <mergeCell ref="A92:I92"/>
    <mergeCell ref="A1:I1"/>
    <mergeCell ref="A3:I3"/>
    <mergeCell ref="A12:I12"/>
    <mergeCell ref="A22:I22"/>
    <mergeCell ref="A31:I31"/>
    <mergeCell ref="A40:I40"/>
  </mergeCells>
  <phoneticPr fontId="2" type="noConversion"/>
  <conditionalFormatting sqref="C41:C4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{E523A7A5-EED9-4705-B419-A6E9862CE8F5}</x14:id>
        </ext>
      </extLst>
    </cfRule>
  </conditionalFormatting>
  <conditionalFormatting sqref="C42:C4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{6F233721-816A-485F-BD94-D5145A6CA533}</x14:id>
        </ext>
      </extLst>
    </cfRule>
    <cfRule type="colorScale" priority="6">
      <colorScale>
        <cfvo type="min"/>
        <cfvo type="max"/>
        <color rgb="FF63BE7B"/>
        <color rgb="FFFFEF9C"/>
      </colorScale>
    </cfRule>
  </conditionalFormatting>
  <dataValidations count="2">
    <dataValidation type="whole" operator="greaterThanOrEqual" allowBlank="1" showInputMessage="1" showErrorMessage="1" sqref="D80" xr:uid="{904F9560-923D-4C64-A1D2-105E3CC2476C}">
      <formula1>0</formula1>
    </dataValidation>
    <dataValidation allowBlank="1" showInputMessage="1" showErrorMessage="1" error="Please enter greater or equal to 0_x000a_" sqref="E86" xr:uid="{0672B8FA-5487-40D4-82A5-EAEB7371C0C4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23A7A5-EED9-4705-B419-A6E9862CE8F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C41:C47</xm:sqref>
        </x14:conditionalFormatting>
        <x14:conditionalFormatting xmlns:xm="http://schemas.microsoft.com/office/excel/2006/main">
          <x14:cfRule type="dataBar" id="{6F233721-816A-485F-BD94-D5145A6CA5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C42:C47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01</vt:lpstr>
      <vt:lpstr>Exercise 02</vt:lpstr>
      <vt:lpstr>Exercise 03</vt:lpstr>
      <vt:lpstr>Exercise 04</vt:lpstr>
      <vt:lpstr>Exercise 05</vt:lpstr>
      <vt:lpstr>Excel hands on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2023-03-13T13:32:31Z</dcterms:created>
  <dcterms:modified xsi:type="dcterms:W3CDTF">2023-03-14T19:22:12Z</dcterms:modified>
</cp:coreProperties>
</file>