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96f305d974707/Documents/SimulasiMonteCarlo/"/>
    </mc:Choice>
  </mc:AlternateContent>
  <xr:revisionPtr revIDLastSave="4" documentId="8_{C27BE06A-5CF6-48A0-968A-5E843D19E992}" xr6:coauthVersionLast="47" xr6:coauthVersionMax="47" xr10:uidLastSave="{F3183E2A-F967-437E-B077-23FBE484FE6C}"/>
  <bookViews>
    <workbookView xWindow="2280" yWindow="2280" windowWidth="7500" windowHeight="8170" xr2:uid="{42DEAD55-A48E-42BC-88EF-70C1DBB7B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7" i="1" s="1"/>
  <c r="I8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I5" i="1"/>
  <c r="A5" i="1"/>
  <c r="I4" i="1"/>
  <c r="A4" i="1"/>
  <c r="I3" i="1"/>
  <c r="H3" i="1"/>
  <c r="A3" i="1"/>
  <c r="H2" i="1"/>
  <c r="J2" i="1" s="1"/>
  <c r="H1" i="1"/>
  <c r="H5" i="1" s="1"/>
  <c r="H4" i="1" l="1"/>
  <c r="H6" i="1"/>
  <c r="K2" i="1"/>
  <c r="J3" i="1" l="1"/>
  <c r="L2" i="1"/>
  <c r="M2" i="1" s="1"/>
  <c r="K3" i="1" l="1"/>
  <c r="J4" i="1" l="1"/>
  <c r="L3" i="1"/>
  <c r="M3" i="1" s="1"/>
  <c r="K4" i="1" l="1"/>
  <c r="J5" i="1" l="1"/>
  <c r="L4" i="1"/>
  <c r="M4" i="1" s="1"/>
  <c r="K5" i="1" l="1"/>
  <c r="J6" i="1" l="1"/>
  <c r="L5" i="1"/>
  <c r="M5" i="1" s="1"/>
  <c r="K6" i="1" l="1"/>
  <c r="J7" i="1" l="1"/>
  <c r="L6" i="1"/>
  <c r="M6" i="1" s="1"/>
  <c r="K7" i="1" l="1"/>
  <c r="J8" i="1" s="1"/>
  <c r="L7" i="1"/>
  <c r="M7" i="1" s="1"/>
  <c r="K8" i="1" l="1"/>
  <c r="N2" i="1" s="1" a="1"/>
  <c r="L8" i="1"/>
  <c r="M8" i="1" s="1"/>
  <c r="N7" i="1" l="1"/>
  <c r="N6" i="1"/>
  <c r="N5" i="1"/>
  <c r="N3" i="1"/>
  <c r="N2" i="1"/>
  <c r="N8" i="1"/>
  <c r="N4" i="1"/>
  <c r="N9" i="1" l="1"/>
  <c r="O4" i="1" s="1"/>
  <c r="O3" i="1"/>
  <c r="O5" i="1"/>
  <c r="O6" i="1"/>
  <c r="O7" i="1"/>
  <c r="O2" i="1" l="1"/>
  <c r="P2" i="1" s="1"/>
  <c r="Q2" i="1" s="1"/>
  <c r="P3" i="1"/>
  <c r="O8" i="1"/>
  <c r="Q3" i="1" l="1"/>
  <c r="P4" i="1"/>
  <c r="S2" i="1"/>
  <c r="S3" i="1"/>
  <c r="R3" i="1"/>
  <c r="Q4" i="1" l="1"/>
  <c r="S4" i="1" s="1"/>
  <c r="P5" i="1"/>
  <c r="R4" i="1"/>
  <c r="Q5" i="1" l="1"/>
  <c r="S5" i="1" s="1"/>
  <c r="P6" i="1"/>
  <c r="R5" i="1"/>
  <c r="Q6" i="1" l="1"/>
  <c r="S6" i="1" s="1"/>
  <c r="P7" i="1"/>
  <c r="R6" i="1"/>
  <c r="Q7" i="1" l="1"/>
  <c r="S7" i="1" s="1"/>
  <c r="P8" i="1"/>
  <c r="Q8" i="1" s="1"/>
  <c r="R7" i="1"/>
  <c r="R8" i="1" l="1"/>
  <c r="S8" i="1"/>
</calcChain>
</file>

<file path=xl/sharedStrings.xml><?xml version="1.0" encoding="utf-8"?>
<sst xmlns="http://schemas.openxmlformats.org/spreadsheetml/2006/main" count="94" uniqueCount="35">
  <si>
    <t>id</t>
  </si>
  <si>
    <t>Bulan</t>
  </si>
  <si>
    <t>Golongan Darah</t>
  </si>
  <si>
    <t xml:space="preserve">Jumlah Pemakai </t>
  </si>
  <si>
    <t>tahun</t>
  </si>
  <si>
    <t>Jumlah</t>
  </si>
  <si>
    <t>No</t>
  </si>
  <si>
    <t xml:space="preserve">Batas Bawah </t>
  </si>
  <si>
    <t>Batas Atas</t>
  </si>
  <si>
    <t xml:space="preserve">Interval Kelas </t>
  </si>
  <si>
    <t>Interval Kelas Titik Tengah</t>
  </si>
  <si>
    <t>Frekuensi</t>
  </si>
  <si>
    <t>Probabilitas</t>
  </si>
  <si>
    <t xml:space="preserve">Prob Kumulatif </t>
  </si>
  <si>
    <t>Prob Kumulatif * 100</t>
  </si>
  <si>
    <t>Batas Bawah Angka Acak</t>
  </si>
  <si>
    <t>Interval Angka Acak</t>
  </si>
  <si>
    <t>JANUARI</t>
  </si>
  <si>
    <t>B</t>
  </si>
  <si>
    <t>Min</t>
  </si>
  <si>
    <t>FEBRUARI</t>
  </si>
  <si>
    <t>Max</t>
  </si>
  <si>
    <t>MARET</t>
  </si>
  <si>
    <t>Rentang</t>
  </si>
  <si>
    <t>APRIL</t>
  </si>
  <si>
    <t>Kelas</t>
  </si>
  <si>
    <t>MEI</t>
  </si>
  <si>
    <t>Lebar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</si>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</sst>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7486-7A6A-4050-B278-B705A21FF1A5}">
  <dimension ref="A1:S37"/>
  <sheetViews>
    <sheetView tabSelected="1" topLeftCell="A28" workbookViewId="0">
      <selection activeCell="D37" sqref="D3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>
        <f>COUNT(D2:D37)</f>
        <v>36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1</v>
      </c>
      <c r="B2" t="s">
        <v>17</v>
      </c>
      <c r="C2" t="s">
        <v>18</v>
      </c>
      <c r="D2">
        <v>117</v>
      </c>
      <c r="E2">
        <v>2021</v>
      </c>
      <c r="G2" t="s">
        <v>19</v>
      </c>
      <c r="H2">
        <f>MIN(D2:D37)</f>
        <v>95</v>
      </c>
      <c r="I2">
        <v>1</v>
      </c>
      <c r="J2">
        <f>$H$2</f>
        <v>95</v>
      </c>
      <c r="K2">
        <f>J2 + $H$6 - 1</f>
        <v>127</v>
      </c>
      <c r="L2" t="str">
        <f>J2 &amp; " – " &amp; K2</f>
        <v>95 – 127</v>
      </c>
      <c r="M2">
        <f>ROUND(AVERAGE(VALUE(LEFT(L2,FIND("-",SUBSTITUTE(L2,"–","-"))-1)), VALUE(RIGHT(L2,LEN(L2)-FIND("-",SUBSTITUTE(L2,"–","-"))))), 0)</f>
        <v>111</v>
      </c>
      <c r="N2">
        <f t="array" ref="N2:N8">FREQUENCY(D2:D37,K2:K8)</f>
        <v>3</v>
      </c>
      <c r="O2">
        <f t="shared" ref="O2:O8" si="0">N2/$N$9</f>
        <v>8.3333333333333329E-2</v>
      </c>
      <c r="P2">
        <f>O2</f>
        <v>8.3333333333333329E-2</v>
      </c>
      <c r="Q2">
        <f>ROUNDDOWN(P2*100,0)</f>
        <v>8</v>
      </c>
      <c r="R2">
        <v>0</v>
      </c>
      <c r="S2" t="str">
        <f>"00 - "&amp;TEXT(Q2,"00")</f>
        <v>00 - 08</v>
      </c>
    </row>
    <row r="3" spans="1:19" x14ac:dyDescent="0.35">
      <c r="A3">
        <f>A2+1</f>
        <v>2</v>
      </c>
      <c r="B3" t="s">
        <v>20</v>
      </c>
      <c r="C3" t="s">
        <v>18</v>
      </c>
      <c r="D3">
        <v>122</v>
      </c>
      <c r="E3">
        <v>2021</v>
      </c>
      <c r="G3" t="s">
        <v>21</v>
      </c>
      <c r="H3">
        <f>MAX(D2:D37)</f>
        <v>324</v>
      </c>
      <c r="I3">
        <f>I2+1</f>
        <v>2</v>
      </c>
      <c r="J3">
        <f>K2 + 1</f>
        <v>128</v>
      </c>
      <c r="K3">
        <f t="shared" ref="K3:K8" si="1">J3 + $H$6 - 1</f>
        <v>160</v>
      </c>
      <c r="L3" t="str">
        <f t="shared" ref="L3:L8" si="2">J3 &amp; " – " &amp; K3</f>
        <v>128 – 160</v>
      </c>
      <c r="M3">
        <f t="shared" ref="M3:M8" si="3">ROUND(AVERAGE(VALUE(LEFT(L3,FIND("-",SUBSTITUTE(L3,"–","-"))-1)), VALUE(RIGHT(L3,LEN(L3)-FIND("-",SUBSTITUTE(L3,"–","-"))))), 0)</f>
        <v>144</v>
      </c>
      <c r="N3">
        <v>6</v>
      </c>
      <c r="O3">
        <f t="shared" si="0"/>
        <v>0.16666666666666666</v>
      </c>
      <c r="P3">
        <f>P2+O3</f>
        <v>0.25</v>
      </c>
      <c r="Q3">
        <f t="shared" ref="Q3:Q8" si="4">ROUNDDOWN(P3*100,0)</f>
        <v>25</v>
      </c>
      <c r="R3">
        <f>Q2+1</f>
        <v>9</v>
      </c>
      <c r="S3" t="str">
        <f>TEXT(Q2+1,"00")&amp;" - "&amp;TEXT(Q3,"00")</f>
        <v>09 - 25</v>
      </c>
    </row>
    <row r="4" spans="1:19" x14ac:dyDescent="0.35">
      <c r="A4">
        <f t="shared" ref="A4:A37" si="5">A3+1</f>
        <v>3</v>
      </c>
      <c r="B4" t="s">
        <v>22</v>
      </c>
      <c r="C4" t="s">
        <v>18</v>
      </c>
      <c r="D4">
        <v>190</v>
      </c>
      <c r="E4">
        <v>2021</v>
      </c>
      <c r="G4" t="s">
        <v>23</v>
      </c>
      <c r="H4">
        <f>H3-H2</f>
        <v>229</v>
      </c>
      <c r="I4">
        <f t="shared" ref="I4:I8" si="6">I3+1</f>
        <v>3</v>
      </c>
      <c r="J4">
        <f t="shared" ref="J4" si="7">K3 + 1</f>
        <v>161</v>
      </c>
      <c r="K4">
        <f>J4 + $H$6 - 1</f>
        <v>193</v>
      </c>
      <c r="L4" t="str">
        <f t="shared" si="2"/>
        <v>161 – 193</v>
      </c>
      <c r="M4">
        <f t="shared" si="3"/>
        <v>177</v>
      </c>
      <c r="N4">
        <v>8</v>
      </c>
      <c r="O4">
        <f t="shared" si="0"/>
        <v>0.22222222222222221</v>
      </c>
      <c r="P4">
        <f t="shared" ref="P4:P8" si="8">P3+O4</f>
        <v>0.47222222222222221</v>
      </c>
      <c r="Q4">
        <f t="shared" si="4"/>
        <v>47</v>
      </c>
      <c r="R4">
        <f t="shared" ref="R4:R8" si="9">Q3+1</f>
        <v>26</v>
      </c>
      <c r="S4" t="str">
        <f t="shared" ref="S4:S7" si="10">TEXT(Q3+1,"00")&amp;" - "&amp;TEXT(Q4,"00")</f>
        <v>26 - 47</v>
      </c>
    </row>
    <row r="5" spans="1:19" x14ac:dyDescent="0.35">
      <c r="A5">
        <f t="shared" si="5"/>
        <v>4</v>
      </c>
      <c r="B5" t="s">
        <v>24</v>
      </c>
      <c r="C5" t="s">
        <v>18</v>
      </c>
      <c r="D5">
        <v>148</v>
      </c>
      <c r="E5">
        <v>2021</v>
      </c>
      <c r="G5" t="s">
        <v>25</v>
      </c>
      <c r="H5">
        <f>ROUNDUP(1 + 3.322*LOG10(H1),0)</f>
        <v>7</v>
      </c>
      <c r="I5">
        <f t="shared" si="6"/>
        <v>4</v>
      </c>
      <c r="J5">
        <f>K4 + 1</f>
        <v>194</v>
      </c>
      <c r="K5">
        <f t="shared" si="1"/>
        <v>226</v>
      </c>
      <c r="L5" t="str">
        <f>J5 &amp; " – " &amp; K5</f>
        <v>194 – 226</v>
      </c>
      <c r="M5">
        <f t="shared" si="3"/>
        <v>210</v>
      </c>
      <c r="N5">
        <v>10</v>
      </c>
      <c r="O5">
        <f t="shared" si="0"/>
        <v>0.27777777777777779</v>
      </c>
      <c r="P5">
        <f t="shared" si="8"/>
        <v>0.75</v>
      </c>
      <c r="Q5">
        <f t="shared" si="4"/>
        <v>75</v>
      </c>
      <c r="R5">
        <f t="shared" si="9"/>
        <v>48</v>
      </c>
      <c r="S5" t="str">
        <f t="shared" si="10"/>
        <v>48 - 75</v>
      </c>
    </row>
    <row r="6" spans="1:19" x14ac:dyDescent="0.35">
      <c r="A6">
        <f t="shared" si="5"/>
        <v>5</v>
      </c>
      <c r="B6" t="s">
        <v>26</v>
      </c>
      <c r="C6" t="s">
        <v>18</v>
      </c>
      <c r="D6">
        <v>133</v>
      </c>
      <c r="E6">
        <v>2021</v>
      </c>
      <c r="G6" t="s">
        <v>27</v>
      </c>
      <c r="H6">
        <f>ROUNDUP(H4/H5,0)</f>
        <v>33</v>
      </c>
      <c r="I6">
        <f t="shared" si="6"/>
        <v>5</v>
      </c>
      <c r="J6">
        <f>K5 + 1</f>
        <v>227</v>
      </c>
      <c r="K6">
        <f t="shared" si="1"/>
        <v>259</v>
      </c>
      <c r="L6" t="str">
        <f t="shared" si="2"/>
        <v>227 – 259</v>
      </c>
      <c r="M6">
        <f t="shared" si="3"/>
        <v>243</v>
      </c>
      <c r="N6">
        <v>4</v>
      </c>
      <c r="O6">
        <f t="shared" si="0"/>
        <v>0.1111111111111111</v>
      </c>
      <c r="P6">
        <f t="shared" si="8"/>
        <v>0.86111111111111116</v>
      </c>
      <c r="Q6">
        <f t="shared" si="4"/>
        <v>86</v>
      </c>
      <c r="R6">
        <f t="shared" si="9"/>
        <v>76</v>
      </c>
      <c r="S6" t="str">
        <f t="shared" si="10"/>
        <v>76 - 86</v>
      </c>
    </row>
    <row r="7" spans="1:19" x14ac:dyDescent="0.35">
      <c r="A7">
        <f t="shared" si="5"/>
        <v>6</v>
      </c>
      <c r="B7" t="s">
        <v>28</v>
      </c>
      <c r="C7" t="s">
        <v>18</v>
      </c>
      <c r="D7">
        <v>147</v>
      </c>
      <c r="E7">
        <v>2021</v>
      </c>
      <c r="I7">
        <f t="shared" si="6"/>
        <v>6</v>
      </c>
      <c r="J7">
        <f t="shared" ref="J7:J8" si="11">K6 + 1</f>
        <v>260</v>
      </c>
      <c r="K7">
        <f t="shared" si="1"/>
        <v>292</v>
      </c>
      <c r="L7" t="str">
        <f t="shared" si="2"/>
        <v>260 – 292</v>
      </c>
      <c r="M7">
        <f t="shared" si="3"/>
        <v>276</v>
      </c>
      <c r="N7">
        <v>3</v>
      </c>
      <c r="O7">
        <f t="shared" si="0"/>
        <v>8.3333333333333329E-2</v>
      </c>
      <c r="P7">
        <f t="shared" si="8"/>
        <v>0.94444444444444453</v>
      </c>
      <c r="Q7">
        <f t="shared" si="4"/>
        <v>94</v>
      </c>
      <c r="R7">
        <f t="shared" si="9"/>
        <v>87</v>
      </c>
      <c r="S7" t="str">
        <f t="shared" si="10"/>
        <v>87 - 94</v>
      </c>
    </row>
    <row r="8" spans="1:19" x14ac:dyDescent="0.35">
      <c r="A8">
        <f t="shared" si="5"/>
        <v>7</v>
      </c>
      <c r="B8" t="s">
        <v>29</v>
      </c>
      <c r="C8" t="s">
        <v>18</v>
      </c>
      <c r="D8">
        <v>95</v>
      </c>
      <c r="E8">
        <v>2021</v>
      </c>
      <c r="I8">
        <f t="shared" si="6"/>
        <v>7</v>
      </c>
      <c r="J8">
        <f t="shared" si="11"/>
        <v>293</v>
      </c>
      <c r="K8">
        <f t="shared" si="1"/>
        <v>325</v>
      </c>
      <c r="L8" t="str">
        <f t="shared" si="2"/>
        <v>293 – 325</v>
      </c>
      <c r="M8">
        <f t="shared" si="3"/>
        <v>309</v>
      </c>
      <c r="N8">
        <v>2</v>
      </c>
      <c r="O8">
        <f t="shared" si="0"/>
        <v>5.5555555555555552E-2</v>
      </c>
      <c r="P8">
        <f t="shared" si="8"/>
        <v>1</v>
      </c>
      <c r="Q8">
        <f t="shared" si="4"/>
        <v>100</v>
      </c>
      <c r="R8">
        <f t="shared" si="9"/>
        <v>95</v>
      </c>
      <c r="S8" t="str">
        <f>TEXT(Q7+1,"00")&amp;" - 99"</f>
        <v>95 - 99</v>
      </c>
    </row>
    <row r="9" spans="1:19" x14ac:dyDescent="0.35">
      <c r="A9">
        <f t="shared" si="5"/>
        <v>8</v>
      </c>
      <c r="B9" t="s">
        <v>30</v>
      </c>
      <c r="C9" t="s">
        <v>18</v>
      </c>
      <c r="D9">
        <v>161</v>
      </c>
      <c r="E9">
        <v>2021</v>
      </c>
      <c r="N9">
        <f>SUM(N2:N8)</f>
        <v>36</v>
      </c>
    </row>
    <row r="10" spans="1:19" x14ac:dyDescent="0.35">
      <c r="A10">
        <f t="shared" si="5"/>
        <v>9</v>
      </c>
      <c r="B10" t="s">
        <v>31</v>
      </c>
      <c r="C10" t="s">
        <v>18</v>
      </c>
      <c r="D10">
        <v>153</v>
      </c>
      <c r="E10">
        <v>2021</v>
      </c>
    </row>
    <row r="11" spans="1:19" x14ac:dyDescent="0.35">
      <c r="A11">
        <f t="shared" si="5"/>
        <v>10</v>
      </c>
      <c r="B11" t="s">
        <v>32</v>
      </c>
      <c r="C11" t="s">
        <v>18</v>
      </c>
      <c r="D11">
        <v>283</v>
      </c>
      <c r="E11">
        <v>2021</v>
      </c>
    </row>
    <row r="12" spans="1:19" x14ac:dyDescent="0.35">
      <c r="A12">
        <f t="shared" si="5"/>
        <v>11</v>
      </c>
      <c r="B12" t="s">
        <v>33</v>
      </c>
      <c r="C12" t="s">
        <v>18</v>
      </c>
      <c r="D12">
        <v>278</v>
      </c>
      <c r="E12">
        <v>2021</v>
      </c>
    </row>
    <row r="13" spans="1:19" x14ac:dyDescent="0.35">
      <c r="A13">
        <f t="shared" si="5"/>
        <v>12</v>
      </c>
      <c r="B13" t="s">
        <v>34</v>
      </c>
      <c r="C13" t="s">
        <v>18</v>
      </c>
      <c r="D13">
        <v>280</v>
      </c>
      <c r="E13">
        <v>2021</v>
      </c>
    </row>
    <row r="14" spans="1:19" x14ac:dyDescent="0.35">
      <c r="A14">
        <f t="shared" si="5"/>
        <v>13</v>
      </c>
      <c r="B14" t="s">
        <v>17</v>
      </c>
      <c r="C14" t="s">
        <v>18</v>
      </c>
      <c r="D14">
        <v>324</v>
      </c>
      <c r="E14">
        <v>2022</v>
      </c>
    </row>
    <row r="15" spans="1:19" x14ac:dyDescent="0.35">
      <c r="A15">
        <f t="shared" si="5"/>
        <v>14</v>
      </c>
      <c r="B15" t="s">
        <v>20</v>
      </c>
      <c r="C15" t="s">
        <v>18</v>
      </c>
      <c r="D15">
        <v>225</v>
      </c>
      <c r="E15">
        <v>2022</v>
      </c>
    </row>
    <row r="16" spans="1:19" x14ac:dyDescent="0.35">
      <c r="A16">
        <f t="shared" si="5"/>
        <v>15</v>
      </c>
      <c r="B16" t="s">
        <v>22</v>
      </c>
      <c r="C16" t="s">
        <v>18</v>
      </c>
      <c r="D16">
        <v>219</v>
      </c>
      <c r="E16">
        <v>2022</v>
      </c>
    </row>
    <row r="17" spans="1:5" x14ac:dyDescent="0.35">
      <c r="A17">
        <f t="shared" si="5"/>
        <v>16</v>
      </c>
      <c r="B17" t="s">
        <v>24</v>
      </c>
      <c r="C17" t="s">
        <v>18</v>
      </c>
      <c r="D17">
        <v>233</v>
      </c>
      <c r="E17">
        <v>2022</v>
      </c>
    </row>
    <row r="18" spans="1:5" x14ac:dyDescent="0.35">
      <c r="A18">
        <f t="shared" si="5"/>
        <v>17</v>
      </c>
      <c r="B18" t="s">
        <v>26</v>
      </c>
      <c r="C18" t="s">
        <v>18</v>
      </c>
      <c r="D18">
        <v>236</v>
      </c>
      <c r="E18">
        <v>2022</v>
      </c>
    </row>
    <row r="19" spans="1:5" x14ac:dyDescent="0.35">
      <c r="A19">
        <f t="shared" si="5"/>
        <v>18</v>
      </c>
      <c r="B19" t="s">
        <v>28</v>
      </c>
      <c r="C19" t="s">
        <v>18</v>
      </c>
      <c r="D19">
        <v>185</v>
      </c>
      <c r="E19">
        <v>2022</v>
      </c>
    </row>
    <row r="20" spans="1:5" x14ac:dyDescent="0.35">
      <c r="A20">
        <f t="shared" si="5"/>
        <v>19</v>
      </c>
      <c r="B20" t="s">
        <v>29</v>
      </c>
      <c r="C20" t="s">
        <v>18</v>
      </c>
      <c r="D20">
        <v>199</v>
      </c>
      <c r="E20">
        <v>2022</v>
      </c>
    </row>
    <row r="21" spans="1:5" x14ac:dyDescent="0.35">
      <c r="A21">
        <f t="shared" si="5"/>
        <v>20</v>
      </c>
      <c r="B21" t="s">
        <v>30</v>
      </c>
      <c r="C21" t="s">
        <v>18</v>
      </c>
      <c r="D21">
        <v>201</v>
      </c>
      <c r="E21">
        <v>2022</v>
      </c>
    </row>
    <row r="22" spans="1:5" x14ac:dyDescent="0.35">
      <c r="A22">
        <f t="shared" si="5"/>
        <v>21</v>
      </c>
      <c r="B22" t="s">
        <v>31</v>
      </c>
      <c r="C22" t="s">
        <v>18</v>
      </c>
      <c r="D22">
        <v>210</v>
      </c>
      <c r="E22">
        <v>2022</v>
      </c>
    </row>
    <row r="23" spans="1:5" x14ac:dyDescent="0.35">
      <c r="A23">
        <f t="shared" si="5"/>
        <v>22</v>
      </c>
      <c r="B23" t="s">
        <v>32</v>
      </c>
      <c r="C23" t="s">
        <v>18</v>
      </c>
      <c r="D23">
        <v>189</v>
      </c>
      <c r="E23">
        <v>2022</v>
      </c>
    </row>
    <row r="24" spans="1:5" x14ac:dyDescent="0.35">
      <c r="A24">
        <f t="shared" si="5"/>
        <v>23</v>
      </c>
      <c r="B24" t="s">
        <v>33</v>
      </c>
      <c r="C24" t="s">
        <v>18</v>
      </c>
      <c r="D24">
        <v>156</v>
      </c>
      <c r="E24">
        <v>2022</v>
      </c>
    </row>
    <row r="25" spans="1:5" x14ac:dyDescent="0.35">
      <c r="A25">
        <f t="shared" si="5"/>
        <v>24</v>
      </c>
      <c r="B25" t="s">
        <v>34</v>
      </c>
      <c r="C25" t="s">
        <v>18</v>
      </c>
      <c r="D25">
        <v>181</v>
      </c>
      <c r="E25">
        <v>2022</v>
      </c>
    </row>
    <row r="26" spans="1:5" x14ac:dyDescent="0.35">
      <c r="A26">
        <f t="shared" si="5"/>
        <v>25</v>
      </c>
      <c r="B26" t="s">
        <v>17</v>
      </c>
      <c r="C26" t="s">
        <v>18</v>
      </c>
      <c r="D26">
        <v>324</v>
      </c>
      <c r="E26">
        <v>2023</v>
      </c>
    </row>
    <row r="27" spans="1:5" x14ac:dyDescent="0.35">
      <c r="A27">
        <f t="shared" si="5"/>
        <v>26</v>
      </c>
      <c r="B27" t="s">
        <v>20</v>
      </c>
      <c r="C27" t="s">
        <v>18</v>
      </c>
      <c r="D27">
        <v>225</v>
      </c>
      <c r="E27">
        <v>2023</v>
      </c>
    </row>
    <row r="28" spans="1:5" x14ac:dyDescent="0.35">
      <c r="A28">
        <f t="shared" si="5"/>
        <v>27</v>
      </c>
      <c r="B28" t="s">
        <v>22</v>
      </c>
      <c r="C28" t="s">
        <v>18</v>
      </c>
      <c r="D28">
        <v>219</v>
      </c>
      <c r="E28">
        <v>2023</v>
      </c>
    </row>
    <row r="29" spans="1:5" x14ac:dyDescent="0.35">
      <c r="A29">
        <f t="shared" si="5"/>
        <v>28</v>
      </c>
      <c r="B29" t="s">
        <v>24</v>
      </c>
      <c r="C29" t="s">
        <v>18</v>
      </c>
      <c r="D29">
        <v>233</v>
      </c>
      <c r="E29">
        <v>2023</v>
      </c>
    </row>
    <row r="30" spans="1:5" x14ac:dyDescent="0.35">
      <c r="A30">
        <f t="shared" si="5"/>
        <v>29</v>
      </c>
      <c r="B30" t="s">
        <v>26</v>
      </c>
      <c r="C30" t="s">
        <v>18</v>
      </c>
      <c r="D30">
        <v>236</v>
      </c>
      <c r="E30">
        <v>2023</v>
      </c>
    </row>
    <row r="31" spans="1:5" x14ac:dyDescent="0.35">
      <c r="A31">
        <f t="shared" si="5"/>
        <v>30</v>
      </c>
      <c r="B31" t="s">
        <v>28</v>
      </c>
      <c r="C31" t="s">
        <v>18</v>
      </c>
      <c r="D31">
        <v>185</v>
      </c>
      <c r="E31">
        <v>2023</v>
      </c>
    </row>
    <row r="32" spans="1:5" x14ac:dyDescent="0.35">
      <c r="A32">
        <f t="shared" si="5"/>
        <v>31</v>
      </c>
      <c r="B32" t="s">
        <v>29</v>
      </c>
      <c r="C32" t="s">
        <v>18</v>
      </c>
      <c r="D32">
        <v>199</v>
      </c>
      <c r="E32">
        <v>2023</v>
      </c>
    </row>
    <row r="33" spans="1:5" x14ac:dyDescent="0.35">
      <c r="A33">
        <f t="shared" si="5"/>
        <v>32</v>
      </c>
      <c r="B33" t="s">
        <v>30</v>
      </c>
      <c r="C33" t="s">
        <v>18</v>
      </c>
      <c r="D33">
        <v>201</v>
      </c>
      <c r="E33">
        <v>2023</v>
      </c>
    </row>
    <row r="34" spans="1:5" x14ac:dyDescent="0.35">
      <c r="A34">
        <f t="shared" si="5"/>
        <v>33</v>
      </c>
      <c r="B34" t="s">
        <v>31</v>
      </c>
      <c r="C34" t="s">
        <v>18</v>
      </c>
      <c r="D34">
        <v>210</v>
      </c>
      <c r="E34">
        <v>2023</v>
      </c>
    </row>
    <row r="35" spans="1:5" x14ac:dyDescent="0.35">
      <c r="A35">
        <f t="shared" si="5"/>
        <v>34</v>
      </c>
      <c r="B35" t="s">
        <v>32</v>
      </c>
      <c r="C35" t="s">
        <v>18</v>
      </c>
      <c r="D35">
        <v>189</v>
      </c>
      <c r="E35">
        <v>2023</v>
      </c>
    </row>
    <row r="36" spans="1:5" x14ac:dyDescent="0.35">
      <c r="A36">
        <f t="shared" si="5"/>
        <v>35</v>
      </c>
      <c r="B36" t="s">
        <v>33</v>
      </c>
      <c r="C36" t="s">
        <v>18</v>
      </c>
      <c r="D36">
        <v>156</v>
      </c>
      <c r="E36">
        <v>2023</v>
      </c>
    </row>
    <row r="37" spans="1:5" x14ac:dyDescent="0.35">
      <c r="A37">
        <f t="shared" si="5"/>
        <v>36</v>
      </c>
      <c r="B37" t="s">
        <v>34</v>
      </c>
      <c r="C37" t="s">
        <v>18</v>
      </c>
      <c r="D37">
        <v>181</v>
      </c>
      <c r="E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ain</dc:creator>
  <cp:lastModifiedBy>nur ain</cp:lastModifiedBy>
  <dcterms:created xsi:type="dcterms:W3CDTF">2025-07-16T07:30:00Z</dcterms:created>
  <dcterms:modified xsi:type="dcterms:W3CDTF">2025-07-24T01:55:11Z</dcterms:modified>
</cp:coreProperties>
</file>