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640" yWindow="3060" windowWidth="35660" windowHeight="19020" tabRatio="500"/>
  </bookViews>
  <sheets>
    <sheet name="Wingate Test (modified)" sheetId="2" r:id="rId1"/>
    <sheet name="Sheet3" sheetId="3" r:id="rId2"/>
  </sheets>
  <definedNames>
    <definedName name="data_1" localSheetId="1">Sheet3!$A$2:$F$23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8" i="2"/>
  <c r="G3" i="3"/>
  <c r="B7" i="2"/>
  <c r="H3" i="3"/>
  <c r="B11" i="2"/>
  <c r="I3" i="3"/>
  <c r="J3" i="3"/>
  <c r="K3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B12" i="2"/>
  <c r="B13" i="2"/>
  <c r="B6" i="2"/>
  <c r="E9" i="2"/>
  <c r="E8" i="2"/>
  <c r="B9" i="2"/>
  <c r="E7" i="2"/>
</calcChain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marcus:dev:trenerska-akademia-seminarna-praca:wingate-test:data.csv" decimal="," thousands=" " delimiter=",">
      <textFields count="6">
        <textField/>
        <textField/>
        <textField/>
        <textField/>
        <textField/>
        <textField/>
      </textFields>
    </textPr>
  </connection>
  <connection id="2" name="data.csv1" type="6" refreshedVersion="0" background="1" saveData="1">
    <textPr fileType="mac" sourceFile="Macintosh HD:Users:marcus:Documents:bike:Trenersky Kurz:trenerska-akademia-seminarna-praca:wingate-test:data.csv" thousands=" " delimiter=",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<sst xmlns="http://schemas.openxmlformats.org/spreadsheetml/2006/main" count="37" uniqueCount="32">
  <si>
    <t>Distance</t>
  </si>
  <si>
    <t>Speed</t>
  </si>
  <si>
    <t>Power</t>
  </si>
  <si>
    <t>Heart Rate</t>
  </si>
  <si>
    <t>Cadence</t>
  </si>
  <si>
    <t>kg</t>
  </si>
  <si>
    <t>W</t>
  </si>
  <si>
    <t>%</t>
  </si>
  <si>
    <t>Peak Power (PP)</t>
  </si>
  <si>
    <t>Relative Peak Power (RPP)</t>
  </si>
  <si>
    <t>W/kg</t>
  </si>
  <si>
    <t>Mean Power</t>
  </si>
  <si>
    <t>Min Power</t>
  </si>
  <si>
    <t>Fatique Index (FI)</t>
  </si>
  <si>
    <t>Fatique Index (W/s)</t>
  </si>
  <si>
    <t>W/s</t>
  </si>
  <si>
    <t>Body Weigh</t>
  </si>
  <si>
    <t>Summary</t>
  </si>
  <si>
    <t>Realtive Mean Power</t>
  </si>
  <si>
    <t>Min  power time</t>
  </si>
  <si>
    <t>s</t>
  </si>
  <si>
    <t>Time:</t>
  </si>
  <si>
    <t>Distance:</t>
  </si>
  <si>
    <t>km</t>
  </si>
  <si>
    <t>Date:</t>
  </si>
  <si>
    <t>24.1.2016</t>
  </si>
  <si>
    <t>Trainer Resistance/Mode</t>
  </si>
  <si>
    <t>Level Mode</t>
  </si>
  <si>
    <t>Rider/Bike</t>
  </si>
  <si>
    <r>
      <rPr>
        <b/>
        <sz val="18"/>
        <color theme="1"/>
        <rFont val="Calibri"/>
        <scheme val="minor"/>
      </rPr>
      <t>Imported Data</t>
    </r>
  </si>
  <si>
    <t>Peak Power Time</t>
  </si>
  <si>
    <t>Experimental Wingate test using home trainer (Elite Qubo Digital B+)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</si>
</sst>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24"/>
      <color theme="1"/>
      <name val="Calibri"/>
      <scheme val="minor"/>
    </font>
    <font>
      <b/>
      <sz val="18"/>
      <color theme="1"/>
      <name val="Calibri"/>
      <scheme val="minor"/>
    </font>
    <font>
      <sz val="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2" fontId="0" fillId="2" borderId="1" xfId="0" applyNumberFormat="1" applyFill="1" applyBorder="1"/>
    <xf numFmtId="0" fontId="0" fillId="0" borderId="0" xfId="0" applyFont="1"/>
    <xf numFmtId="0" fontId="0" fillId="3" borderId="0" xfId="0" applyFill="1"/>
    <xf numFmtId="0" fontId="4" fillId="3" borderId="0" xfId="0" applyFont="1" applyFill="1"/>
    <xf numFmtId="0" fontId="1" fillId="3" borderId="1" xfId="0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2" fontId="0" fillId="3" borderId="1" xfId="0" applyNumberFormat="1" applyFont="1" applyFill="1" applyBorder="1"/>
    <xf numFmtId="0" fontId="0" fillId="3" borderId="1" xfId="0" applyFont="1" applyFill="1" applyBorder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  <colors>
    <mruColors>
      <color rgb="FFFFE96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59038216813807"/>
          <c:y val="0.0862068241469816"/>
          <c:w val="0.907113357989342"/>
          <c:h val="0.794712772972344"/>
        </c:manualLayout>
      </c:layout>
      <c:scatterChart>
        <c:scatterStyle val="lineMarker"/>
        <c:varyColors val="0"/>
        <c:ser>
          <c:idx val="1"/>
          <c:order val="3"/>
          <c:tx>
            <c:v>Min</c:v>
          </c:tx>
          <c:spPr>
            <a:ln w="47625">
              <a:noFill/>
            </a:ln>
          </c:spPr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Sheet3!$A$3:$A$23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Sheet3!$K$3:$K$43</c:f>
              <c:numCache>
                <c:formatCode>General</c:formatCode>
                <c:ptCount val="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119.0</c:v>
                </c:pt>
                <c:pt idx="20">
                  <c:v>119.0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yVal>
          <c:smooth val="0"/>
        </c:ser>
        <c:ser>
          <c:idx val="3"/>
          <c:order val="4"/>
          <c:tx>
            <c:v>Max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sz="1600" b="1" i="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Sheet3!$A$3:$A$23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Sheet3!$J$3:$J$43</c:f>
              <c:numCache>
                <c:formatCode>General</c:formatCode>
                <c:ptCount val="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1002.0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625080"/>
        <c:axId val="-2061071496"/>
      </c:scatterChart>
      <c:scatterChart>
        <c:scatterStyle val="smoothMarker"/>
        <c:varyColors val="0"/>
        <c:ser>
          <c:idx val="2"/>
          <c:order val="0"/>
          <c:tx>
            <c:strRef>
              <c:f>Sheet3!$D$2</c:f>
              <c:strCache>
                <c:ptCount val="1"/>
                <c:pt idx="0">
                  <c:v>Power</c:v>
                </c:pt>
              </c:strCache>
            </c:strRef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Sheet3!$A$3:$A$23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Sheet3!$D$3:$D$23</c:f>
              <c:numCache>
                <c:formatCode>0.00</c:formatCode>
                <c:ptCount val="21"/>
                <c:pt idx="0">
                  <c:v>531.0</c:v>
                </c:pt>
                <c:pt idx="1">
                  <c:v>795.0</c:v>
                </c:pt>
                <c:pt idx="2">
                  <c:v>922.0</c:v>
                </c:pt>
                <c:pt idx="3">
                  <c:v>979.0</c:v>
                </c:pt>
                <c:pt idx="4">
                  <c:v>979.0</c:v>
                </c:pt>
                <c:pt idx="5">
                  <c:v>1002.0</c:v>
                </c:pt>
                <c:pt idx="6">
                  <c:v>981.0</c:v>
                </c:pt>
                <c:pt idx="7">
                  <c:v>948.0</c:v>
                </c:pt>
                <c:pt idx="8">
                  <c:v>948.0</c:v>
                </c:pt>
                <c:pt idx="9">
                  <c:v>948.0</c:v>
                </c:pt>
                <c:pt idx="10">
                  <c:v>860.0</c:v>
                </c:pt>
                <c:pt idx="11">
                  <c:v>790.0</c:v>
                </c:pt>
                <c:pt idx="12">
                  <c:v>651.0</c:v>
                </c:pt>
                <c:pt idx="13">
                  <c:v>589.0</c:v>
                </c:pt>
                <c:pt idx="14">
                  <c:v>589.0</c:v>
                </c:pt>
                <c:pt idx="15">
                  <c:v>554.0</c:v>
                </c:pt>
                <c:pt idx="16">
                  <c:v>525.0</c:v>
                </c:pt>
                <c:pt idx="17">
                  <c:v>472.0</c:v>
                </c:pt>
                <c:pt idx="18">
                  <c:v>285.0</c:v>
                </c:pt>
                <c:pt idx="19">
                  <c:v>119.0</c:v>
                </c:pt>
                <c:pt idx="20">
                  <c:v>119.0</c:v>
                </c:pt>
              </c:numCache>
            </c:numRef>
          </c:yVal>
          <c:smooth val="1"/>
        </c:ser>
        <c:ser>
          <c:idx val="0"/>
          <c:order val="2"/>
          <c:tx>
            <c:v>Mean Power</c:v>
          </c:tx>
          <c:spPr>
            <a:ln w="12700" cmpd="sng">
              <a:prstDash val="solid"/>
            </a:ln>
          </c:spPr>
          <c:marker>
            <c:symbol val="none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txPr>
              <a:bodyPr/>
              <a:lstStyle/>
              <a:p>
                <a:pPr>
                  <a:defRPr sz="1600" b="1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Sheet3!$A$3:$A$23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Sheet3!$G$3:$G$23</c:f>
              <c:numCache>
                <c:formatCode>General</c:formatCode>
                <c:ptCount val="21"/>
                <c:pt idx="0">
                  <c:v>694.5714285714286</c:v>
                </c:pt>
                <c:pt idx="1">
                  <c:v>694.5714285714286</c:v>
                </c:pt>
                <c:pt idx="2">
                  <c:v>694.5714285714286</c:v>
                </c:pt>
                <c:pt idx="3">
                  <c:v>694.5714285714286</c:v>
                </c:pt>
                <c:pt idx="4">
                  <c:v>694.5714285714286</c:v>
                </c:pt>
                <c:pt idx="5">
                  <c:v>694.5714285714286</c:v>
                </c:pt>
                <c:pt idx="6">
                  <c:v>694.5714285714286</c:v>
                </c:pt>
                <c:pt idx="7">
                  <c:v>694.5714285714286</c:v>
                </c:pt>
                <c:pt idx="8">
                  <c:v>694.5714285714286</c:v>
                </c:pt>
                <c:pt idx="9">
                  <c:v>694.5714285714286</c:v>
                </c:pt>
                <c:pt idx="10">
                  <c:v>694.5714285714286</c:v>
                </c:pt>
                <c:pt idx="11">
                  <c:v>694.5714285714286</c:v>
                </c:pt>
                <c:pt idx="12">
                  <c:v>694.5714285714286</c:v>
                </c:pt>
                <c:pt idx="13">
                  <c:v>694.5714285714286</c:v>
                </c:pt>
                <c:pt idx="14">
                  <c:v>694.5714285714286</c:v>
                </c:pt>
                <c:pt idx="15">
                  <c:v>694.5714285714286</c:v>
                </c:pt>
                <c:pt idx="16">
                  <c:v>694.5714285714286</c:v>
                </c:pt>
                <c:pt idx="17">
                  <c:v>694.5714285714286</c:v>
                </c:pt>
                <c:pt idx="18">
                  <c:v>694.5714285714286</c:v>
                </c:pt>
                <c:pt idx="19">
                  <c:v>694.5714285714286</c:v>
                </c:pt>
                <c:pt idx="20">
                  <c:v>694.5714285714286</c:v>
                </c:pt>
              </c:numCache>
            </c:numRef>
          </c:yVal>
          <c:smooth val="1"/>
        </c:ser>
        <c:ser>
          <c:idx val="5"/>
          <c:order val="5"/>
          <c:tx>
            <c:v>Peak Power</c:v>
          </c:tx>
          <c:spPr>
            <a:ln w="12700" cap="flat" cmpd="sng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Sheet3!$A$3:$A$23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Sheet3!$H$3:$H$43</c:f>
              <c:numCache>
                <c:formatCode>General</c:formatCode>
                <c:ptCount val="41"/>
                <c:pt idx="0">
                  <c:v>1002.0</c:v>
                </c:pt>
                <c:pt idx="1">
                  <c:v>1002.0</c:v>
                </c:pt>
                <c:pt idx="2">
                  <c:v>1002.0</c:v>
                </c:pt>
                <c:pt idx="3">
                  <c:v>1002.0</c:v>
                </c:pt>
                <c:pt idx="4">
                  <c:v>1002.0</c:v>
                </c:pt>
                <c:pt idx="5">
                  <c:v>1002.0</c:v>
                </c:pt>
                <c:pt idx="6">
                  <c:v>1002.0</c:v>
                </c:pt>
                <c:pt idx="7">
                  <c:v>1002.0</c:v>
                </c:pt>
                <c:pt idx="8">
                  <c:v>1002.0</c:v>
                </c:pt>
                <c:pt idx="9">
                  <c:v>1002.0</c:v>
                </c:pt>
                <c:pt idx="10">
                  <c:v>1002.0</c:v>
                </c:pt>
                <c:pt idx="11">
                  <c:v>1002.0</c:v>
                </c:pt>
                <c:pt idx="12">
                  <c:v>1002.0</c:v>
                </c:pt>
                <c:pt idx="13">
                  <c:v>1002.0</c:v>
                </c:pt>
                <c:pt idx="14">
                  <c:v>1002.0</c:v>
                </c:pt>
                <c:pt idx="15">
                  <c:v>1002.0</c:v>
                </c:pt>
                <c:pt idx="16">
                  <c:v>1002.0</c:v>
                </c:pt>
                <c:pt idx="17">
                  <c:v>1002.0</c:v>
                </c:pt>
                <c:pt idx="18">
                  <c:v>1002.0</c:v>
                </c:pt>
                <c:pt idx="19">
                  <c:v>1002.0</c:v>
                </c:pt>
                <c:pt idx="20">
                  <c:v>1002.0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yVal>
          <c:smooth val="1"/>
        </c:ser>
        <c:ser>
          <c:idx val="6"/>
          <c:order val="6"/>
          <c:tx>
            <c:v>Min Power</c:v>
          </c:tx>
          <c:spPr>
            <a:ln w="12700" cmpd="sng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Sheet3!$A$3:$A$23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Sheet3!$I$3:$I$23</c:f>
              <c:numCache>
                <c:formatCode>General</c:formatCode>
                <c:ptCount val="21"/>
                <c:pt idx="0">
                  <c:v>119.0</c:v>
                </c:pt>
                <c:pt idx="1">
                  <c:v>119.0</c:v>
                </c:pt>
                <c:pt idx="2">
                  <c:v>119.0</c:v>
                </c:pt>
                <c:pt idx="3">
                  <c:v>119.0</c:v>
                </c:pt>
                <c:pt idx="4">
                  <c:v>119.0</c:v>
                </c:pt>
                <c:pt idx="5">
                  <c:v>119.0</c:v>
                </c:pt>
                <c:pt idx="6">
                  <c:v>119.0</c:v>
                </c:pt>
                <c:pt idx="7">
                  <c:v>119.0</c:v>
                </c:pt>
                <c:pt idx="8">
                  <c:v>119.0</c:v>
                </c:pt>
                <c:pt idx="9">
                  <c:v>119.0</c:v>
                </c:pt>
                <c:pt idx="10">
                  <c:v>119.0</c:v>
                </c:pt>
                <c:pt idx="11">
                  <c:v>119.0</c:v>
                </c:pt>
                <c:pt idx="12">
                  <c:v>119.0</c:v>
                </c:pt>
                <c:pt idx="13">
                  <c:v>119.0</c:v>
                </c:pt>
                <c:pt idx="14">
                  <c:v>119.0</c:v>
                </c:pt>
                <c:pt idx="15">
                  <c:v>119.0</c:v>
                </c:pt>
                <c:pt idx="16">
                  <c:v>119.0</c:v>
                </c:pt>
                <c:pt idx="17">
                  <c:v>119.0</c:v>
                </c:pt>
                <c:pt idx="18">
                  <c:v>119.0</c:v>
                </c:pt>
                <c:pt idx="19">
                  <c:v>119.0</c:v>
                </c:pt>
                <c:pt idx="20">
                  <c:v>119.0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625080"/>
        <c:axId val="-2061071496"/>
      </c:scatterChart>
      <c:scatterChart>
        <c:scatterStyle val="smoothMarker"/>
        <c:varyColors val="0"/>
        <c:ser>
          <c:idx val="4"/>
          <c:order val="1"/>
          <c:tx>
            <c:strRef>
              <c:f>Sheet3!$F$2</c:f>
              <c:strCache>
                <c:ptCount val="1"/>
                <c:pt idx="0">
                  <c:v>Cadence</c:v>
                </c:pt>
              </c:strCache>
            </c:strRef>
          </c:tx>
          <c:spPr>
            <a:ln w="12700" cmpd="sng">
              <a:solidFill>
                <a:srgbClr val="FFE964"/>
              </a:solidFill>
            </a:ln>
          </c:spPr>
          <c:marker>
            <c:symbol val="none"/>
          </c:marker>
          <c:xVal>
            <c:numRef>
              <c:f>Sheet3!$A$3:$A$23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Sheet3!$F$3:$F$23</c:f>
              <c:numCache>
                <c:formatCode>General</c:formatCode>
                <c:ptCount val="21"/>
                <c:pt idx="0">
                  <c:v>66.0</c:v>
                </c:pt>
                <c:pt idx="1">
                  <c:v>66.0</c:v>
                </c:pt>
                <c:pt idx="2">
                  <c:v>35.0</c:v>
                </c:pt>
                <c:pt idx="3">
                  <c:v>113.0</c:v>
                </c:pt>
                <c:pt idx="4">
                  <c:v>113.0</c:v>
                </c:pt>
                <c:pt idx="5">
                  <c:v>164.0</c:v>
                </c:pt>
                <c:pt idx="6">
                  <c:v>170.0</c:v>
                </c:pt>
                <c:pt idx="7">
                  <c:v>160.0</c:v>
                </c:pt>
                <c:pt idx="8">
                  <c:v>160.0</c:v>
                </c:pt>
                <c:pt idx="9">
                  <c:v>160.0</c:v>
                </c:pt>
                <c:pt idx="10">
                  <c:v>93.0</c:v>
                </c:pt>
                <c:pt idx="11">
                  <c:v>73.0</c:v>
                </c:pt>
                <c:pt idx="12">
                  <c:v>94.0</c:v>
                </c:pt>
                <c:pt idx="13">
                  <c:v>87.0</c:v>
                </c:pt>
                <c:pt idx="14">
                  <c:v>87.0</c:v>
                </c:pt>
                <c:pt idx="15">
                  <c:v>83.0</c:v>
                </c:pt>
                <c:pt idx="16">
                  <c:v>81.0</c:v>
                </c:pt>
                <c:pt idx="17">
                  <c:v>75.0</c:v>
                </c:pt>
                <c:pt idx="18">
                  <c:v>75.0</c:v>
                </c:pt>
                <c:pt idx="19">
                  <c:v>75.0</c:v>
                </c:pt>
                <c:pt idx="20">
                  <c:v>75.0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162872"/>
        <c:axId val="-2046123384"/>
      </c:scatterChart>
      <c:valAx>
        <c:axId val="-2046625080"/>
        <c:scaling>
          <c:orientation val="minMax"/>
          <c:max val="20.0"/>
        </c:scaling>
        <c:delete val="0"/>
        <c:axPos val="b"/>
        <c:majorGridlines/>
        <c:title>
          <c:tx>
            <c:strRef>
              <c:f>Sheet3!$A$2</c:f>
              <c:strCache>
                <c:ptCount val="1"/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071496"/>
        <c:crosses val="autoZero"/>
        <c:crossBetween val="midCat"/>
        <c:majorUnit val="1.0"/>
        <c:minorUnit val="0.2"/>
      </c:valAx>
      <c:valAx>
        <c:axId val="-2061071496"/>
        <c:scaling>
          <c:orientation val="minMax"/>
          <c:max val="1300.0"/>
          <c:min val="0.0"/>
        </c:scaling>
        <c:delete val="0"/>
        <c:axPos val="l"/>
        <c:majorGridlines>
          <c:spPr>
            <a:ln>
              <a:solidFill>
                <a:schemeClr val="tx1"/>
              </a:solidFill>
              <a:prstDash val="dash"/>
            </a:ln>
          </c:spPr>
        </c:majorGridlines>
        <c:title>
          <c:tx>
            <c:strRef>
              <c:f>Sheet3!$D$2</c:f>
              <c:strCache>
                <c:ptCount val="1"/>
                <c:pt idx="0">
                  <c:v>Power</c:v>
                </c:pt>
              </c:strCache>
            </c:strRef>
          </c:tx>
          <c:layout>
            <c:manualLayout>
              <c:xMode val="edge"/>
              <c:yMode val="edge"/>
              <c:x val="0.0321116786077416"/>
              <c:y val="0.0146534782325763"/>
            </c:manualLayout>
          </c:layout>
          <c:overlay val="0"/>
          <c:txPr>
            <a:bodyPr rot="0" vert="horz"/>
            <a:lstStyle/>
            <a:p>
              <a:pPr>
                <a:defRPr>
                  <a:solidFill>
                    <a:schemeClr val="tx1"/>
                  </a:solidFill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19050" cmpd="sng">
            <a:solidFill>
              <a:srgbClr val="FF0000"/>
            </a:solidFill>
          </a:ln>
        </c:spPr>
        <c:crossAx val="-2046625080"/>
        <c:crosses val="autoZero"/>
        <c:crossBetween val="midCat"/>
      </c:valAx>
      <c:valAx>
        <c:axId val="-2046123384"/>
        <c:scaling>
          <c:orientation val="minMax"/>
          <c:max val="300.0"/>
        </c:scaling>
        <c:delete val="0"/>
        <c:axPos val="r"/>
        <c:title>
          <c:tx>
            <c:strRef>
              <c:f>Sheet3!$F$2</c:f>
              <c:strCache>
                <c:ptCount val="1"/>
                <c:pt idx="0">
                  <c:v>Cadence</c:v>
                </c:pt>
              </c:strCache>
            </c:strRef>
          </c:tx>
          <c:layout>
            <c:manualLayout>
              <c:xMode val="edge"/>
              <c:yMode val="edge"/>
              <c:x val="0.933983136304147"/>
              <c:y val="0.0176381784393739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19050" cmpd="sng">
            <a:solidFill>
              <a:srgbClr val="FFE964"/>
            </a:solidFill>
          </a:ln>
        </c:spPr>
        <c:crossAx val="-2046162872"/>
        <c:crosses val="max"/>
        <c:crossBetween val="midCat"/>
      </c:valAx>
      <c:valAx>
        <c:axId val="-20461628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6123384"/>
        <c:crossBetween val="midCat"/>
      </c:valAx>
    </c:plotArea>
    <c:plotVisOnly val="0"/>
    <c:dispBlanksAs val="gap"/>
    <c:showDLblsOverMax val="0"/>
  </c:chart>
  <c:printSettings>
    <c:headerFooter/>
    <c:pageMargins b="1.0" l="0.75" r="0.75" t="1.0" header="0.5" footer="0.5"/>
    <c:pageSetup paperSize="9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14</xdr:row>
      <xdr:rowOff>139700</xdr:rowOff>
    </xdr:from>
    <xdr:to>
      <xdr:col>10</xdr:col>
      <xdr:colOff>25400</xdr:colOff>
      <xdr:row>42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3"/>
  <sheetViews>
    <sheetView tabSelected="1" workbookViewId="0">
      <selection activeCell="G6" sqref="G6"/>
    </sheetView>
  </sheetViews>
  <sheetFormatPr baseColWidth="10" defaultRowHeight="15" x14ac:dyDescent="0"/>
  <cols>
    <col min="1" max="1" width="17.6640625" customWidth="1"/>
    <col min="3" max="3" width="4.6640625" customWidth="1"/>
    <col min="4" max="4" width="23.1640625" bestFit="1" customWidth="1"/>
    <col min="5" max="5" width="12.1640625" customWidth="1"/>
    <col min="6" max="6" width="13.33203125" customWidth="1"/>
  </cols>
  <sheetData>
    <row r="1" spans="1:6">
      <c r="A1" t="s">
        <v>31</v>
      </c>
    </row>
    <row r="3" spans="1:6" ht="30">
      <c r="A3" s="7" t="s">
        <v>17</v>
      </c>
      <c r="B3" s="6"/>
      <c r="C3" s="6"/>
      <c r="D3" s="6"/>
      <c r="E3" s="6"/>
      <c r="F3" s="6"/>
    </row>
    <row r="4" spans="1:6">
      <c r="A4" s="8" t="s">
        <v>16</v>
      </c>
      <c r="B4" s="2">
        <v>64</v>
      </c>
      <c r="C4" s="9" t="s">
        <v>5</v>
      </c>
      <c r="D4" s="8" t="s">
        <v>26</v>
      </c>
      <c r="E4" s="2">
        <v>16</v>
      </c>
      <c r="F4" s="2" t="s">
        <v>27</v>
      </c>
    </row>
    <row r="5" spans="1:6">
      <c r="A5" s="8" t="s">
        <v>21</v>
      </c>
      <c r="B5" s="9">
        <f>MAX(Sheet3!A:A)+1</f>
        <v>21</v>
      </c>
      <c r="C5" s="9" t="s">
        <v>20</v>
      </c>
      <c r="D5" s="8" t="s">
        <v>24</v>
      </c>
      <c r="E5" s="11" t="s">
        <v>25</v>
      </c>
      <c r="F5" s="12"/>
    </row>
    <row r="6" spans="1:6">
      <c r="A6" s="8" t="s">
        <v>22</v>
      </c>
      <c r="B6" s="9">
        <f>MAX(Sheet3!B:B)</f>
        <v>0.193</v>
      </c>
      <c r="C6" s="9" t="s">
        <v>23</v>
      </c>
      <c r="D6" s="9" t="s">
        <v>28</v>
      </c>
      <c r="E6" s="2"/>
      <c r="F6" s="2"/>
    </row>
    <row r="7" spans="1:6">
      <c r="A7" s="8" t="s">
        <v>8</v>
      </c>
      <c r="B7" s="10">
        <f>MAX(Sheet3!D3:D23)</f>
        <v>1002</v>
      </c>
      <c r="C7" s="9" t="s">
        <v>6</v>
      </c>
      <c r="D7" s="8" t="s">
        <v>9</v>
      </c>
      <c r="E7" s="13">
        <f>B7/B4</f>
        <v>15.65625</v>
      </c>
      <c r="F7" s="9" t="s">
        <v>10</v>
      </c>
    </row>
    <row r="8" spans="1:6">
      <c r="A8" s="8" t="s">
        <v>11</v>
      </c>
      <c r="B8" s="10">
        <f>SUM(Sheet3!D3:D23)/B5</f>
        <v>694.57142857142856</v>
      </c>
      <c r="C8" s="9" t="s">
        <v>6</v>
      </c>
      <c r="D8" s="8" t="s">
        <v>18</v>
      </c>
      <c r="E8" s="13">
        <f>B8/B4</f>
        <v>10.852678571428571</v>
      </c>
      <c r="F8" s="9" t="s">
        <v>10</v>
      </c>
    </row>
    <row r="9" spans="1:6">
      <c r="A9" s="8" t="s">
        <v>13</v>
      </c>
      <c r="B9" s="10">
        <f>100*(B7-B11)/B7</f>
        <v>88.123752495009981</v>
      </c>
      <c r="C9" s="9" t="s">
        <v>7</v>
      </c>
      <c r="D9" s="8" t="s">
        <v>14</v>
      </c>
      <c r="E9" s="13">
        <f>(B7-B11)/(B12-B13)</f>
        <v>63.071428571428569</v>
      </c>
      <c r="F9" s="9" t="s">
        <v>15</v>
      </c>
    </row>
    <row r="11" spans="1:6">
      <c r="A11" s="14" t="s">
        <v>12</v>
      </c>
      <c r="B11" s="14">
        <f>MIN(Sheet3!D3:D23)</f>
        <v>119</v>
      </c>
      <c r="C11" s="14" t="s">
        <v>6</v>
      </c>
    </row>
    <row r="12" spans="1:6">
      <c r="A12" s="14" t="s">
        <v>19</v>
      </c>
      <c r="B12" s="14">
        <f>MATCH(MIN(Sheet3!D3:D23),Sheet3!D3:D23,0)</f>
        <v>20</v>
      </c>
      <c r="C12" s="14" t="s">
        <v>20</v>
      </c>
    </row>
    <row r="13" spans="1:6">
      <c r="A13" s="14" t="s">
        <v>30</v>
      </c>
      <c r="B13" s="14">
        <f>MATCH(MAX(Sheet3!D3:D23),Sheet3!D3:D23,0)</f>
        <v>6</v>
      </c>
      <c r="C13" s="14" t="s">
        <v>20</v>
      </c>
    </row>
  </sheetData>
  <mergeCells count="1">
    <mergeCell ref="E5:F5"/>
  </mergeCells>
  <phoneticPr fontId="6" type="noConversion"/>
  <pageMargins left="0.75000000000000011" right="0.75000000000000011" top="1" bottom="1" header="0.5" footer="0.5"/>
  <pageSetup scale="7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G5" sqref="G5"/>
    </sheetView>
  </sheetViews>
  <sheetFormatPr baseColWidth="10" defaultRowHeight="15" x14ac:dyDescent="0"/>
  <cols>
    <col min="1" max="1" width="5.33203125" customWidth="1"/>
    <col min="2" max="2" width="8.33203125" bestFit="1" customWidth="1"/>
    <col min="3" max="3" width="10.1640625" bestFit="1" customWidth="1"/>
    <col min="4" max="4" width="7.83203125" bestFit="1" customWidth="1"/>
    <col min="5" max="5" width="10.1640625" bestFit="1" customWidth="1"/>
    <col min="6" max="6" width="8.33203125" customWidth="1"/>
    <col min="7" max="11" width="10.83203125" customWidth="1"/>
  </cols>
  <sheetData>
    <row r="1" spans="1:11" ht="23">
      <c r="A1" s="1" t="s">
        <v>29</v>
      </c>
      <c r="B1" s="5"/>
      <c r="C1" s="5"/>
      <c r="D1" s="5"/>
      <c r="E1" s="5"/>
      <c r="F1" s="5"/>
    </row>
    <row r="2" spans="1:1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11">
      <c r="A3" s="2">
        <v>0</v>
      </c>
      <c r="B3" s="2">
        <v>7.0000000000000001E-3</v>
      </c>
      <c r="C3" s="2">
        <v>28.198633999999998</v>
      </c>
      <c r="D3" s="4">
        <v>531</v>
      </c>
      <c r="E3" s="2">
        <v>0</v>
      </c>
      <c r="F3" s="2">
        <v>66</v>
      </c>
      <c r="G3">
        <f>IF(ISNUMBER(A3),'Wingate Test (modified)'!$B$8,NA())</f>
        <v>694.57142857142856</v>
      </c>
      <c r="H3">
        <f>IF(ISNUMBER(B3),'Wingate Test (modified)'!$B$7,NA())</f>
        <v>1002</v>
      </c>
      <c r="I3">
        <f>IF(ISNUMBER(B3),'Wingate Test (modified)'!$B$11,NA())</f>
        <v>119</v>
      </c>
      <c r="J3" t="e">
        <f>IF('Wingate Test (modified)'!$B$7=D3,'Wingate Test (modified)'!$B$7,NA())</f>
        <v>#N/A</v>
      </c>
      <c r="K3" t="e">
        <f>IF('Wingate Test (modified)'!$B$11=D3,'Wingate Test (modified)'!$B$11,NA())</f>
        <v>#N/A</v>
      </c>
    </row>
    <row r="4" spans="1:11">
      <c r="A4" s="2">
        <v>1</v>
      </c>
      <c r="B4" s="2">
        <v>1.7000000000000001E-2</v>
      </c>
      <c r="C4" s="2">
        <v>38.006127999999997</v>
      </c>
      <c r="D4" s="4">
        <v>795</v>
      </c>
      <c r="E4" s="2">
        <v>0</v>
      </c>
      <c r="F4" s="2">
        <v>66</v>
      </c>
      <c r="G4">
        <f>IF(ISNUMBER(A4),'Wingate Test (modified)'!$B$8,NA())</f>
        <v>694.57142857142856</v>
      </c>
      <c r="H4">
        <f>IF(ISNUMBER(B4),'Wingate Test (modified)'!$B$7,NA())</f>
        <v>1002</v>
      </c>
      <c r="I4">
        <f>IF(ISNUMBER(B4),'Wingate Test (modified)'!$B$11,NA())</f>
        <v>119</v>
      </c>
      <c r="J4" t="e">
        <f>IF('Wingate Test (modified)'!$B$7=D4,'Wingate Test (modified)'!$B$7,NA())</f>
        <v>#N/A</v>
      </c>
      <c r="K4" t="e">
        <f>IF('Wingate Test (modified)'!$B$11=D4,'Wingate Test (modified)'!$B$11,NA())</f>
        <v>#N/A</v>
      </c>
    </row>
    <row r="5" spans="1:11">
      <c r="A5" s="2">
        <v>2</v>
      </c>
      <c r="B5" s="2">
        <v>0.03</v>
      </c>
      <c r="C5" s="2">
        <v>44.645400000000002</v>
      </c>
      <c r="D5" s="4">
        <v>922</v>
      </c>
      <c r="E5" s="2">
        <v>0</v>
      </c>
      <c r="F5" s="2">
        <v>35</v>
      </c>
      <c r="G5">
        <f>IF(ISNUMBER(A5),'Wingate Test (modified)'!$B$8,NA())</f>
        <v>694.57142857142856</v>
      </c>
      <c r="H5">
        <f>IF(ISNUMBER(B5),'Wingate Test (modified)'!$B$7,NA())</f>
        <v>1002</v>
      </c>
      <c r="I5">
        <f>IF(ISNUMBER(B5),'Wingate Test (modified)'!$B$11,NA())</f>
        <v>119</v>
      </c>
      <c r="J5" t="e">
        <f>IF('Wingate Test (modified)'!$B$7=D5,'Wingate Test (modified)'!$B$7,NA())</f>
        <v>#N/A</v>
      </c>
      <c r="K5" t="e">
        <f>IF('Wingate Test (modified)'!$B$11=D5,'Wingate Test (modified)'!$B$11,NA())</f>
        <v>#N/A</v>
      </c>
    </row>
    <row r="6" spans="1:11">
      <c r="A6" s="2">
        <v>3</v>
      </c>
      <c r="B6" s="2">
        <v>4.2999999999999997E-2</v>
      </c>
      <c r="C6" s="2">
        <v>48.341808999999998</v>
      </c>
      <c r="D6" s="4">
        <v>979</v>
      </c>
      <c r="E6" s="2">
        <v>0</v>
      </c>
      <c r="F6" s="2">
        <v>113</v>
      </c>
      <c r="G6">
        <f>IF(ISNUMBER(A6),'Wingate Test (modified)'!$B$8,NA())</f>
        <v>694.57142857142856</v>
      </c>
      <c r="H6">
        <f>IF(ISNUMBER(B6),'Wingate Test (modified)'!$B$7,NA())</f>
        <v>1002</v>
      </c>
      <c r="I6">
        <f>IF(ISNUMBER(B6),'Wingate Test (modified)'!$B$11,NA())</f>
        <v>119</v>
      </c>
      <c r="J6" t="e">
        <f>IF('Wingate Test (modified)'!$B$7=D6,'Wingate Test (modified)'!$B$7,NA())</f>
        <v>#N/A</v>
      </c>
      <c r="K6" t="e">
        <f>IF('Wingate Test (modified)'!$B$11=D6,'Wingate Test (modified)'!$B$11,NA())</f>
        <v>#N/A</v>
      </c>
    </row>
    <row r="7" spans="1:11">
      <c r="A7" s="2">
        <v>4</v>
      </c>
      <c r="B7" s="2">
        <v>4.2999999999999997E-2</v>
      </c>
      <c r="C7" s="2">
        <v>48.341808999999998</v>
      </c>
      <c r="D7" s="4">
        <v>979</v>
      </c>
      <c r="E7" s="2">
        <v>0</v>
      </c>
      <c r="F7" s="2">
        <v>113</v>
      </c>
      <c r="G7">
        <f>IF(ISNUMBER(A7),'Wingate Test (modified)'!$B$8,NA())</f>
        <v>694.57142857142856</v>
      </c>
      <c r="H7">
        <f>IF(ISNUMBER(B7),'Wingate Test (modified)'!$B$7,NA())</f>
        <v>1002</v>
      </c>
      <c r="I7">
        <f>IF(ISNUMBER(B7),'Wingate Test (modified)'!$B$11,NA())</f>
        <v>119</v>
      </c>
      <c r="J7" t="e">
        <f>IF('Wingate Test (modified)'!$B$7=D7,'Wingate Test (modified)'!$B$7,NA())</f>
        <v>#N/A</v>
      </c>
      <c r="K7" t="e">
        <f>IF('Wingate Test (modified)'!$B$11=D7,'Wingate Test (modified)'!$B$11,NA())</f>
        <v>#N/A</v>
      </c>
    </row>
    <row r="8" spans="1:11">
      <c r="A8" s="2">
        <v>5</v>
      </c>
      <c r="B8" s="2">
        <v>5.6000000000000001E-2</v>
      </c>
      <c r="C8" s="2">
        <v>49.807118000000003</v>
      </c>
      <c r="D8" s="4">
        <v>1002</v>
      </c>
      <c r="E8" s="2">
        <v>0</v>
      </c>
      <c r="F8" s="2">
        <v>164</v>
      </c>
      <c r="G8">
        <f>IF(ISNUMBER(A8),'Wingate Test (modified)'!$B$8,NA())</f>
        <v>694.57142857142856</v>
      </c>
      <c r="H8">
        <f>IF(ISNUMBER(B8),'Wingate Test (modified)'!$B$7,NA())</f>
        <v>1002</v>
      </c>
      <c r="I8">
        <f>IF(ISNUMBER(B8),'Wingate Test (modified)'!$B$11,NA())</f>
        <v>119</v>
      </c>
      <c r="J8">
        <f>IF('Wingate Test (modified)'!$B$7=D8,'Wingate Test (modified)'!$B$7,NA())</f>
        <v>1002</v>
      </c>
      <c r="K8" t="e">
        <f>IF('Wingate Test (modified)'!$B$11=D8,'Wingate Test (modified)'!$B$11,NA())</f>
        <v>#N/A</v>
      </c>
    </row>
    <row r="9" spans="1:11">
      <c r="A9" s="2">
        <v>6</v>
      </c>
      <c r="B9" s="2">
        <v>8.3000000000000004E-2</v>
      </c>
      <c r="C9" s="2">
        <v>48.467185000000001</v>
      </c>
      <c r="D9" s="4">
        <v>981</v>
      </c>
      <c r="E9" s="2">
        <v>0</v>
      </c>
      <c r="F9" s="2">
        <v>170</v>
      </c>
      <c r="G9">
        <f>IF(ISNUMBER(A9),'Wingate Test (modified)'!$B$8,NA())</f>
        <v>694.57142857142856</v>
      </c>
      <c r="H9">
        <f>IF(ISNUMBER(B9),'Wingate Test (modified)'!$B$7,NA())</f>
        <v>1002</v>
      </c>
      <c r="I9">
        <f>IF(ISNUMBER(B9),'Wingate Test (modified)'!$B$11,NA())</f>
        <v>119</v>
      </c>
      <c r="J9" t="e">
        <f>IF('Wingate Test (modified)'!$B$7=D9,'Wingate Test (modified)'!$B$7,NA())</f>
        <v>#N/A</v>
      </c>
      <c r="K9" t="e">
        <f>IF('Wingate Test (modified)'!$B$11=D9,'Wingate Test (modified)'!$B$11,NA())</f>
        <v>#N/A</v>
      </c>
    </row>
    <row r="10" spans="1:11">
      <c r="A10" s="2">
        <v>7</v>
      </c>
      <c r="B10" s="2">
        <v>9.5000000000000001E-2</v>
      </c>
      <c r="C10" s="2">
        <v>46.336238000000002</v>
      </c>
      <c r="D10" s="4">
        <v>948</v>
      </c>
      <c r="E10" s="2">
        <v>0</v>
      </c>
      <c r="F10" s="2">
        <v>160</v>
      </c>
      <c r="G10">
        <f>IF(ISNUMBER(A10),'Wingate Test (modified)'!$B$8,NA())</f>
        <v>694.57142857142856</v>
      </c>
      <c r="H10">
        <f>IF(ISNUMBER(B10),'Wingate Test (modified)'!$B$7,NA())</f>
        <v>1002</v>
      </c>
      <c r="I10">
        <f>IF(ISNUMBER(B10),'Wingate Test (modified)'!$B$11,NA())</f>
        <v>119</v>
      </c>
      <c r="J10" t="e">
        <f>IF('Wingate Test (modified)'!$B$7=D10,'Wingate Test (modified)'!$B$7,NA())</f>
        <v>#N/A</v>
      </c>
      <c r="K10" t="e">
        <f>IF('Wingate Test (modified)'!$B$11=D10,'Wingate Test (modified)'!$B$11,NA())</f>
        <v>#N/A</v>
      </c>
    </row>
    <row r="11" spans="1:11">
      <c r="A11" s="2">
        <v>8</v>
      </c>
      <c r="B11" s="2">
        <v>9.5000000000000001E-2</v>
      </c>
      <c r="C11" s="2">
        <v>46.336238000000002</v>
      </c>
      <c r="D11" s="4">
        <v>948</v>
      </c>
      <c r="E11" s="2">
        <v>0</v>
      </c>
      <c r="F11" s="2">
        <v>160</v>
      </c>
      <c r="G11">
        <f>IF(ISNUMBER(A11),'Wingate Test (modified)'!$B$8,NA())</f>
        <v>694.57142857142856</v>
      </c>
      <c r="H11">
        <f>IF(ISNUMBER(B11),'Wingate Test (modified)'!$B$7,NA())</f>
        <v>1002</v>
      </c>
      <c r="I11">
        <f>IF(ISNUMBER(B11),'Wingate Test (modified)'!$B$11,NA())</f>
        <v>119</v>
      </c>
      <c r="J11" t="e">
        <f>IF('Wingate Test (modified)'!$B$7=D11,'Wingate Test (modified)'!$B$7,NA())</f>
        <v>#N/A</v>
      </c>
      <c r="K11" t="e">
        <f>IF('Wingate Test (modified)'!$B$11=D11,'Wingate Test (modified)'!$B$11,NA())</f>
        <v>#N/A</v>
      </c>
    </row>
    <row r="12" spans="1:11">
      <c r="A12" s="2">
        <v>9</v>
      </c>
      <c r="B12" s="2">
        <v>9.5000000000000001E-2</v>
      </c>
      <c r="C12" s="2">
        <v>46.336238000000002</v>
      </c>
      <c r="D12" s="4">
        <v>948</v>
      </c>
      <c r="E12" s="2">
        <v>0</v>
      </c>
      <c r="F12" s="2">
        <v>160</v>
      </c>
      <c r="G12">
        <f>IF(ISNUMBER(A12),'Wingate Test (modified)'!$B$8,NA())</f>
        <v>694.57142857142856</v>
      </c>
      <c r="H12">
        <f>IF(ISNUMBER(B12),'Wingate Test (modified)'!$B$7,NA())</f>
        <v>1002</v>
      </c>
      <c r="I12">
        <f>IF(ISNUMBER(B12),'Wingate Test (modified)'!$B$11,NA())</f>
        <v>119</v>
      </c>
      <c r="J12" t="e">
        <f>IF('Wingate Test (modified)'!$B$7=D12,'Wingate Test (modified)'!$B$7,NA())</f>
        <v>#N/A</v>
      </c>
      <c r="K12" t="e">
        <f>IF('Wingate Test (modified)'!$B$11=D12,'Wingate Test (modified)'!$B$11,NA())</f>
        <v>#N/A</v>
      </c>
    </row>
    <row r="13" spans="1:11">
      <c r="A13" s="2">
        <v>10</v>
      </c>
      <c r="B13" s="2">
        <v>0.11799999999999999</v>
      </c>
      <c r="C13" s="2">
        <v>40.690587000000001</v>
      </c>
      <c r="D13" s="4">
        <v>860</v>
      </c>
      <c r="E13" s="2">
        <v>0</v>
      </c>
      <c r="F13" s="2">
        <v>93</v>
      </c>
      <c r="G13">
        <f>IF(ISNUMBER(A13),'Wingate Test (modified)'!$B$8,NA())</f>
        <v>694.57142857142856</v>
      </c>
      <c r="H13">
        <f>IF(ISNUMBER(B13),'Wingate Test (modified)'!$B$7,NA())</f>
        <v>1002</v>
      </c>
      <c r="I13">
        <f>IF(ISNUMBER(B13),'Wingate Test (modified)'!$B$11,NA())</f>
        <v>119</v>
      </c>
      <c r="J13" t="e">
        <f>IF('Wingate Test (modified)'!$B$7=D13,'Wingate Test (modified)'!$B$7,NA())</f>
        <v>#N/A</v>
      </c>
      <c r="K13" t="e">
        <f>IF('Wingate Test (modified)'!$B$11=D13,'Wingate Test (modified)'!$B$11,NA())</f>
        <v>#N/A</v>
      </c>
    </row>
    <row r="14" spans="1:11">
      <c r="A14" s="2">
        <v>11</v>
      </c>
      <c r="B14" s="2">
        <v>0.129</v>
      </c>
      <c r="C14" s="2">
        <v>37.832583999999997</v>
      </c>
      <c r="D14" s="4">
        <v>790</v>
      </c>
      <c r="E14" s="2">
        <v>0</v>
      </c>
      <c r="F14" s="2">
        <v>73</v>
      </c>
      <c r="G14">
        <f>IF(ISNUMBER(A14),'Wingate Test (modified)'!$B$8,NA())</f>
        <v>694.57142857142856</v>
      </c>
      <c r="H14">
        <f>IF(ISNUMBER(B14),'Wingate Test (modified)'!$B$7,NA())</f>
        <v>1002</v>
      </c>
      <c r="I14">
        <f>IF(ISNUMBER(B14),'Wingate Test (modified)'!$B$11,NA())</f>
        <v>119</v>
      </c>
      <c r="J14" t="e">
        <f>IF('Wingate Test (modified)'!$B$7=D14,'Wingate Test (modified)'!$B$7,NA())</f>
        <v>#N/A</v>
      </c>
      <c r="K14" t="e">
        <f>IF('Wingate Test (modified)'!$B$11=D14,'Wingate Test (modified)'!$B$11,NA())</f>
        <v>#N/A</v>
      </c>
    </row>
    <row r="15" spans="1:11">
      <c r="A15" s="2">
        <v>12</v>
      </c>
      <c r="B15" s="2">
        <v>0.14699999999999999</v>
      </c>
      <c r="C15" s="2">
        <v>32.799809000000003</v>
      </c>
      <c r="D15" s="4">
        <v>651</v>
      </c>
      <c r="E15" s="2">
        <v>0</v>
      </c>
      <c r="F15" s="2">
        <v>94</v>
      </c>
      <c r="G15">
        <f>IF(ISNUMBER(A15),'Wingate Test (modified)'!$B$8,NA())</f>
        <v>694.57142857142856</v>
      </c>
      <c r="H15">
        <f>IF(ISNUMBER(B15),'Wingate Test (modified)'!$B$7,NA())</f>
        <v>1002</v>
      </c>
      <c r="I15">
        <f>IF(ISNUMBER(B15),'Wingate Test (modified)'!$B$11,NA())</f>
        <v>119</v>
      </c>
      <c r="J15" t="e">
        <f>IF('Wingate Test (modified)'!$B$7=D15,'Wingate Test (modified)'!$B$7,NA())</f>
        <v>#N/A</v>
      </c>
      <c r="K15" t="e">
        <f>IF('Wingate Test (modified)'!$B$11=D15,'Wingate Test (modified)'!$B$11,NA())</f>
        <v>#N/A</v>
      </c>
    </row>
    <row r="16" spans="1:11">
      <c r="A16" s="2">
        <v>13</v>
      </c>
      <c r="B16" s="2">
        <v>0.155</v>
      </c>
      <c r="C16" s="2">
        <v>30.522653999999999</v>
      </c>
      <c r="D16" s="4">
        <v>589</v>
      </c>
      <c r="E16" s="2">
        <v>0</v>
      </c>
      <c r="F16" s="2">
        <v>87</v>
      </c>
      <c r="G16">
        <f>IF(ISNUMBER(A16),'Wingate Test (modified)'!$B$8,NA())</f>
        <v>694.57142857142856</v>
      </c>
      <c r="H16">
        <f>IF(ISNUMBER(B16),'Wingate Test (modified)'!$B$7,NA())</f>
        <v>1002</v>
      </c>
      <c r="I16">
        <f>IF(ISNUMBER(B16),'Wingate Test (modified)'!$B$11,NA())</f>
        <v>119</v>
      </c>
      <c r="J16" t="e">
        <f>IF('Wingate Test (modified)'!$B$7=D16,'Wingate Test (modified)'!$B$7,NA())</f>
        <v>#N/A</v>
      </c>
      <c r="K16" t="e">
        <f>IF('Wingate Test (modified)'!$B$11=D16,'Wingate Test (modified)'!$B$11,NA())</f>
        <v>#N/A</v>
      </c>
    </row>
    <row r="17" spans="1:11">
      <c r="A17" s="2">
        <v>14</v>
      </c>
      <c r="B17" s="2">
        <v>0.155</v>
      </c>
      <c r="C17" s="2">
        <v>30.522653999999999</v>
      </c>
      <c r="D17" s="4">
        <v>589</v>
      </c>
      <c r="E17" s="2">
        <v>0</v>
      </c>
      <c r="F17" s="2">
        <v>87</v>
      </c>
      <c r="G17">
        <f>IF(ISNUMBER(A17),'Wingate Test (modified)'!$B$8,NA())</f>
        <v>694.57142857142856</v>
      </c>
      <c r="H17">
        <f>IF(ISNUMBER(B17),'Wingate Test (modified)'!$B$7,NA())</f>
        <v>1002</v>
      </c>
      <c r="I17">
        <f>IF(ISNUMBER(B17),'Wingate Test (modified)'!$B$11,NA())</f>
        <v>119</v>
      </c>
      <c r="J17" t="e">
        <f>IF('Wingate Test (modified)'!$B$7=D17,'Wingate Test (modified)'!$B$7,NA())</f>
        <v>#N/A</v>
      </c>
      <c r="K17" t="e">
        <f>IF('Wingate Test (modified)'!$B$11=D17,'Wingate Test (modified)'!$B$11,NA())</f>
        <v>#N/A</v>
      </c>
    </row>
    <row r="18" spans="1:11">
      <c r="A18" s="2">
        <v>15</v>
      </c>
      <c r="B18" s="2">
        <v>0.16300000000000001</v>
      </c>
      <c r="C18" s="2">
        <v>29.155386</v>
      </c>
      <c r="D18" s="4">
        <v>554</v>
      </c>
      <c r="E18" s="2">
        <v>0</v>
      </c>
      <c r="F18" s="2">
        <v>83</v>
      </c>
      <c r="G18">
        <f>IF(ISNUMBER(A18),'Wingate Test (modified)'!$B$8,NA())</f>
        <v>694.57142857142856</v>
      </c>
      <c r="H18">
        <f>IF(ISNUMBER(B18),'Wingate Test (modified)'!$B$7,NA())</f>
        <v>1002</v>
      </c>
      <c r="I18">
        <f>IF(ISNUMBER(B18),'Wingate Test (modified)'!$B$11,NA())</f>
        <v>119</v>
      </c>
      <c r="J18" t="e">
        <f>IF('Wingate Test (modified)'!$B$7=D18,'Wingate Test (modified)'!$B$7,NA())</f>
        <v>#N/A</v>
      </c>
      <c r="K18" t="e">
        <f>IF('Wingate Test (modified)'!$B$11=D18,'Wingate Test (modified)'!$B$11,NA())</f>
        <v>#N/A</v>
      </c>
    </row>
    <row r="19" spans="1:11">
      <c r="A19" s="2">
        <v>16</v>
      </c>
      <c r="B19" s="2">
        <v>0.17100000000000001</v>
      </c>
      <c r="C19" s="2">
        <v>27.968519000000001</v>
      </c>
      <c r="D19" s="4">
        <v>525</v>
      </c>
      <c r="E19" s="2">
        <v>0</v>
      </c>
      <c r="F19" s="2">
        <v>81</v>
      </c>
      <c r="G19">
        <f>IF(ISNUMBER(A19),'Wingate Test (modified)'!$B$8,NA())</f>
        <v>694.57142857142856</v>
      </c>
      <c r="H19">
        <f>IF(ISNUMBER(B19),'Wingate Test (modified)'!$B$7,NA())</f>
        <v>1002</v>
      </c>
      <c r="I19">
        <f>IF(ISNUMBER(B19),'Wingate Test (modified)'!$B$11,NA())</f>
        <v>119</v>
      </c>
      <c r="J19" t="e">
        <f>IF('Wingate Test (modified)'!$B$7=D19,'Wingate Test (modified)'!$B$7,NA())</f>
        <v>#N/A</v>
      </c>
      <c r="K19" t="e">
        <f>IF('Wingate Test (modified)'!$B$11=D19,'Wingate Test (modified)'!$B$11,NA())</f>
        <v>#N/A</v>
      </c>
    </row>
    <row r="20" spans="1:11">
      <c r="A20" s="2">
        <v>17</v>
      </c>
      <c r="B20" s="2">
        <v>0.185</v>
      </c>
      <c r="C20" s="2">
        <v>25.806488999999999</v>
      </c>
      <c r="D20" s="4">
        <v>472</v>
      </c>
      <c r="E20" s="2">
        <v>0</v>
      </c>
      <c r="F20" s="2">
        <v>75</v>
      </c>
      <c r="G20">
        <f>IF(ISNUMBER(A20),'Wingate Test (modified)'!$B$8,NA())</f>
        <v>694.57142857142856</v>
      </c>
      <c r="H20">
        <f>IF(ISNUMBER(B20),'Wingate Test (modified)'!$B$7,NA())</f>
        <v>1002</v>
      </c>
      <c r="I20">
        <f>IF(ISNUMBER(B20),'Wingate Test (modified)'!$B$11,NA())</f>
        <v>119</v>
      </c>
      <c r="J20" t="e">
        <f>IF('Wingate Test (modified)'!$B$7=D20,'Wingate Test (modified)'!$B$7,NA())</f>
        <v>#N/A</v>
      </c>
      <c r="K20" t="e">
        <f>IF('Wingate Test (modified)'!$B$11=D20,'Wingate Test (modified)'!$B$11,NA())</f>
        <v>#N/A</v>
      </c>
    </row>
    <row r="21" spans="1:11">
      <c r="A21" s="2">
        <v>18</v>
      </c>
      <c r="B21" s="2">
        <v>0.19</v>
      </c>
      <c r="C21" s="2">
        <v>17.910813999999998</v>
      </c>
      <c r="D21" s="4">
        <v>285</v>
      </c>
      <c r="E21" s="2">
        <v>0</v>
      </c>
      <c r="F21" s="2">
        <v>75</v>
      </c>
      <c r="G21">
        <f>IF(ISNUMBER(A21),'Wingate Test (modified)'!$B$8,NA())</f>
        <v>694.57142857142856</v>
      </c>
      <c r="H21">
        <f>IF(ISNUMBER(B21),'Wingate Test (modified)'!$B$7,NA())</f>
        <v>1002</v>
      </c>
      <c r="I21">
        <f>IF(ISNUMBER(B21),'Wingate Test (modified)'!$B$11,NA())</f>
        <v>119</v>
      </c>
      <c r="J21" t="e">
        <f>IF('Wingate Test (modified)'!$B$7=D21,'Wingate Test (modified)'!$B$7,NA())</f>
        <v>#N/A</v>
      </c>
      <c r="K21" t="e">
        <f>IF('Wingate Test (modified)'!$B$11=D21,'Wingate Test (modified)'!$B$11,NA())</f>
        <v>#N/A</v>
      </c>
    </row>
    <row r="22" spans="1:11">
      <c r="A22" s="2">
        <v>19</v>
      </c>
      <c r="B22" s="2">
        <v>0.193</v>
      </c>
      <c r="C22" s="2">
        <v>10.249863</v>
      </c>
      <c r="D22" s="4">
        <v>119</v>
      </c>
      <c r="E22" s="2">
        <v>0</v>
      </c>
      <c r="F22" s="2">
        <v>75</v>
      </c>
      <c r="G22">
        <f>IF(ISNUMBER(A22),'Wingate Test (modified)'!$B$8,NA())</f>
        <v>694.57142857142856</v>
      </c>
      <c r="H22">
        <f>IF(ISNUMBER(B22),'Wingate Test (modified)'!$B$7,NA())</f>
        <v>1002</v>
      </c>
      <c r="I22">
        <f>IF(ISNUMBER(B22),'Wingate Test (modified)'!$B$11,NA())</f>
        <v>119</v>
      </c>
      <c r="J22" t="e">
        <f>IF('Wingate Test (modified)'!$B$7=D22,'Wingate Test (modified)'!$B$7,NA())</f>
        <v>#N/A</v>
      </c>
      <c r="K22">
        <f>IF('Wingate Test (modified)'!$B$11=D22,'Wingate Test (modified)'!$B$11,NA())</f>
        <v>119</v>
      </c>
    </row>
    <row r="23" spans="1:11">
      <c r="A23" s="2">
        <v>20</v>
      </c>
      <c r="B23" s="2">
        <v>0.193</v>
      </c>
      <c r="C23" s="2">
        <v>10.249863</v>
      </c>
      <c r="D23" s="4">
        <v>119</v>
      </c>
      <c r="E23" s="2">
        <v>0</v>
      </c>
      <c r="F23" s="2">
        <v>75</v>
      </c>
      <c r="G23">
        <f>IF(ISNUMBER(A23),'Wingate Test (modified)'!$B$8,NA())</f>
        <v>694.57142857142856</v>
      </c>
      <c r="H23">
        <f>IF(ISNUMBER(B23),'Wingate Test (modified)'!$B$7,NA())</f>
        <v>1002</v>
      </c>
      <c r="I23">
        <f>IF(ISNUMBER(B23),'Wingate Test (modified)'!$B$11,NA())</f>
        <v>119</v>
      </c>
      <c r="J23" t="e">
        <f>IF('Wingate Test (modified)'!$B$7=D23,'Wingate Test (modified)'!$B$7,NA())</f>
        <v>#N/A</v>
      </c>
      <c r="K23">
        <f>IF('Wingate Test (modified)'!$B$11=D23,'Wingate Test (modified)'!$B$11,NA())</f>
        <v>119</v>
      </c>
    </row>
    <row r="24" spans="1:11">
      <c r="G24" t="e">
        <f>IF(ISNUMBER(A24),'Wingate Test (modified)'!$B$8,NA())</f>
        <v>#N/A</v>
      </c>
      <c r="H24" t="e">
        <f>IF(ISNUMBER(B24),'Wingate Test (modified)'!$B$7,NA())</f>
        <v>#N/A</v>
      </c>
      <c r="I24" t="e">
        <f>IF(ISNUMBER(B24),'Wingate Test (modified)'!$B$11,NA())</f>
        <v>#N/A</v>
      </c>
      <c r="J24" t="e">
        <f>IF('Wingate Test (modified)'!$B$7=D24,'Wingate Test (modified)'!$B$7,NA())</f>
        <v>#N/A</v>
      </c>
      <c r="K24" t="e">
        <f>IF('Wingate Test (modified)'!$B$11=D24,'Wingate Test (modified)'!$B$11,NA())</f>
        <v>#N/A</v>
      </c>
    </row>
    <row r="25" spans="1:11">
      <c r="G25" t="e">
        <f>IF(ISNUMBER(A25),'Wingate Test (modified)'!$B$8,NA())</f>
        <v>#N/A</v>
      </c>
      <c r="H25" t="e">
        <f>IF(ISNUMBER(B25),'Wingate Test (modified)'!$B$7,NA())</f>
        <v>#N/A</v>
      </c>
      <c r="I25" t="e">
        <f>IF(ISNUMBER(B25),'Wingate Test (modified)'!$B$11,NA())</f>
        <v>#N/A</v>
      </c>
      <c r="J25" t="e">
        <f>IF('Wingate Test (modified)'!$B$7=D25,'Wingate Test (modified)'!$B$7,NA())</f>
        <v>#N/A</v>
      </c>
      <c r="K25" t="e">
        <f>IF('Wingate Test (modified)'!$B$11=D25,'Wingate Test (modified)'!$B$11,NA())</f>
        <v>#N/A</v>
      </c>
    </row>
    <row r="26" spans="1:11">
      <c r="G26" t="e">
        <f>IF(ISNUMBER(A26),'Wingate Test (modified)'!$B$8,NA())</f>
        <v>#N/A</v>
      </c>
      <c r="H26" t="e">
        <f>IF(ISNUMBER(B26),'Wingate Test (modified)'!$B$7,NA())</f>
        <v>#N/A</v>
      </c>
      <c r="I26" t="e">
        <f>IF(ISNUMBER(B26),'Wingate Test (modified)'!$B$11,NA())</f>
        <v>#N/A</v>
      </c>
      <c r="J26" t="e">
        <f>IF('Wingate Test (modified)'!$B$7=D26,'Wingate Test (modified)'!$B$7,NA())</f>
        <v>#N/A</v>
      </c>
      <c r="K26" t="e">
        <f>IF('Wingate Test (modified)'!$B$11=D26,'Wingate Test (modified)'!$B$11,NA())</f>
        <v>#N/A</v>
      </c>
    </row>
    <row r="27" spans="1:11">
      <c r="G27" t="e">
        <f>IF(ISNUMBER(A27),'Wingate Test (modified)'!$B$8,NA())</f>
        <v>#N/A</v>
      </c>
      <c r="H27" t="e">
        <f>IF(ISNUMBER(B27),'Wingate Test (modified)'!$B$7,NA())</f>
        <v>#N/A</v>
      </c>
      <c r="I27" t="e">
        <f>IF(ISNUMBER(B27),'Wingate Test (modified)'!$B$11,NA())</f>
        <v>#N/A</v>
      </c>
      <c r="J27" t="e">
        <f>IF('Wingate Test (modified)'!$B$7=D27,'Wingate Test (modified)'!$B$7,NA())</f>
        <v>#N/A</v>
      </c>
      <c r="K27" t="e">
        <f>IF('Wingate Test (modified)'!$B$11=D27,'Wingate Test (modified)'!$B$11,NA())</f>
        <v>#N/A</v>
      </c>
    </row>
    <row r="28" spans="1:11">
      <c r="G28" t="e">
        <f>IF(ISNUMBER(A28),'Wingate Test (modified)'!$B$8,NA())</f>
        <v>#N/A</v>
      </c>
      <c r="H28" t="e">
        <f>IF(ISNUMBER(B28),'Wingate Test (modified)'!$B$7,NA())</f>
        <v>#N/A</v>
      </c>
      <c r="I28" t="e">
        <f>IF(ISNUMBER(B28),'Wingate Test (modified)'!$B$11,NA())</f>
        <v>#N/A</v>
      </c>
      <c r="J28" t="e">
        <f>IF('Wingate Test (modified)'!$B$7=D28,'Wingate Test (modified)'!$B$7,NA())</f>
        <v>#N/A</v>
      </c>
      <c r="K28" t="e">
        <f>IF('Wingate Test (modified)'!$B$11=D28,'Wingate Test (modified)'!$B$11,NA())</f>
        <v>#N/A</v>
      </c>
    </row>
    <row r="29" spans="1:11">
      <c r="G29" t="e">
        <f>IF(ISNUMBER(A29),'Wingate Test (modified)'!$B$8,NA())</f>
        <v>#N/A</v>
      </c>
      <c r="H29" t="e">
        <f>IF(ISNUMBER(B29),'Wingate Test (modified)'!$B$7,NA())</f>
        <v>#N/A</v>
      </c>
      <c r="I29" t="e">
        <f>IF(ISNUMBER(B29),'Wingate Test (modified)'!$B$11,NA())</f>
        <v>#N/A</v>
      </c>
      <c r="J29" t="e">
        <f>IF('Wingate Test (modified)'!$B$7=D29,'Wingate Test (modified)'!$B$7,NA())</f>
        <v>#N/A</v>
      </c>
      <c r="K29" t="e">
        <f>IF('Wingate Test (modified)'!$B$11=D29,'Wingate Test (modified)'!$B$11,NA())</f>
        <v>#N/A</v>
      </c>
    </row>
    <row r="30" spans="1:11">
      <c r="G30" t="e">
        <f>IF(ISNUMBER(A30),'Wingate Test (modified)'!$B$8,NA())</f>
        <v>#N/A</v>
      </c>
      <c r="H30" t="e">
        <f>IF(ISNUMBER(B30),'Wingate Test (modified)'!$B$7,NA())</f>
        <v>#N/A</v>
      </c>
      <c r="I30" t="e">
        <f>IF(ISNUMBER(B30),'Wingate Test (modified)'!$B$11,NA())</f>
        <v>#N/A</v>
      </c>
      <c r="J30" t="e">
        <f>IF('Wingate Test (modified)'!$B$7=D30,'Wingate Test (modified)'!$B$7,NA())</f>
        <v>#N/A</v>
      </c>
      <c r="K30" t="e">
        <f>IF('Wingate Test (modified)'!$B$11=D30,'Wingate Test (modified)'!$B$11,NA())</f>
        <v>#N/A</v>
      </c>
    </row>
    <row r="31" spans="1:11">
      <c r="G31" t="e">
        <f>IF(ISNUMBER(A31),'Wingate Test (modified)'!$B$8,NA())</f>
        <v>#N/A</v>
      </c>
      <c r="H31" t="e">
        <f>IF(ISNUMBER(B31),'Wingate Test (modified)'!$B$7,NA())</f>
        <v>#N/A</v>
      </c>
      <c r="I31" t="e">
        <f>IF(ISNUMBER(B31),'Wingate Test (modified)'!$B$11,NA())</f>
        <v>#N/A</v>
      </c>
      <c r="J31" t="e">
        <f>IF('Wingate Test (modified)'!$B$7=D31,'Wingate Test (modified)'!$B$7,NA())</f>
        <v>#N/A</v>
      </c>
      <c r="K31" t="e">
        <f>IF('Wingate Test (modified)'!$B$11=D31,'Wingate Test (modified)'!$B$11,NA())</f>
        <v>#N/A</v>
      </c>
    </row>
    <row r="32" spans="1:11">
      <c r="G32" t="e">
        <f>IF(ISNUMBER(A32),'Wingate Test (modified)'!$B$8,NA())</f>
        <v>#N/A</v>
      </c>
      <c r="H32" t="e">
        <f>IF(ISNUMBER(B32),'Wingate Test (modified)'!$B$7,NA())</f>
        <v>#N/A</v>
      </c>
      <c r="I32" t="e">
        <f>IF(ISNUMBER(B32),'Wingate Test (modified)'!$B$11,NA())</f>
        <v>#N/A</v>
      </c>
      <c r="J32" t="e">
        <f>IF('Wingate Test (modified)'!$B$7=D32,'Wingate Test (modified)'!$B$7,NA())</f>
        <v>#N/A</v>
      </c>
      <c r="K32" t="e">
        <f>IF('Wingate Test (modified)'!$B$11=D32,'Wingate Test (modified)'!$B$11,NA())</f>
        <v>#N/A</v>
      </c>
    </row>
    <row r="33" spans="7:11">
      <c r="G33" t="e">
        <f>IF(ISNUMBER(A33),'Wingate Test (modified)'!$B$8,NA())</f>
        <v>#N/A</v>
      </c>
      <c r="H33" t="e">
        <f>IF(ISNUMBER(B33),'Wingate Test (modified)'!$B$7,NA())</f>
        <v>#N/A</v>
      </c>
      <c r="I33" t="e">
        <f>IF(ISNUMBER(B33),'Wingate Test (modified)'!$B$11,NA())</f>
        <v>#N/A</v>
      </c>
      <c r="J33" t="e">
        <f>IF('Wingate Test (modified)'!$B$7=D33,'Wingate Test (modified)'!$B$7,NA())</f>
        <v>#N/A</v>
      </c>
      <c r="K33" t="e">
        <f>IF('Wingate Test (modified)'!$B$11=D33,'Wingate Test (modified)'!$B$11,NA())</f>
        <v>#N/A</v>
      </c>
    </row>
    <row r="34" spans="7:11">
      <c r="G34" t="e">
        <f>IF(ISNUMBER(A34),'Wingate Test (modified)'!$B$8,NA())</f>
        <v>#N/A</v>
      </c>
      <c r="H34" t="e">
        <f>IF(ISNUMBER(B34),'Wingate Test (modified)'!$B$7,NA())</f>
        <v>#N/A</v>
      </c>
      <c r="I34" t="e">
        <f>IF(ISNUMBER(B34),'Wingate Test (modified)'!$B$11,NA())</f>
        <v>#N/A</v>
      </c>
      <c r="J34" t="e">
        <f>IF('Wingate Test (modified)'!$B$7=D34,'Wingate Test (modified)'!$B$7,NA())</f>
        <v>#N/A</v>
      </c>
      <c r="K34" t="e">
        <f>IF('Wingate Test (modified)'!$B$11=D34,'Wingate Test (modified)'!$B$11,NA())</f>
        <v>#N/A</v>
      </c>
    </row>
    <row r="35" spans="7:11">
      <c r="G35" t="e">
        <f>IF(ISNUMBER(A35),'Wingate Test (modified)'!$B$8,NA())</f>
        <v>#N/A</v>
      </c>
      <c r="H35" t="e">
        <f>IF(ISNUMBER(B35),'Wingate Test (modified)'!$B$7,NA())</f>
        <v>#N/A</v>
      </c>
      <c r="I35" t="e">
        <f>IF(ISNUMBER(B35),'Wingate Test (modified)'!$B$11,NA())</f>
        <v>#N/A</v>
      </c>
      <c r="J35" t="e">
        <f>IF('Wingate Test (modified)'!$B$7=D35,'Wingate Test (modified)'!$B$7,NA())</f>
        <v>#N/A</v>
      </c>
      <c r="K35" t="e">
        <f>IF('Wingate Test (modified)'!$B$11=D35,'Wingate Test (modified)'!$B$11,NA())</f>
        <v>#N/A</v>
      </c>
    </row>
    <row r="36" spans="7:11">
      <c r="G36" t="e">
        <f>IF(ISNUMBER(A36),'Wingate Test (modified)'!$B$8,NA())</f>
        <v>#N/A</v>
      </c>
      <c r="H36" t="e">
        <f>IF(ISNUMBER(B36),'Wingate Test (modified)'!$B$7,NA())</f>
        <v>#N/A</v>
      </c>
      <c r="I36" t="e">
        <f>IF(ISNUMBER(B36),'Wingate Test (modified)'!$B$11,NA())</f>
        <v>#N/A</v>
      </c>
      <c r="J36" t="e">
        <f>IF('Wingate Test (modified)'!$B$7=D36,'Wingate Test (modified)'!$B$7,NA())</f>
        <v>#N/A</v>
      </c>
      <c r="K36" t="e">
        <f>IF('Wingate Test (modified)'!$B$11=D36,'Wingate Test (modified)'!$B$11,NA())</f>
        <v>#N/A</v>
      </c>
    </row>
    <row r="37" spans="7:11">
      <c r="G37" t="e">
        <f>IF(ISNUMBER(A37),'Wingate Test (modified)'!$B$8,NA())</f>
        <v>#N/A</v>
      </c>
      <c r="H37" t="e">
        <f>IF(ISNUMBER(B37),'Wingate Test (modified)'!$B$7,NA())</f>
        <v>#N/A</v>
      </c>
      <c r="I37" t="e">
        <f>IF(ISNUMBER(B37),'Wingate Test (modified)'!$B$11,NA())</f>
        <v>#N/A</v>
      </c>
      <c r="J37" t="e">
        <f>IF('Wingate Test (modified)'!$B$7=D37,'Wingate Test (modified)'!$B$7,NA())</f>
        <v>#N/A</v>
      </c>
      <c r="K37" t="e">
        <f>IF('Wingate Test (modified)'!$B$11=D37,'Wingate Test (modified)'!$B$11,NA())</f>
        <v>#N/A</v>
      </c>
    </row>
    <row r="38" spans="7:11">
      <c r="G38" t="e">
        <f>IF(ISNUMBER(A38),'Wingate Test (modified)'!$B$8,NA())</f>
        <v>#N/A</v>
      </c>
      <c r="H38" t="e">
        <f>IF(ISNUMBER(B38),'Wingate Test (modified)'!$B$7,NA())</f>
        <v>#N/A</v>
      </c>
      <c r="I38" t="e">
        <f>IF(ISNUMBER(B38),'Wingate Test (modified)'!$B$11,NA())</f>
        <v>#N/A</v>
      </c>
      <c r="J38" t="e">
        <f>IF('Wingate Test (modified)'!$B$7=D38,'Wingate Test (modified)'!$B$7,NA())</f>
        <v>#N/A</v>
      </c>
      <c r="K38" t="e">
        <f>IF('Wingate Test (modified)'!$B$11=D38,'Wingate Test (modified)'!$B$11,NA())</f>
        <v>#N/A</v>
      </c>
    </row>
    <row r="39" spans="7:11">
      <c r="G39" t="e">
        <f>IF(ISNUMBER(A39),'Wingate Test (modified)'!$B$8,NA())</f>
        <v>#N/A</v>
      </c>
      <c r="H39" t="e">
        <f>IF(ISNUMBER(B39),'Wingate Test (modified)'!$B$7,NA())</f>
        <v>#N/A</v>
      </c>
      <c r="I39" t="e">
        <f>IF(ISNUMBER(B39),'Wingate Test (modified)'!$B$11,NA())</f>
        <v>#N/A</v>
      </c>
      <c r="J39" t="e">
        <f>IF('Wingate Test (modified)'!$B$7=D39,'Wingate Test (modified)'!$B$7,NA())</f>
        <v>#N/A</v>
      </c>
      <c r="K39" t="e">
        <f>IF('Wingate Test (modified)'!$B$11=D39,'Wingate Test (modified)'!$B$11,NA())</f>
        <v>#N/A</v>
      </c>
    </row>
    <row r="40" spans="7:11">
      <c r="G40" t="e">
        <f>IF(ISNUMBER(A40),'Wingate Test (modified)'!$B$8,NA())</f>
        <v>#N/A</v>
      </c>
      <c r="H40" t="e">
        <f>IF(ISNUMBER(B40),'Wingate Test (modified)'!$B$7,NA())</f>
        <v>#N/A</v>
      </c>
      <c r="I40" t="e">
        <f>IF(ISNUMBER(B40),'Wingate Test (modified)'!$B$11,NA())</f>
        <v>#N/A</v>
      </c>
      <c r="J40" t="e">
        <f>IF('Wingate Test (modified)'!$B$7=D40,'Wingate Test (modified)'!$B$7,NA())</f>
        <v>#N/A</v>
      </c>
      <c r="K40" t="e">
        <f>IF('Wingate Test (modified)'!$B$11=D40,'Wingate Test (modified)'!$B$11,NA())</f>
        <v>#N/A</v>
      </c>
    </row>
    <row r="41" spans="7:11">
      <c r="G41" t="e">
        <f>IF(ISNUMBER(A41),'Wingate Test (modified)'!$B$8,NA())</f>
        <v>#N/A</v>
      </c>
      <c r="H41" t="e">
        <f>IF(ISNUMBER(B41),'Wingate Test (modified)'!$B$7,NA())</f>
        <v>#N/A</v>
      </c>
      <c r="I41" t="e">
        <f>IF(ISNUMBER(B41),'Wingate Test (modified)'!$B$11,NA())</f>
        <v>#N/A</v>
      </c>
      <c r="J41" t="e">
        <f>IF('Wingate Test (modified)'!$B$7=D41,'Wingate Test (modified)'!$B$7,NA())</f>
        <v>#N/A</v>
      </c>
      <c r="K41" t="e">
        <f>IF('Wingate Test (modified)'!$B$11=D41,'Wingate Test (modified)'!$B$11,NA())</f>
        <v>#N/A</v>
      </c>
    </row>
    <row r="42" spans="7:11">
      <c r="G42" t="e">
        <f>IF(ISNUMBER(A42),'Wingate Test (modified)'!$B$8,NA())</f>
        <v>#N/A</v>
      </c>
      <c r="H42" t="e">
        <f>IF(ISNUMBER(B42),'Wingate Test (modified)'!$B$7,NA())</f>
        <v>#N/A</v>
      </c>
      <c r="I42" t="e">
        <f>IF(ISNUMBER(B42),'Wingate Test (modified)'!$B$11,NA())</f>
        <v>#N/A</v>
      </c>
      <c r="J42" t="e">
        <f>IF('Wingate Test (modified)'!$B$7=D42,'Wingate Test (modified)'!$B$7,NA())</f>
        <v>#N/A</v>
      </c>
      <c r="K42" t="e">
        <f>IF('Wingate Test (modified)'!$B$11=D42,'Wingate Test (modified)'!$B$11,NA())</f>
        <v>#N/A</v>
      </c>
    </row>
    <row r="43" spans="7:11">
      <c r="G43" t="e">
        <f>IF(ISNUMBER(A43),'Wingate Test (modified)'!$B$8,NA())</f>
        <v>#N/A</v>
      </c>
      <c r="H43" t="e">
        <f>IF(ISNUMBER(B43),'Wingate Test (modified)'!$B$7,NA())</f>
        <v>#N/A</v>
      </c>
      <c r="I43" t="e">
        <f>IF(ISNUMBER(B43),'Wingate Test (modified)'!$B$11,NA())</f>
        <v>#N/A</v>
      </c>
      <c r="J43" t="e">
        <f>IF('Wingate Test (modified)'!$B$7=D43,'Wingate Test (modified)'!$B$7,NA())</f>
        <v>#N/A</v>
      </c>
      <c r="K43" t="e">
        <f>IF('Wingate Test (modified)'!$B$11=D43,'Wingate Test (modified)'!$B$11,NA())</f>
        <v>#N/A</v>
      </c>
    </row>
    <row r="44" spans="7:11">
      <c r="G44" t="str">
        <f>IF(ISNUMBER(A44),'Wingate Test (modified)'!B49,"")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Wingate Test (modified)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Marko</dc:creator>
  <cp:lastModifiedBy>Martin Marko</cp:lastModifiedBy>
  <cp:lastPrinted>2016-01-24T21:37:26Z</cp:lastPrinted>
  <dcterms:created xsi:type="dcterms:W3CDTF">2016-01-24T14:23:18Z</dcterms:created>
  <dcterms:modified xsi:type="dcterms:W3CDTF">2016-01-24T21:40:28Z</dcterms:modified>
</cp:coreProperties>
</file>