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960" yWindow="3100" windowWidth="25600" windowHeight="19020" tabRatio="500"/>
  </bookViews>
  <sheets>
    <sheet name="Sheet2" sheetId="2" r:id="rId1"/>
  </sheets>
  <definedNames>
    <definedName name="data_1" localSheetId="0">Sheet2!$A$2:$F$22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2" l="1"/>
  <c r="I10" i="2"/>
  <c r="I9" i="2"/>
  <c r="I5" i="2"/>
  <c r="I4" i="2"/>
  <c r="I3" i="2"/>
  <c r="I6" i="2"/>
  <c r="L7" i="2"/>
  <c r="L6" i="2"/>
  <c r="I7" i="2"/>
  <c r="L5" i="2"/>
</calcChain>
</file>

<file path=xl/connections.xml><?xml version="1.0" encoding="utf-8"?>
<connections xmlns="http://schemas.openxmlformats.org/spreadsheetml/2006/main">
  <connection id="1" name="data.csv" type="6" refreshedVersion="0" background="1" saveData="1">
    <textPr fileType="mac" sourceFile="Macintosh HD:Users:marcus:dev:trenerska-akademia-seminarna-praca:wingate-test:data.csv" decimal="," thousands=" " delimiter=",">
      <textFields count="6">
        <textField/>
        <textField/>
        <textField/>
        <textField/>
        <textField/>
        <textField/>
      </textFields>
    </textPr>
  </connection>
  <connection id="2" name="data.csv1" type="6" refreshedVersion="0" background="1" saveData="1">
    <textPr fileType="mac" sourceFile="Macintosh HD:Users:marcus:dev:trenerska-akademia-seminarna-praca:wingate-test:data.csv" thousands=" " delimiter=",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<sst xmlns="http://schemas.openxmlformats.org/spreadsheetml/2006/main" count="30" uniqueCount="26">
  <si>
    <t>Distance</t>
  </si>
  <si>
    <t>Speed</t>
  </si>
  <si>
    <t>Power</t>
  </si>
  <si>
    <t>Heart Rate</t>
  </si>
  <si>
    <t>Cadence</t>
  </si>
  <si>
    <t>kg</t>
  </si>
  <si>
    <t>W</t>
  </si>
  <si>
    <t>%</t>
  </si>
  <si>
    <t>Peak Power (PP)</t>
  </si>
  <si>
    <t>Relative Peak Power (RPP)</t>
  </si>
  <si>
    <t>W/kg</t>
  </si>
  <si>
    <t>Mean Power</t>
  </si>
  <si>
    <t>Min Power</t>
  </si>
  <si>
    <t>Fatique Index (FI)</t>
  </si>
  <si>
    <t>Fatique Index (W/s)</t>
  </si>
  <si>
    <t>W/s</t>
  </si>
  <si>
    <t>Body Weigh</t>
  </si>
  <si>
    <t>Max in Interval</t>
  </si>
  <si>
    <t>Summary</t>
  </si>
  <si>
    <t>Realtive Mean Power</t>
  </si>
  <si>
    <t>Min  power time</t>
  </si>
  <si>
    <t>s</t>
  </si>
  <si>
    <r>
      <rPr>
        <b/>
        <sz val="18"/>
        <color theme="1"/>
        <rFont val="Calibri"/>
        <scheme val="minor"/>
      </rPr>
      <t>Imported Data</t>
    </r>
    <r>
      <rPr>
        <b/>
        <sz val="12"/>
        <color theme="1"/>
        <rFont val="Calibri"/>
        <family val="2"/>
        <charset val="134"/>
        <scheme val="minor"/>
      </rPr>
      <t xml:space="preserve"> from elite myETraining Export (elite trainer, Level Mode 16)</t>
    </r>
  </si>
  <si>
    <t>Time:</t>
  </si>
  <si>
    <t>Distance: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</si>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</sst>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24"/>
      <color theme="1"/>
      <name val="Calibri"/>
      <scheme val="minor"/>
    </font>
    <font>
      <b/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/>
    <xf numFmtId="2" fontId="0" fillId="2" borderId="1" xfId="0" applyNumberFormat="1" applyFill="1" applyBorder="1"/>
    <xf numFmtId="0" fontId="0" fillId="0" borderId="0" xfId="0" applyFont="1"/>
    <xf numFmtId="0" fontId="4" fillId="0" borderId="0" xfId="0" applyFont="1"/>
    <xf numFmtId="1" fontId="4" fillId="0" borderId="0" xfId="0" applyNumberFormat="1" applyFont="1"/>
    <xf numFmtId="2" fontId="0" fillId="0" borderId="0" xfId="0" applyNumberFormat="1" applyFont="1"/>
    <xf numFmtId="0" fontId="0" fillId="3" borderId="0" xfId="0" applyFill="1"/>
    <xf numFmtId="0" fontId="5" fillId="3" borderId="0" xfId="0" applyFont="1" applyFill="1"/>
    <xf numFmtId="0" fontId="1" fillId="3" borderId="1" xfId="0" applyFont="1" applyFill="1" applyBorder="1"/>
    <xf numFmtId="0" fontId="0" fillId="3" borderId="1" xfId="0" applyFill="1" applyBorder="1"/>
    <xf numFmtId="2" fontId="0" fillId="3" borderId="1" xfId="0" applyNumberFormat="1" applyFill="1" applyBorder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  <colors>
    <mruColors>
      <color rgb="FFFFE96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Sheet2!$D$2</c:f>
              <c:strCache>
                <c:ptCount val="1"/>
                <c:pt idx="0">
                  <c:v>Power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Sheet2!$A$3:$A$22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Sheet2!$D$3:$D$22</c:f>
              <c:numCache>
                <c:formatCode>0.00</c:formatCode>
                <c:ptCount val="20"/>
                <c:pt idx="0">
                  <c:v>531.0</c:v>
                </c:pt>
                <c:pt idx="1">
                  <c:v>795.0</c:v>
                </c:pt>
                <c:pt idx="2">
                  <c:v>922.0</c:v>
                </c:pt>
                <c:pt idx="3">
                  <c:v>979.0</c:v>
                </c:pt>
                <c:pt idx="4">
                  <c:v>979.0</c:v>
                </c:pt>
                <c:pt idx="5">
                  <c:v>1002.0</c:v>
                </c:pt>
                <c:pt idx="6">
                  <c:v>981.0</c:v>
                </c:pt>
                <c:pt idx="7">
                  <c:v>948.0</c:v>
                </c:pt>
                <c:pt idx="8">
                  <c:v>948.0</c:v>
                </c:pt>
                <c:pt idx="9">
                  <c:v>948.0</c:v>
                </c:pt>
                <c:pt idx="10">
                  <c:v>860.0</c:v>
                </c:pt>
                <c:pt idx="11">
                  <c:v>790.0</c:v>
                </c:pt>
                <c:pt idx="12">
                  <c:v>651.0</c:v>
                </c:pt>
                <c:pt idx="13">
                  <c:v>589.0</c:v>
                </c:pt>
                <c:pt idx="14">
                  <c:v>589.0</c:v>
                </c:pt>
                <c:pt idx="15">
                  <c:v>554.0</c:v>
                </c:pt>
                <c:pt idx="16">
                  <c:v>525.0</c:v>
                </c:pt>
                <c:pt idx="17">
                  <c:v>472.0</c:v>
                </c:pt>
                <c:pt idx="18">
                  <c:v>285.0</c:v>
                </c:pt>
                <c:pt idx="19">
                  <c:v>119.0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616680"/>
        <c:axId val="-2061071496"/>
      </c:lineChart>
      <c:lineChart>
        <c:grouping val="standard"/>
        <c:varyColors val="0"/>
        <c:ser>
          <c:idx val="4"/>
          <c:order val="1"/>
          <c:tx>
            <c:strRef>
              <c:f>Sheet2!$F$2</c:f>
              <c:strCache>
                <c:ptCount val="1"/>
                <c:pt idx="0">
                  <c:v>Cadence</c:v>
                </c:pt>
              </c:strCache>
            </c:strRef>
          </c:tx>
          <c:spPr>
            <a:ln>
              <a:solidFill>
                <a:srgbClr val="FFE964"/>
              </a:solidFill>
            </a:ln>
          </c:spPr>
          <c:marker>
            <c:symbol val="none"/>
          </c:marker>
          <c:cat>
            <c:numRef>
              <c:f>Sheet2!$A$3:$A$22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Sheet2!$F$3:$F$22</c:f>
              <c:numCache>
                <c:formatCode>General</c:formatCode>
                <c:ptCount val="20"/>
                <c:pt idx="0">
                  <c:v>66.0</c:v>
                </c:pt>
                <c:pt idx="1">
                  <c:v>66.0</c:v>
                </c:pt>
                <c:pt idx="2">
                  <c:v>35.0</c:v>
                </c:pt>
                <c:pt idx="3">
                  <c:v>113.0</c:v>
                </c:pt>
                <c:pt idx="4">
                  <c:v>113.0</c:v>
                </c:pt>
                <c:pt idx="5">
                  <c:v>164.0</c:v>
                </c:pt>
                <c:pt idx="6">
                  <c:v>170.0</c:v>
                </c:pt>
                <c:pt idx="7">
                  <c:v>160.0</c:v>
                </c:pt>
                <c:pt idx="8">
                  <c:v>160.0</c:v>
                </c:pt>
                <c:pt idx="9">
                  <c:v>160.0</c:v>
                </c:pt>
                <c:pt idx="10">
                  <c:v>93.0</c:v>
                </c:pt>
                <c:pt idx="11">
                  <c:v>73.0</c:v>
                </c:pt>
                <c:pt idx="12">
                  <c:v>94.0</c:v>
                </c:pt>
                <c:pt idx="13">
                  <c:v>87.0</c:v>
                </c:pt>
                <c:pt idx="14">
                  <c:v>87.0</c:v>
                </c:pt>
                <c:pt idx="15">
                  <c:v>83.0</c:v>
                </c:pt>
                <c:pt idx="16">
                  <c:v>81.0</c:v>
                </c:pt>
                <c:pt idx="17">
                  <c:v>75.0</c:v>
                </c:pt>
                <c:pt idx="18">
                  <c:v>75.0</c:v>
                </c:pt>
                <c:pt idx="19">
                  <c:v>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629528"/>
        <c:axId val="-2116948104"/>
      </c:lineChart>
      <c:catAx>
        <c:axId val="-206461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1071496"/>
        <c:crosses val="autoZero"/>
        <c:auto val="1"/>
        <c:lblAlgn val="ctr"/>
        <c:lblOffset val="100"/>
        <c:noMultiLvlLbl val="0"/>
      </c:catAx>
      <c:valAx>
        <c:axId val="-20610714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 w="38100" cmpd="sng">
            <a:solidFill>
              <a:srgbClr val="FF0000"/>
            </a:solidFill>
          </a:ln>
        </c:spPr>
        <c:crossAx val="-2064616680"/>
        <c:crosses val="autoZero"/>
        <c:crossBetween val="between"/>
      </c:valAx>
      <c:valAx>
        <c:axId val="-2116948104"/>
        <c:scaling>
          <c:orientation val="minMax"/>
          <c:max val="25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38100" cmpd="sng">
            <a:solidFill>
              <a:srgbClr val="FFE964"/>
            </a:solidFill>
          </a:ln>
        </c:spPr>
        <c:crossAx val="-2062629528"/>
        <c:crosses val="max"/>
        <c:crossBetween val="between"/>
      </c:valAx>
      <c:catAx>
        <c:axId val="-20626295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-2116948104"/>
        <c:crosses val="max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13</xdr:row>
      <xdr:rowOff>25400</xdr:rowOff>
    </xdr:from>
    <xdr:to>
      <xdr:col>17</xdr:col>
      <xdr:colOff>190500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F23" sqref="F23"/>
    </sheetView>
  </sheetViews>
  <sheetFormatPr baseColWidth="10" defaultRowHeight="15" x14ac:dyDescent="0"/>
  <cols>
    <col min="1" max="1" width="26.33203125" customWidth="1"/>
    <col min="2" max="2" width="8.33203125" bestFit="1" customWidth="1"/>
    <col min="3" max="3" width="10.1640625" bestFit="1" customWidth="1"/>
    <col min="4" max="4" width="7.83203125" bestFit="1" customWidth="1"/>
    <col min="5" max="5" width="10" bestFit="1" customWidth="1"/>
    <col min="6" max="6" width="14.1640625" customWidth="1"/>
    <col min="8" max="8" width="17.6640625" bestFit="1" customWidth="1"/>
    <col min="10" max="10" width="4.6640625" bestFit="1" customWidth="1"/>
    <col min="11" max="11" width="23.1640625" bestFit="1" customWidth="1"/>
    <col min="12" max="12" width="5.83203125" bestFit="1" customWidth="1"/>
    <col min="13" max="13" width="5.6640625" bestFit="1" customWidth="1"/>
  </cols>
  <sheetData>
    <row r="1" spans="1:13" ht="30">
      <c r="A1" s="2" t="s">
        <v>22</v>
      </c>
      <c r="B1" s="6"/>
      <c r="C1" s="6"/>
      <c r="D1" s="6"/>
      <c r="E1" s="6"/>
      <c r="F1" s="6"/>
      <c r="H1" s="11" t="s">
        <v>18</v>
      </c>
      <c r="I1" s="10"/>
      <c r="J1" s="10"/>
      <c r="K1" s="10"/>
      <c r="L1" s="10"/>
      <c r="M1" s="10"/>
    </row>
    <row r="2" spans="1:13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H2" s="12" t="s">
        <v>16</v>
      </c>
      <c r="I2" s="3">
        <v>64</v>
      </c>
      <c r="J2" s="13" t="s">
        <v>5</v>
      </c>
      <c r="K2" s="10"/>
      <c r="L2" s="10"/>
      <c r="M2" s="10"/>
    </row>
    <row r="3" spans="1:13">
      <c r="A3" s="3">
        <v>0</v>
      </c>
      <c r="B3" s="3">
        <v>7.0000000000000001E-3</v>
      </c>
      <c r="C3" s="3">
        <v>28.198633999999998</v>
      </c>
      <c r="D3" s="5">
        <v>531</v>
      </c>
      <c r="E3" s="3">
        <v>0</v>
      </c>
      <c r="F3" s="3">
        <v>66</v>
      </c>
      <c r="H3" s="12" t="s">
        <v>23</v>
      </c>
      <c r="I3" s="13">
        <f>MAX(A:A)+1</f>
        <v>20</v>
      </c>
      <c r="J3" s="13" t="s">
        <v>21</v>
      </c>
      <c r="K3" s="10"/>
      <c r="L3" s="10"/>
      <c r="M3" s="10"/>
    </row>
    <row r="4" spans="1:13">
      <c r="A4" s="3">
        <v>1</v>
      </c>
      <c r="B4" s="3">
        <v>1.7000000000000001E-2</v>
      </c>
      <c r="C4" s="3">
        <v>38.006127999999997</v>
      </c>
      <c r="D4" s="5">
        <v>795</v>
      </c>
      <c r="E4" s="3">
        <v>0</v>
      </c>
      <c r="F4" s="3">
        <v>66</v>
      </c>
      <c r="H4" s="12" t="s">
        <v>24</v>
      </c>
      <c r="I4" s="13">
        <f>MAX(B:B)</f>
        <v>0.193</v>
      </c>
      <c r="J4" s="13" t="s">
        <v>25</v>
      </c>
      <c r="K4" s="10"/>
      <c r="L4" s="10"/>
      <c r="M4" s="10"/>
    </row>
    <row r="5" spans="1:13">
      <c r="A5" s="3">
        <v>2</v>
      </c>
      <c r="B5" s="3">
        <v>0.03</v>
      </c>
      <c r="C5" s="3">
        <v>44.645400000000002</v>
      </c>
      <c r="D5" s="5">
        <v>922</v>
      </c>
      <c r="E5" s="3">
        <v>0</v>
      </c>
      <c r="F5" s="3">
        <v>35</v>
      </c>
      <c r="H5" s="12" t="s">
        <v>8</v>
      </c>
      <c r="I5" s="14">
        <f>MAX(D3:D22)</f>
        <v>1002</v>
      </c>
      <c r="J5" s="13" t="s">
        <v>6</v>
      </c>
      <c r="K5" s="12" t="s">
        <v>9</v>
      </c>
      <c r="L5" s="14">
        <f>I5/I2</f>
        <v>15.65625</v>
      </c>
      <c r="M5" s="13" t="s">
        <v>10</v>
      </c>
    </row>
    <row r="6" spans="1:13">
      <c r="A6" s="3">
        <v>3</v>
      </c>
      <c r="B6" s="3">
        <v>4.2999999999999997E-2</v>
      </c>
      <c r="C6" s="3">
        <v>48.341808999999998</v>
      </c>
      <c r="D6" s="5">
        <v>979</v>
      </c>
      <c r="E6" s="3">
        <v>0</v>
      </c>
      <c r="F6" s="3">
        <v>113</v>
      </c>
      <c r="H6" s="12" t="s">
        <v>11</v>
      </c>
      <c r="I6" s="13">
        <f>SUM(D3:D22)/I3</f>
        <v>723.35</v>
      </c>
      <c r="J6" s="13" t="s">
        <v>6</v>
      </c>
      <c r="K6" s="12" t="s">
        <v>19</v>
      </c>
      <c r="L6" s="14">
        <f>I6/I2</f>
        <v>11.30234375</v>
      </c>
      <c r="M6" s="13" t="s">
        <v>10</v>
      </c>
    </row>
    <row r="7" spans="1:13">
      <c r="A7" s="3">
        <v>4</v>
      </c>
      <c r="B7" s="3">
        <v>4.2999999999999997E-2</v>
      </c>
      <c r="C7" s="3">
        <v>48.341808999999998</v>
      </c>
      <c r="D7" s="5">
        <v>979</v>
      </c>
      <c r="E7" s="3">
        <v>0</v>
      </c>
      <c r="F7" s="3">
        <v>113</v>
      </c>
      <c r="H7" s="12" t="s">
        <v>13</v>
      </c>
      <c r="I7" s="14">
        <f>100*(I5-I9)/I5</f>
        <v>88.123752495009981</v>
      </c>
      <c r="J7" s="13" t="s">
        <v>7</v>
      </c>
      <c r="K7" s="12" t="s">
        <v>14</v>
      </c>
      <c r="L7" s="13">
        <f>(I5-I9)/(I10-I11)</f>
        <v>63.071428571428569</v>
      </c>
      <c r="M7" s="13" t="s">
        <v>15</v>
      </c>
    </row>
    <row r="8" spans="1:13">
      <c r="A8" s="3">
        <v>5</v>
      </c>
      <c r="B8" s="3">
        <v>5.6000000000000001E-2</v>
      </c>
      <c r="C8" s="3">
        <v>49.807118000000003</v>
      </c>
      <c r="D8" s="5">
        <v>1002</v>
      </c>
      <c r="E8" s="3">
        <v>0</v>
      </c>
      <c r="F8" s="3">
        <v>164</v>
      </c>
    </row>
    <row r="9" spans="1:13">
      <c r="A9" s="3">
        <v>6</v>
      </c>
      <c r="B9" s="3">
        <v>8.3000000000000004E-2</v>
      </c>
      <c r="C9" s="3">
        <v>48.467185000000001</v>
      </c>
      <c r="D9" s="5">
        <v>981</v>
      </c>
      <c r="E9" s="3">
        <v>0</v>
      </c>
      <c r="F9" s="3">
        <v>170</v>
      </c>
      <c r="H9" s="6" t="s">
        <v>12</v>
      </c>
      <c r="I9" s="9">
        <f>MIN(D3:D22)</f>
        <v>119</v>
      </c>
    </row>
    <row r="10" spans="1:13">
      <c r="A10" s="3">
        <v>7</v>
      </c>
      <c r="B10" s="3">
        <v>9.5000000000000001E-2</v>
      </c>
      <c r="C10" s="3">
        <v>46.336238000000002</v>
      </c>
      <c r="D10" s="5">
        <v>948</v>
      </c>
      <c r="E10" s="3">
        <v>0</v>
      </c>
      <c r="F10" s="3">
        <v>160</v>
      </c>
      <c r="H10" s="7" t="s">
        <v>20</v>
      </c>
      <c r="I10" s="8">
        <f>MATCH(MIN(D3:D22),D3:D22,0)</f>
        <v>20</v>
      </c>
      <c r="J10" t="s">
        <v>21</v>
      </c>
    </row>
    <row r="11" spans="1:13">
      <c r="A11" s="3">
        <v>8</v>
      </c>
      <c r="B11" s="3">
        <v>9.5000000000000001E-2</v>
      </c>
      <c r="C11" s="3">
        <v>46.336238000000002</v>
      </c>
      <c r="D11" s="5">
        <v>948</v>
      </c>
      <c r="E11" s="3">
        <v>0</v>
      </c>
      <c r="F11" s="3">
        <v>160</v>
      </c>
      <c r="H11" t="s">
        <v>17</v>
      </c>
      <c r="I11" s="1">
        <f>MATCH(MAX(D3:D22),D3:D22,0)</f>
        <v>6</v>
      </c>
      <c r="J11" t="s">
        <v>21</v>
      </c>
    </row>
    <row r="12" spans="1:13">
      <c r="A12" s="3">
        <v>9</v>
      </c>
      <c r="B12" s="3">
        <v>9.5000000000000001E-2</v>
      </c>
      <c r="C12" s="3">
        <v>46.336238000000002</v>
      </c>
      <c r="D12" s="5">
        <v>948</v>
      </c>
      <c r="E12" s="3">
        <v>0</v>
      </c>
      <c r="F12" s="3">
        <v>160</v>
      </c>
    </row>
    <row r="13" spans="1:13">
      <c r="A13" s="3">
        <v>10</v>
      </c>
      <c r="B13" s="3">
        <v>0.11799999999999999</v>
      </c>
      <c r="C13" s="3">
        <v>40.690587000000001</v>
      </c>
      <c r="D13" s="5">
        <v>860</v>
      </c>
      <c r="E13" s="3">
        <v>0</v>
      </c>
      <c r="F13" s="3">
        <v>93</v>
      </c>
    </row>
    <row r="14" spans="1:13">
      <c r="A14" s="3">
        <v>11</v>
      </c>
      <c r="B14" s="3">
        <v>0.129</v>
      </c>
      <c r="C14" s="3">
        <v>37.832583999999997</v>
      </c>
      <c r="D14" s="5">
        <v>790</v>
      </c>
      <c r="E14" s="3">
        <v>0</v>
      </c>
      <c r="F14" s="3">
        <v>73</v>
      </c>
    </row>
    <row r="15" spans="1:13">
      <c r="A15" s="3">
        <v>12</v>
      </c>
      <c r="B15" s="3">
        <v>0.14699999999999999</v>
      </c>
      <c r="C15" s="3">
        <v>32.799809000000003</v>
      </c>
      <c r="D15" s="5">
        <v>651</v>
      </c>
      <c r="E15" s="3">
        <v>0</v>
      </c>
      <c r="F15" s="3">
        <v>94</v>
      </c>
    </row>
    <row r="16" spans="1:13">
      <c r="A16" s="3">
        <v>13</v>
      </c>
      <c r="B16" s="3">
        <v>0.155</v>
      </c>
      <c r="C16" s="3">
        <v>30.522653999999999</v>
      </c>
      <c r="D16" s="5">
        <v>589</v>
      </c>
      <c r="E16" s="3">
        <v>0</v>
      </c>
      <c r="F16" s="3">
        <v>87</v>
      </c>
    </row>
    <row r="17" spans="1:6">
      <c r="A17" s="3">
        <v>14</v>
      </c>
      <c r="B17" s="3">
        <v>0.155</v>
      </c>
      <c r="C17" s="3">
        <v>30.522653999999999</v>
      </c>
      <c r="D17" s="5">
        <v>589</v>
      </c>
      <c r="E17" s="3">
        <v>0</v>
      </c>
      <c r="F17" s="3">
        <v>87</v>
      </c>
    </row>
    <row r="18" spans="1:6">
      <c r="A18" s="3">
        <v>15</v>
      </c>
      <c r="B18" s="3">
        <v>0.16300000000000001</v>
      </c>
      <c r="C18" s="3">
        <v>29.155386</v>
      </c>
      <c r="D18" s="5">
        <v>554</v>
      </c>
      <c r="E18" s="3">
        <v>0</v>
      </c>
      <c r="F18" s="3">
        <v>83</v>
      </c>
    </row>
    <row r="19" spans="1:6">
      <c r="A19" s="3">
        <v>16</v>
      </c>
      <c r="B19" s="3">
        <v>0.17100000000000001</v>
      </c>
      <c r="C19" s="3">
        <v>27.968519000000001</v>
      </c>
      <c r="D19" s="5">
        <v>525</v>
      </c>
      <c r="E19" s="3">
        <v>0</v>
      </c>
      <c r="F19" s="3">
        <v>81</v>
      </c>
    </row>
    <row r="20" spans="1:6">
      <c r="A20" s="3">
        <v>17</v>
      </c>
      <c r="B20" s="3">
        <v>0.185</v>
      </c>
      <c r="C20" s="3">
        <v>25.806488999999999</v>
      </c>
      <c r="D20" s="5">
        <v>472</v>
      </c>
      <c r="E20" s="3">
        <v>0</v>
      </c>
      <c r="F20" s="3">
        <v>75</v>
      </c>
    </row>
    <row r="21" spans="1:6">
      <c r="A21" s="3">
        <v>18</v>
      </c>
      <c r="B21" s="3">
        <v>0.19</v>
      </c>
      <c r="C21" s="3">
        <v>17.910813999999998</v>
      </c>
      <c r="D21" s="5">
        <v>285</v>
      </c>
      <c r="E21" s="3">
        <v>0</v>
      </c>
      <c r="F21" s="3">
        <v>75</v>
      </c>
    </row>
    <row r="22" spans="1:6" ht="16" customHeight="1">
      <c r="A22" s="3">
        <v>19</v>
      </c>
      <c r="B22" s="3">
        <v>0.193</v>
      </c>
      <c r="C22" s="3">
        <v>10.249863</v>
      </c>
      <c r="D22" s="5">
        <v>119</v>
      </c>
      <c r="E22" s="3">
        <v>0</v>
      </c>
      <c r="F22" s="3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Marko</dc:creator>
  <cp:lastModifiedBy>Martin Marko</cp:lastModifiedBy>
  <dcterms:created xsi:type="dcterms:W3CDTF">2016-01-24T14:23:18Z</dcterms:created>
  <dcterms:modified xsi:type="dcterms:W3CDTF">2016-01-24T17:55:08Z</dcterms:modified>
</cp:coreProperties>
</file>