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4226"/>
  <bookViews>
    <workbookView xWindow="0" yWindow="3780" windowWidth="11520" windowHeight="1170" tabRatio="787" activeTab="1"/>
  </bookViews>
  <sheets>
    <sheet name="REKAP" sheetId="31" r:id="rId1"/>
    <sheet name="HARIAN" sheetId="33" r:id="rId2"/>
    <sheet name="VALIDASI" sheetId="34" r:id="rId3"/>
    <sheet name="Sheet1" sheetId="35" r:id="rId4"/>
  </sheets>
  <definedNames>
    <definedName name="Pendaftaran">#REF!</definedName>
    <definedName name="_xlnm.Print_Area" localSheetId="0">REKAP!$A$1:$I$39</definedName>
    <definedName name="_xlnm.Print_Area" localSheetId="3">Sheet1!$A$29:$M$34</definedName>
  </definedNames>
  <calcPr calcId="124519" iterateDelta="1E-4"/>
</workbook>
</file>

<file path=xl/calcChain.xml><?xml version="1.0" encoding="utf-8"?>
<calcChain xmlns="http://schemas.openxmlformats.org/spreadsheetml/2006/main">
  <c r="D40" i="33"/>
  <c r="D36" l="1"/>
  <c r="H36" s="1"/>
  <c r="D70"/>
  <c r="H70" s="1"/>
  <c r="D35"/>
  <c r="H35" s="1"/>
  <c r="H60"/>
  <c r="H62"/>
  <c r="B2" i="35"/>
  <c r="B1"/>
  <c r="H73" i="33"/>
  <c r="D71"/>
  <c r="H71" s="1"/>
  <c r="D69"/>
  <c r="H69" s="1"/>
  <c r="H75"/>
  <c r="C4"/>
  <c r="D8"/>
  <c r="H8" s="1"/>
  <c r="D9"/>
  <c r="H9" s="1"/>
  <c r="D10"/>
  <c r="H10" s="1"/>
  <c r="H12"/>
  <c r="H13"/>
  <c r="H14"/>
  <c r="H17"/>
  <c r="H22"/>
  <c r="H23"/>
  <c r="H24"/>
  <c r="H27"/>
  <c r="H28"/>
  <c r="H29"/>
  <c r="H30"/>
  <c r="H34"/>
  <c r="H37"/>
  <c r="H38"/>
  <c r="H41"/>
  <c r="D57"/>
  <c r="H57" s="1"/>
  <c r="D33"/>
  <c r="H33" s="1"/>
  <c r="D58"/>
  <c r="H58" s="1"/>
  <c r="D61"/>
  <c r="H61" s="1"/>
  <c r="D19"/>
  <c r="H19" s="1"/>
  <c r="D21"/>
  <c r="H21" s="1"/>
  <c r="D43"/>
  <c r="H43" s="1"/>
  <c r="D20"/>
  <c r="H20" s="1"/>
  <c r="D18"/>
  <c r="D44"/>
  <c r="H44" s="1"/>
  <c r="D45"/>
  <c r="H45" s="1"/>
  <c r="D26"/>
  <c r="H26" s="1"/>
  <c r="D46"/>
  <c r="H46" s="1"/>
  <c r="D64"/>
  <c r="H64" s="1"/>
  <c r="D47"/>
  <c r="H47" s="1"/>
  <c r="D65"/>
  <c r="H65" s="1"/>
  <c r="D66"/>
  <c r="H66" s="1"/>
  <c r="D48"/>
  <c r="H48" s="1"/>
  <c r="D54"/>
  <c r="H54" s="1"/>
  <c r="D75"/>
  <c r="D51"/>
  <c r="H51" s="1"/>
  <c r="D52"/>
  <c r="H52" s="1"/>
  <c r="D53"/>
  <c r="H53" s="1"/>
  <c r="H36" i="31"/>
  <c r="H35" l="1"/>
  <c r="I35"/>
  <c r="J10"/>
  <c r="D56" i="33" s="1"/>
  <c r="H56" s="1"/>
  <c r="H40"/>
  <c r="H50"/>
  <c r="D42"/>
  <c r="H42" s="1"/>
  <c r="D39"/>
  <c r="H39" s="1"/>
  <c r="H49"/>
  <c r="H18"/>
  <c r="D74" l="1"/>
  <c r="H74"/>
  <c r="H76" s="1"/>
</calcChain>
</file>

<file path=xl/sharedStrings.xml><?xml version="1.0" encoding="utf-8"?>
<sst xmlns="http://schemas.openxmlformats.org/spreadsheetml/2006/main" count="289" uniqueCount="195">
  <si>
    <t>NO</t>
  </si>
  <si>
    <t>Darah Rutin Lengkap</t>
  </si>
  <si>
    <t>Mantoux Test</t>
  </si>
  <si>
    <t>Nebulizer</t>
  </si>
  <si>
    <t>Konsultasi Gizi</t>
  </si>
  <si>
    <t>Pemeriksaan Dokter Umum</t>
  </si>
  <si>
    <t>Pemeriksaan Dokter Spesialis</t>
  </si>
  <si>
    <t>Punktie Pleura</t>
  </si>
  <si>
    <t>SGOT</t>
  </si>
  <si>
    <t>SGPT</t>
  </si>
  <si>
    <t>Kolesterol</t>
  </si>
  <si>
    <t>Asam Urat</t>
  </si>
  <si>
    <t>Kreatinin</t>
  </si>
  <si>
    <t>Skin Test</t>
  </si>
  <si>
    <t>Spirometri</t>
  </si>
  <si>
    <t>Konsultasi Berhenti Merokok</t>
  </si>
  <si>
    <t>TARIF (Rp)</t>
  </si>
  <si>
    <t>Jl. RSU dr. Slamet No. 13 Garut 44151 telp (0262) 233300</t>
  </si>
  <si>
    <t>BILLING BIAYA PEMERIKSAAN</t>
  </si>
  <si>
    <t>PEMERIKSAAN</t>
  </si>
  <si>
    <t>RAWAT JALAN</t>
  </si>
  <si>
    <t>Darah</t>
  </si>
  <si>
    <t>- Laju Endap Darah</t>
  </si>
  <si>
    <t>- Darah Rutin Lengkap</t>
  </si>
  <si>
    <t>Urin</t>
  </si>
  <si>
    <t>Kimia Darah</t>
  </si>
  <si>
    <t>A. Liver Function test</t>
  </si>
  <si>
    <t>- SGPT</t>
  </si>
  <si>
    <t>- SGOT</t>
  </si>
  <si>
    <t>B. Gula Darah</t>
  </si>
  <si>
    <t>- Puasa</t>
  </si>
  <si>
    <t>- 2 Jam PP</t>
  </si>
  <si>
    <t>- Sewaktu</t>
  </si>
  <si>
    <t>C. Kolesterol</t>
  </si>
  <si>
    <t>- Kolesterol Total</t>
  </si>
  <si>
    <t>- HDL</t>
  </si>
  <si>
    <t>- LDL</t>
  </si>
  <si>
    <t>- Trigliserida</t>
  </si>
  <si>
    <t>D. Tes Fungsi Hati</t>
  </si>
  <si>
    <t>- Asam Urat</t>
  </si>
  <si>
    <t>- Ureum</t>
  </si>
  <si>
    <t>- Kreatinin</t>
  </si>
  <si>
    <t>Pemeriksaan Mikrobiologi</t>
  </si>
  <si>
    <t>- Kultur Sputum BTA</t>
  </si>
  <si>
    <t>- Resistensi OAT</t>
  </si>
  <si>
    <t>Pemeriksaan Foto Rontgen</t>
  </si>
  <si>
    <t>- Foto Thoraks 1 posisi</t>
  </si>
  <si>
    <t>PEMERIKSAAN DIAGNOSTIK LAINNYA</t>
  </si>
  <si>
    <t>Mantoux Tes</t>
  </si>
  <si>
    <t>EKG</t>
  </si>
  <si>
    <t>TINDAKAN MEDIS</t>
  </si>
  <si>
    <t>Nebulizer dengan 1 jenis obat</t>
  </si>
  <si>
    <t>KONSELING</t>
  </si>
  <si>
    <t>Gizi</t>
  </si>
  <si>
    <t>Berhenti Merokok</t>
  </si>
  <si>
    <t>PEMERIKSAAN LAINNYA</t>
  </si>
  <si>
    <t>JUMLAH :</t>
  </si>
  <si>
    <t>PEMERIKSAAN LABORATORIUM</t>
  </si>
  <si>
    <t>- Mikroskopis BTA S I</t>
  </si>
  <si>
    <t>- Mikroskopis BTA S II</t>
  </si>
  <si>
    <t>- Mikroskopis BTA P</t>
  </si>
  <si>
    <t>BALAI BESAR KESEHATAN PARU MASYARAKAT (BBKPM) BANDUNG DI GARUT</t>
  </si>
  <si>
    <t>NO. MR :</t>
  </si>
  <si>
    <t>Garut,</t>
  </si>
  <si>
    <t>Pendaftaran*</t>
  </si>
  <si>
    <t>VCT</t>
  </si>
  <si>
    <t>Kasir :</t>
  </si>
  <si>
    <t>SAT. (X)</t>
  </si>
  <si>
    <t>Obat</t>
  </si>
  <si>
    <t>Rapid Test</t>
  </si>
  <si>
    <t>Asep Kusnandar</t>
  </si>
  <si>
    <t>REKAPITULASI TGL.</t>
  </si>
  <si>
    <t>BALAI BESAR KESEHATAN PARU MASYARAKAT BANDUNG</t>
  </si>
  <si>
    <t>REKAPITULASI BULANAN PENERIMAAN NEGARA BUKAN PAJAK (PNBP)</t>
  </si>
  <si>
    <t xml:space="preserve">TANGGAL : </t>
  </si>
  <si>
    <t>JENIS PELAYANAN KESEHATAN</t>
  </si>
  <si>
    <t>TARIF</t>
  </si>
  <si>
    <t>TANGGAL</t>
  </si>
  <si>
    <t>±</t>
  </si>
  <si>
    <t>JUMLAH</t>
  </si>
  <si>
    <t>(Rp)</t>
  </si>
  <si>
    <t>PENDAFTARAN (RAWAT JALAN)</t>
  </si>
  <si>
    <t xml:space="preserve">Kunjungan </t>
  </si>
  <si>
    <t>Poliklinik Umum</t>
  </si>
  <si>
    <t>Poliklinik Spesialis</t>
  </si>
  <si>
    <t>RAWAT DARURAT</t>
  </si>
  <si>
    <t>Tindakan Terapi Oksigen</t>
  </si>
  <si>
    <t>a.</t>
  </si>
  <si>
    <t>Tindakan Medis Diagnostik</t>
  </si>
  <si>
    <t>Peak Flow Meter (PFR)</t>
  </si>
  <si>
    <t>Biopsi Jarum Halus</t>
  </si>
  <si>
    <t>6 Minutes Walk Test</t>
  </si>
  <si>
    <t>Punktie Diagnostik</t>
  </si>
  <si>
    <t>b.</t>
  </si>
  <si>
    <t>Tindakan Medis Terapi</t>
  </si>
  <si>
    <t>Jahit luka 1 jahitan</t>
  </si>
  <si>
    <t>Pemasangan Infus</t>
  </si>
  <si>
    <t>Insisi Abses</t>
  </si>
  <si>
    <t>PELAYANAN PENUNJANG MEDIK</t>
  </si>
  <si>
    <t>Pemeriksaan Laboratorium</t>
  </si>
  <si>
    <t>Laju Endap Darah</t>
  </si>
  <si>
    <t>Hemoglobin</t>
  </si>
  <si>
    <t>Jumlah Leucosit</t>
  </si>
  <si>
    <t>Hitung Jenis Leucosit</t>
  </si>
  <si>
    <t>Diff Count</t>
  </si>
  <si>
    <t>Jumlah Eosinophil</t>
  </si>
  <si>
    <t>Urine Lengkap</t>
  </si>
  <si>
    <t>Billirubin total</t>
  </si>
  <si>
    <t>Gula Darah Puasa</t>
  </si>
  <si>
    <t>Gula Darah 2 Jam PP</t>
  </si>
  <si>
    <t>Gula Darah Sewaktu</t>
  </si>
  <si>
    <t>Trigliserid</t>
  </si>
  <si>
    <t>High Density lipoprotein (HDL)</t>
  </si>
  <si>
    <t>Low density Lipoprotein (LDL)</t>
  </si>
  <si>
    <t>Ureum (BUN)</t>
  </si>
  <si>
    <t>Anti HIV Rapid</t>
  </si>
  <si>
    <t>Mikroskop BTA</t>
  </si>
  <si>
    <t>Kultur Sputum BTA</t>
  </si>
  <si>
    <t>c.</t>
  </si>
  <si>
    <t>Pemeriksaan Radiologi</t>
  </si>
  <si>
    <t>Foto BNO Polos</t>
  </si>
  <si>
    <t>Photo Thorax 1 posisi</t>
  </si>
  <si>
    <t>USG Thorax</t>
  </si>
  <si>
    <t>PELAYANAN KONSELING</t>
  </si>
  <si>
    <t>Konsultasi Kesehatan Paru/VCT</t>
  </si>
  <si>
    <t>Konsultasi HIV</t>
  </si>
  <si>
    <t>FARMASI</t>
  </si>
  <si>
    <t>JUMLAH TOTAL</t>
  </si>
  <si>
    <t xml:space="preserve">Penanggungjawab </t>
  </si>
  <si>
    <t>Diterima tanggal</t>
  </si>
  <si>
    <t>BBKPM Bandung Di Garut,</t>
  </si>
  <si>
    <t>Bendahara Penerima,</t>
  </si>
  <si>
    <t>dr. Pupu Syaeful M</t>
  </si>
  <si>
    <t>Resistensi OAT</t>
  </si>
  <si>
    <t>PEMERIKSAAN PATOLOGI ANATOMI</t>
  </si>
  <si>
    <t>Konsul PA</t>
  </si>
  <si>
    <t>LAIN - LAIN</t>
  </si>
  <si>
    <t>PNBP Lainnya (Penelitian)</t>
  </si>
  <si>
    <t>BERITA ACARA VALIDASI BBKPM BANDUNG DI GARUT</t>
  </si>
  <si>
    <t>Pada hari ini ……………………….tanggal……….bulan……………………….tahun………….telah dilakukan validasi data</t>
  </si>
  <si>
    <t>kunjungan, pemeriksaan, tindakan, serta farmasi pasien umum antara petugas kasir dengan penanggungjawab</t>
  </si>
  <si>
    <t>instalasi rawat jalan, rawat darurat, rekam medik, farmasi, laboratorium, penyuluhan, serta konseling</t>
  </si>
  <si>
    <t>dengan hasil sebagai berikut :</t>
  </si>
  <si>
    <t>CATATAN  KASIR</t>
  </si>
  <si>
    <t>CATATAN  POLI</t>
  </si>
  <si>
    <t>KETERANGAN</t>
  </si>
  <si>
    <t>JML</t>
  </si>
  <si>
    <t>RUPIAH</t>
  </si>
  <si>
    <t>PARAF POLI</t>
  </si>
  <si>
    <t>LEKOSIT</t>
  </si>
  <si>
    <t>Sitologi</t>
  </si>
  <si>
    <t>Tindakan FNAB</t>
  </si>
  <si>
    <t>HITUNG JENIS LEKOSIT</t>
  </si>
  <si>
    <t>Kasir,</t>
  </si>
  <si>
    <t>Asep Kusnandar, SE</t>
  </si>
  <si>
    <t>NIP 19780813 200912 1 002</t>
  </si>
  <si>
    <t xml:space="preserve">NIP 19760208 200801 1 008 </t>
  </si>
  <si>
    <t>Dian Permana, SE</t>
  </si>
  <si>
    <t xml:space="preserve">NIP 19850209 201503 1 002 </t>
  </si>
  <si>
    <t>A18,2</t>
  </si>
  <si>
    <t>TB PARU BTA +</t>
  </si>
  <si>
    <t>A15.0</t>
  </si>
  <si>
    <t>SUSP LIMPHADENOPHATY</t>
  </si>
  <si>
    <t>Z03.8</t>
  </si>
  <si>
    <t>SKRINING</t>
  </si>
  <si>
    <t>Z11.1</t>
  </si>
  <si>
    <t>I88.9</t>
  </si>
  <si>
    <t>LIMPADENITIS NON SPESIPIK</t>
  </si>
  <si>
    <t>ASMA</t>
  </si>
  <si>
    <t>J45.9</t>
  </si>
  <si>
    <t>SUSP TB</t>
  </si>
  <si>
    <t>Z03.0</t>
  </si>
  <si>
    <t>BRONKHITIS</t>
  </si>
  <si>
    <t>J40</t>
  </si>
  <si>
    <t>I51.7</t>
  </si>
  <si>
    <t>CARDIOMEGALY</t>
  </si>
  <si>
    <t>LIMPADENOPATY</t>
  </si>
  <si>
    <t>R59,1</t>
  </si>
  <si>
    <t>MYALGIA</t>
  </si>
  <si>
    <t>M79,1</t>
  </si>
  <si>
    <t>PNEUMONIA</t>
  </si>
  <si>
    <t>J18,9</t>
  </si>
  <si>
    <t>BBKPM  GARUT</t>
  </si>
  <si>
    <t>TB PARU ANAK</t>
  </si>
  <si>
    <t>A16,7</t>
  </si>
  <si>
    <t>LIMPADENITIS TB/TB KELENJAR</t>
  </si>
  <si>
    <t>131-00-1585593-7</t>
  </si>
  <si>
    <t>RPL 022 BLU BBKPM BDG</t>
  </si>
  <si>
    <t>1024B0010320V000</t>
  </si>
  <si>
    <t>BILLING</t>
  </si>
  <si>
    <t>JANUARI  -  MARET 2020</t>
  </si>
  <si>
    <t>Urin Lengkap</t>
  </si>
  <si>
    <t>1024B0010420V000</t>
  </si>
  <si>
    <t>08</t>
  </si>
  <si>
    <t>Terbilang : Satu juta delapan ratus delapan puluh empat ribu lima ratus rupiah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</si>
</sst>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[$-421]dd\ mmmm\ yyyy;@"/>
    <numFmt numFmtId="165" formatCode="[$Rp-421]#,##0_);\([$Rp-421]#,##0\)"/>
  </numFmts>
  <fonts count="39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Tahoma"/>
      <family val="2"/>
    </font>
    <font>
      <sz val="10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i/>
      <sz val="9"/>
      <name val="Tahoma"/>
      <family val="2"/>
    </font>
    <font>
      <i/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Tahoma"/>
      <family val="2"/>
    </font>
    <font>
      <sz val="11"/>
      <color rgb="FF00000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9"/>
      <color rgb="FFFF0000"/>
      <name val="Tahoma"/>
      <family val="2"/>
    </font>
    <font>
      <b/>
      <sz val="10"/>
      <color rgb="FFFF0000"/>
      <name val="Calibri"/>
      <family val="2"/>
      <scheme val="minor"/>
    </font>
    <font>
      <sz val="11"/>
      <color rgb="FFFF0000"/>
      <name val="Arial Narrow"/>
      <family val="2"/>
    </font>
    <font>
      <b/>
      <sz val="9"/>
      <color rgb="FFFF0000"/>
      <name val="Calibri"/>
      <family val="2"/>
      <scheme val="minor"/>
    </font>
    <font>
      <b/>
      <sz val="11"/>
      <color rgb="FFFF0000"/>
      <name val="Arial Narrow"/>
      <family val="2"/>
    </font>
    <font>
      <sz val="7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b/>
      <sz val="18"/>
      <name val="Arial"/>
      <family val="2"/>
    </font>
    <font>
      <b/>
      <sz val="10"/>
      <name val="Arial"/>
      <family val="2"/>
    </font>
    <font>
      <sz val="72"/>
      <name val="Arial"/>
      <family val="2"/>
    </font>
    <font>
      <b/>
      <sz val="72"/>
      <name val="Arial"/>
      <family val="2"/>
    </font>
    <font>
      <b/>
      <sz val="60"/>
      <name val="Arial"/>
      <family val="2"/>
    </font>
    <font>
      <b/>
      <sz val="14"/>
      <name val="Arial Narrow"/>
      <family val="2"/>
    </font>
    <font>
      <b/>
      <sz val="16"/>
      <name val="Arial"/>
      <family val="2"/>
    </font>
    <font>
      <sz val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12" fillId="0" borderId="0"/>
    <xf numFmtId="0" fontId="11" fillId="0" borderId="0"/>
    <xf numFmtId="0" fontId="2" fillId="0" borderId="0"/>
  </cellStyleXfs>
  <cellXfs count="170">
    <xf numFmtId="0" fontId="0" fillId="0" borderId="0" xfId="0"/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41" fontId="4" fillId="0" borderId="3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1" fontId="4" fillId="0" borderId="0" xfId="1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41" fontId="4" fillId="0" borderId="6" xfId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left" vertical="center"/>
    </xf>
    <xf numFmtId="41" fontId="4" fillId="0" borderId="7" xfId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41" fontId="4" fillId="0" borderId="8" xfId="1" applyFont="1" applyBorder="1" applyAlignment="1">
      <alignment vertical="center"/>
    </xf>
    <xf numFmtId="0" fontId="4" fillId="0" borderId="7" xfId="0" quotePrefix="1" applyFont="1" applyBorder="1" applyAlignment="1">
      <alignment vertical="center"/>
    </xf>
    <xf numFmtId="0" fontId="4" fillId="0" borderId="8" xfId="0" quotePrefix="1" applyFont="1" applyBorder="1" applyAlignment="1">
      <alignment horizontal="left" vertical="center"/>
    </xf>
    <xf numFmtId="0" fontId="4" fillId="0" borderId="8" xfId="0" quotePrefix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1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165" fontId="3" fillId="0" borderId="10" xfId="0" applyNumberFormat="1" applyFont="1" applyBorder="1" applyAlignment="1">
      <alignment horizontal="center" vertical="center"/>
    </xf>
    <xf numFmtId="41" fontId="4" fillId="0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4" fillId="0" borderId="13" xfId="0" applyFont="1" applyBorder="1" applyAlignment="1">
      <alignment vertical="center"/>
    </xf>
    <xf numFmtId="41" fontId="13" fillId="0" borderId="0" xfId="2" applyNumberFormat="1" applyFont="1" applyFill="1" applyAlignment="1">
      <alignment vertical="center"/>
    </xf>
    <xf numFmtId="41" fontId="14" fillId="0" borderId="0" xfId="2" applyNumberFormat="1" applyFont="1" applyFill="1" applyAlignment="1">
      <alignment vertical="center"/>
    </xf>
    <xf numFmtId="41" fontId="5" fillId="0" borderId="0" xfId="2" applyNumberFormat="1" applyFont="1" applyFill="1" applyAlignment="1">
      <alignment vertical="center"/>
    </xf>
    <xf numFmtId="41" fontId="6" fillId="0" borderId="0" xfId="2" applyNumberFormat="1" applyFont="1" applyFill="1" applyAlignment="1">
      <alignment vertical="center"/>
    </xf>
    <xf numFmtId="41" fontId="6" fillId="0" borderId="0" xfId="2" applyNumberFormat="1" applyFont="1" applyFill="1" applyAlignment="1">
      <alignment horizontal="center" vertical="center"/>
    </xf>
    <xf numFmtId="17" fontId="13" fillId="0" borderId="0" xfId="2" applyNumberFormat="1" applyFont="1" applyFill="1" applyAlignment="1">
      <alignment vertical="center"/>
    </xf>
    <xf numFmtId="41" fontId="5" fillId="0" borderId="1" xfId="2" applyNumberFormat="1" applyFont="1" applyFill="1" applyBorder="1" applyAlignment="1">
      <alignment horizontal="center" vertical="center"/>
    </xf>
    <xf numFmtId="41" fontId="7" fillId="0" borderId="6" xfId="2" applyNumberFormat="1" applyFont="1" applyFill="1" applyBorder="1" applyAlignment="1">
      <alignment horizontal="left" vertical="center"/>
    </xf>
    <xf numFmtId="41" fontId="15" fillId="0" borderId="6" xfId="2" applyNumberFormat="1" applyFont="1" applyFill="1" applyBorder="1" applyAlignment="1">
      <alignment vertical="center"/>
    </xf>
    <xf numFmtId="41" fontId="8" fillId="0" borderId="6" xfId="2" applyNumberFormat="1" applyFont="1" applyFill="1" applyBorder="1" applyAlignment="1">
      <alignment vertical="center"/>
    </xf>
    <xf numFmtId="41" fontId="8" fillId="0" borderId="6" xfId="2" applyNumberFormat="1" applyFont="1" applyFill="1" applyBorder="1" applyAlignment="1">
      <alignment horizontal="center" vertical="center"/>
    </xf>
    <xf numFmtId="41" fontId="7" fillId="0" borderId="7" xfId="2" applyNumberFormat="1" applyFont="1" applyFill="1" applyBorder="1" applyAlignment="1">
      <alignment horizontal="left" vertical="center"/>
    </xf>
    <xf numFmtId="41" fontId="16" fillId="0" borderId="7" xfId="2" applyNumberFormat="1" applyFont="1" applyFill="1" applyBorder="1" applyAlignment="1">
      <alignment vertical="center"/>
    </xf>
    <xf numFmtId="41" fontId="7" fillId="0" borderId="7" xfId="2" applyNumberFormat="1" applyFont="1" applyFill="1" applyBorder="1" applyAlignment="1">
      <alignment vertical="center"/>
    </xf>
    <xf numFmtId="41" fontId="7" fillId="0" borderId="7" xfId="2" applyNumberFormat="1" applyFont="1" applyFill="1" applyBorder="1" applyAlignment="1">
      <alignment horizontal="center" vertical="center"/>
    </xf>
    <xf numFmtId="41" fontId="15" fillId="0" borderId="7" xfId="2" applyNumberFormat="1" applyFont="1" applyFill="1" applyBorder="1" applyAlignment="1">
      <alignment vertical="center"/>
    </xf>
    <xf numFmtId="41" fontId="8" fillId="0" borderId="7" xfId="2" applyNumberFormat="1" applyFont="1" applyFill="1" applyBorder="1" applyAlignment="1">
      <alignment vertical="center"/>
    </xf>
    <xf numFmtId="41" fontId="16" fillId="0" borderId="7" xfId="3" applyNumberFormat="1" applyFont="1" applyFill="1" applyBorder="1" applyAlignment="1">
      <alignment vertical="center"/>
    </xf>
    <xf numFmtId="41" fontId="17" fillId="0" borderId="7" xfId="3" applyNumberFormat="1" applyFont="1" applyFill="1" applyBorder="1" applyAlignment="1">
      <alignment vertical="center"/>
    </xf>
    <xf numFmtId="41" fontId="7" fillId="0" borderId="7" xfId="3" applyNumberFormat="1" applyFont="1" applyFill="1" applyBorder="1" applyAlignment="1">
      <alignment vertical="center"/>
    </xf>
    <xf numFmtId="41" fontId="7" fillId="0" borderId="7" xfId="2" applyNumberFormat="1" applyFont="1" applyFill="1" applyBorder="1" applyAlignment="1">
      <alignment horizontal="right" vertical="center"/>
    </xf>
    <xf numFmtId="41" fontId="16" fillId="0" borderId="7" xfId="5" applyNumberFormat="1" applyFont="1" applyFill="1" applyBorder="1" applyAlignment="1">
      <alignment vertical="center"/>
    </xf>
    <xf numFmtId="41" fontId="17" fillId="0" borderId="7" xfId="4" applyNumberFormat="1" applyFont="1" applyFill="1" applyBorder="1" applyAlignment="1">
      <alignment vertical="center"/>
    </xf>
    <xf numFmtId="41" fontId="16" fillId="0" borderId="7" xfId="4" applyNumberFormat="1" applyFont="1" applyFill="1" applyBorder="1" applyAlignment="1">
      <alignment vertical="center"/>
    </xf>
    <xf numFmtId="41" fontId="16" fillId="0" borderId="7" xfId="3" applyNumberFormat="1" applyFont="1" applyFill="1" applyBorder="1" applyAlignment="1">
      <alignment vertical="center" wrapText="1"/>
    </xf>
    <xf numFmtId="41" fontId="7" fillId="0" borderId="1" xfId="2" applyNumberFormat="1" applyFont="1" applyFill="1" applyBorder="1" applyAlignment="1">
      <alignment vertical="center"/>
    </xf>
    <xf numFmtId="41" fontId="15" fillId="0" borderId="1" xfId="2" applyNumberFormat="1" applyFont="1" applyFill="1" applyBorder="1" applyAlignment="1">
      <alignment horizontal="center" vertical="center"/>
    </xf>
    <xf numFmtId="41" fontId="8" fillId="0" borderId="1" xfId="2" applyNumberFormat="1" applyFont="1" applyFill="1" applyBorder="1" applyAlignment="1">
      <alignment vertical="center"/>
    </xf>
    <xf numFmtId="0" fontId="7" fillId="0" borderId="1" xfId="2" applyNumberFormat="1" applyFont="1" applyFill="1" applyBorder="1" applyAlignment="1">
      <alignment horizontal="center" vertical="center"/>
    </xf>
    <xf numFmtId="41" fontId="7" fillId="0" borderId="1" xfId="2" applyNumberFormat="1" applyFont="1" applyFill="1" applyBorder="1" applyAlignment="1">
      <alignment horizontal="center" vertical="center"/>
    </xf>
    <xf numFmtId="41" fontId="15" fillId="0" borderId="1" xfId="2" applyNumberFormat="1" applyFont="1" applyFill="1" applyBorder="1" applyAlignment="1">
      <alignment horizontal="left" vertical="center"/>
    </xf>
    <xf numFmtId="41" fontId="8" fillId="0" borderId="10" xfId="2" applyNumberFormat="1" applyFont="1" applyFill="1" applyBorder="1" applyAlignment="1">
      <alignment vertical="center"/>
    </xf>
    <xf numFmtId="41" fontId="7" fillId="0" borderId="12" xfId="2" applyNumberFormat="1" applyFont="1" applyFill="1" applyBorder="1" applyAlignment="1">
      <alignment vertical="center"/>
    </xf>
    <xf numFmtId="0" fontId="7" fillId="0" borderId="12" xfId="2" applyNumberFormat="1" applyFont="1" applyFill="1" applyBorder="1" applyAlignment="1">
      <alignment horizontal="center" vertical="center"/>
    </xf>
    <xf numFmtId="41" fontId="16" fillId="0" borderId="0" xfId="2" applyNumberFormat="1" applyFont="1" applyFill="1" applyAlignment="1">
      <alignment vertical="center"/>
    </xf>
    <xf numFmtId="41" fontId="9" fillId="0" borderId="0" xfId="2" applyNumberFormat="1" applyFont="1" applyFill="1" applyAlignment="1">
      <alignment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center" vertical="center"/>
    </xf>
    <xf numFmtId="41" fontId="10" fillId="0" borderId="0" xfId="2" applyNumberFormat="1" applyFont="1" applyFill="1" applyAlignment="1">
      <alignment vertical="center"/>
    </xf>
    <xf numFmtId="41" fontId="6" fillId="0" borderId="0" xfId="2" applyNumberFormat="1" applyFont="1" applyFill="1" applyBorder="1" applyAlignment="1">
      <alignment horizontal="center" vertical="center"/>
    </xf>
    <xf numFmtId="0" fontId="0" fillId="0" borderId="0" xfId="0" applyFont="1"/>
    <xf numFmtId="0" fontId="18" fillId="0" borderId="0" xfId="0" applyFont="1"/>
    <xf numFmtId="41" fontId="19" fillId="0" borderId="0" xfId="2" applyNumberFormat="1" applyFont="1" applyFill="1" applyAlignment="1">
      <alignment vertical="center"/>
    </xf>
    <xf numFmtId="0" fontId="2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1" fillId="0" borderId="0" xfId="0" applyFont="1"/>
    <xf numFmtId="41" fontId="21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41" fontId="13" fillId="0" borderId="0" xfId="2" applyNumberFormat="1" applyFont="1" applyFill="1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left"/>
    </xf>
    <xf numFmtId="41" fontId="23" fillId="0" borderId="0" xfId="2" applyNumberFormat="1" applyFont="1" applyFill="1" applyBorder="1" applyAlignment="1">
      <alignment vertical="center"/>
    </xf>
    <xf numFmtId="41" fontId="24" fillId="0" borderId="1" xfId="2" applyNumberFormat="1" applyFont="1" applyFill="1" applyBorder="1" applyAlignment="1">
      <alignment horizontal="center" vertical="center"/>
    </xf>
    <xf numFmtId="41" fontId="25" fillId="0" borderId="6" xfId="1" applyFont="1" applyBorder="1" applyAlignment="1">
      <alignment vertical="center"/>
    </xf>
    <xf numFmtId="41" fontId="25" fillId="0" borderId="8" xfId="1" applyFont="1" applyBorder="1" applyAlignment="1">
      <alignment vertical="center"/>
    </xf>
    <xf numFmtId="164" fontId="26" fillId="0" borderId="0" xfId="2" quotePrefix="1" applyNumberFormat="1" applyFont="1" applyFill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41" fontId="7" fillId="0" borderId="3" xfId="2" applyNumberFormat="1" applyFont="1" applyFill="1" applyBorder="1" applyAlignment="1">
      <alignment vertical="center"/>
    </xf>
    <xf numFmtId="41" fontId="16" fillId="0" borderId="3" xfId="3" applyNumberFormat="1" applyFont="1" applyFill="1" applyBorder="1" applyAlignment="1">
      <alignment vertical="center" wrapText="1"/>
    </xf>
    <xf numFmtId="41" fontId="17" fillId="0" borderId="3" xfId="3" applyNumberFormat="1" applyFont="1" applyFill="1" applyBorder="1" applyAlignment="1">
      <alignment vertical="center"/>
    </xf>
    <xf numFmtId="41" fontId="7" fillId="0" borderId="3" xfId="2" applyNumberFormat="1" applyFont="1" applyFill="1" applyBorder="1" applyAlignment="1">
      <alignment horizontal="center" vertical="center"/>
    </xf>
    <xf numFmtId="41" fontId="7" fillId="0" borderId="9" xfId="2" applyNumberFormat="1" applyFont="1" applyFill="1" applyBorder="1" applyAlignment="1">
      <alignment vertical="center"/>
    </xf>
    <xf numFmtId="41" fontId="16" fillId="0" borderId="9" xfId="3" applyNumberFormat="1" applyFont="1" applyFill="1" applyBorder="1" applyAlignment="1">
      <alignment vertical="center" wrapText="1"/>
    </xf>
    <xf numFmtId="41" fontId="17" fillId="0" borderId="9" xfId="3" applyNumberFormat="1" applyFont="1" applyFill="1" applyBorder="1" applyAlignment="1">
      <alignment vertical="center"/>
    </xf>
    <xf numFmtId="41" fontId="7" fillId="0" borderId="9" xfId="2" applyNumberFormat="1" applyFont="1" applyFill="1" applyBorder="1" applyAlignment="1">
      <alignment horizontal="center" vertical="center"/>
    </xf>
    <xf numFmtId="41" fontId="29" fillId="0" borderId="0" xfId="2" applyNumberFormat="1" applyFont="1" applyFill="1" applyAlignment="1">
      <alignment vertical="center"/>
    </xf>
    <xf numFmtId="41" fontId="29" fillId="0" borderId="0" xfId="2" applyNumberFormat="1" applyFont="1" applyFill="1" applyAlignment="1">
      <alignment horizontal="right" vertical="center"/>
    </xf>
    <xf numFmtId="41" fontId="30" fillId="0" borderId="0" xfId="2" applyNumberFormat="1" applyFont="1" applyFill="1" applyAlignment="1">
      <alignment horizontal="right" vertical="center"/>
    </xf>
    <xf numFmtId="41" fontId="7" fillId="0" borderId="8" xfId="2" applyNumberFormat="1" applyFont="1" applyFill="1" applyBorder="1" applyAlignment="1">
      <alignment vertical="center"/>
    </xf>
    <xf numFmtId="41" fontId="16" fillId="0" borderId="8" xfId="3" applyNumberFormat="1" applyFont="1" applyFill="1" applyBorder="1" applyAlignment="1">
      <alignment vertical="center" wrapText="1"/>
    </xf>
    <xf numFmtId="41" fontId="7" fillId="0" borderId="8" xfId="2" applyNumberFormat="1" applyFont="1" applyFill="1" applyBorder="1" applyAlignment="1">
      <alignment horizontal="center" vertical="center"/>
    </xf>
    <xf numFmtId="41" fontId="24" fillId="0" borderId="1" xfId="2" quotePrefix="1" applyNumberFormat="1" applyFont="1" applyFill="1" applyBorder="1" applyAlignment="1">
      <alignment horizontal="center" vertical="center"/>
    </xf>
    <xf numFmtId="41" fontId="7" fillId="2" borderId="7" xfId="2" applyNumberFormat="1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41" fontId="25" fillId="0" borderId="4" xfId="1" applyFont="1" applyBorder="1" applyAlignment="1">
      <alignment vertical="center"/>
    </xf>
    <xf numFmtId="0" fontId="27" fillId="0" borderId="4" xfId="0" applyFont="1" applyBorder="1" applyAlignment="1">
      <alignment horizontal="center" vertical="center"/>
    </xf>
    <xf numFmtId="41" fontId="4" fillId="0" borderId="9" xfId="1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11" fillId="0" borderId="0" xfId="0" applyFont="1" applyFill="1" applyAlignment="1">
      <alignment vertical="center"/>
    </xf>
    <xf numFmtId="0" fontId="32" fillId="0" borderId="0" xfId="0" applyFont="1"/>
    <xf numFmtId="0" fontId="1" fillId="0" borderId="0" xfId="0" applyFont="1"/>
    <xf numFmtId="0" fontId="31" fillId="0" borderId="0" xfId="0" applyFont="1" applyAlignment="1">
      <alignment horizontal="left" vertical="center"/>
    </xf>
    <xf numFmtId="0" fontId="0" fillId="0" borderId="0" xfId="0" applyBorder="1"/>
    <xf numFmtId="17" fontId="33" fillId="0" borderId="0" xfId="0" quotePrefix="1" applyNumberFormat="1" applyFont="1" applyBorder="1"/>
    <xf numFmtId="0" fontId="34" fillId="0" borderId="0" xfId="0" applyFont="1" applyBorder="1"/>
    <xf numFmtId="0" fontId="35" fillId="0" borderId="0" xfId="0" applyFont="1" applyBorder="1"/>
    <xf numFmtId="0" fontId="0" fillId="0" borderId="15" xfId="0" applyBorder="1"/>
    <xf numFmtId="0" fontId="0" fillId="0" borderId="5" xfId="0" applyBorder="1"/>
    <xf numFmtId="0" fontId="32" fillId="0" borderId="5" xfId="0" applyFont="1" applyBorder="1"/>
    <xf numFmtId="0" fontId="0" fillId="0" borderId="16" xfId="0" applyBorder="1"/>
    <xf numFmtId="0" fontId="0" fillId="0" borderId="17" xfId="0" applyBorder="1"/>
    <xf numFmtId="0" fontId="32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32" fillId="0" borderId="14" xfId="0" applyFont="1" applyBorder="1"/>
    <xf numFmtId="0" fontId="0" fillId="0" borderId="20" xfId="0" applyBorder="1"/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6" fillId="0" borderId="24" xfId="0" applyFont="1" applyBorder="1" applyAlignment="1">
      <alignment horizontal="right" vertical="center"/>
    </xf>
    <xf numFmtId="0" fontId="4" fillId="0" borderId="2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17" fontId="38" fillId="0" borderId="0" xfId="0" quotePrefix="1" applyNumberFormat="1" applyFont="1" applyBorder="1"/>
    <xf numFmtId="164" fontId="4" fillId="0" borderId="14" xfId="0" applyNumberFormat="1" applyFont="1" applyBorder="1" applyAlignment="1">
      <alignment horizontal="center" vertical="center"/>
    </xf>
    <xf numFmtId="164" fontId="4" fillId="0" borderId="14" xfId="0" quotePrefix="1" applyNumberFormat="1" applyFont="1" applyBorder="1" applyAlignment="1">
      <alignment horizontal="center" vertical="center"/>
    </xf>
    <xf numFmtId="22" fontId="4" fillId="0" borderId="5" xfId="0" applyNumberFormat="1" applyFont="1" applyBorder="1" applyAlignment="1">
      <alignment horizontal="right" vertical="center"/>
    </xf>
    <xf numFmtId="41" fontId="6" fillId="0" borderId="1" xfId="2" applyNumberFormat="1" applyFont="1" applyFill="1" applyBorder="1" applyAlignment="1">
      <alignment horizontal="center" vertical="center"/>
    </xf>
    <xf numFmtId="41" fontId="13" fillId="0" borderId="2" xfId="2" applyNumberFormat="1" applyFont="1" applyFill="1" applyBorder="1" applyAlignment="1">
      <alignment horizontal="center" vertical="center"/>
    </xf>
    <xf numFmtId="41" fontId="13" fillId="0" borderId="3" xfId="2" applyNumberFormat="1" applyFont="1" applyFill="1" applyBorder="1" applyAlignment="1">
      <alignment horizontal="center" vertical="center"/>
    </xf>
    <xf numFmtId="41" fontId="14" fillId="0" borderId="2" xfId="2" applyNumberFormat="1" applyFont="1" applyFill="1" applyBorder="1" applyAlignment="1">
      <alignment horizontal="center" vertical="center"/>
    </xf>
    <xf numFmtId="41" fontId="14" fillId="0" borderId="3" xfId="2" applyNumberFormat="1" applyFont="1" applyFill="1" applyBorder="1" applyAlignment="1">
      <alignment horizontal="center" vertical="center"/>
    </xf>
    <xf numFmtId="41" fontId="28" fillId="0" borderId="1" xfId="2" applyNumberFormat="1" applyFont="1" applyFill="1" applyBorder="1" applyAlignment="1">
      <alignment horizontal="center" vertical="center"/>
    </xf>
    <xf numFmtId="41" fontId="13" fillId="0" borderId="1" xfId="2" applyNumberFormat="1" applyFont="1" applyFill="1" applyBorder="1" applyAlignment="1">
      <alignment horizontal="center" vertical="center"/>
    </xf>
  </cellXfs>
  <cellStyles count="6">
    <cellStyle name="Comma [0]" xfId="1" builtinId="6"/>
    <cellStyle name="Normal" xfId="0" builtinId="0"/>
    <cellStyle name="Normal 3" xfId="2"/>
    <cellStyle name="Normal 4" xfId="3"/>
    <cellStyle name="Normal 5" xfId="4"/>
    <cellStyle name="Normal_REKAPITULASI GABUNGAN BULANAN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40</xdr:row>
      <xdr:rowOff>0</xdr:rowOff>
    </xdr:from>
    <xdr:to>
      <xdr:col>21</xdr:col>
      <xdr:colOff>68263</xdr:colOff>
      <xdr:row>47</xdr:row>
      <xdr:rowOff>57150</xdr:rowOff>
    </xdr:to>
    <xdr:sp macro="" textlink="">
      <xdr:nvSpPr>
        <xdr:cNvPr id="214010" name="Rectangle 2"/>
        <xdr:cNvSpPr>
          <a:spLocks noChangeArrowheads="1"/>
        </xdr:cNvSpPr>
      </xdr:nvSpPr>
      <xdr:spPr bwMode="auto">
        <a:xfrm>
          <a:off x="8210550" y="5981700"/>
          <a:ext cx="6086475" cy="152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M40"/>
  <sheetViews>
    <sheetView view="pageBreakPreview" topLeftCell="A10" zoomScale="120" zoomScaleSheetLayoutView="120" workbookViewId="0">
      <selection activeCell="H36" sqref="H36:I36"/>
    </sheetView>
  </sheetViews>
  <sheetFormatPr defaultRowHeight="16.5"/>
  <cols>
    <col min="1" max="1" width="3.7109375" style="3" customWidth="1"/>
    <col min="2" max="2" width="24.7109375" style="3" customWidth="1"/>
    <col min="3" max="3" width="10.7109375" style="3" customWidth="1"/>
    <col min="4" max="4" width="7.7109375" style="3" customWidth="1"/>
    <col min="5" max="5" width="2.28515625" style="3" customWidth="1"/>
    <col min="6" max="6" width="3.7109375" style="3" customWidth="1"/>
    <col min="7" max="7" width="24.7109375" style="3" customWidth="1"/>
    <col min="8" max="8" width="11.85546875" style="3" customWidth="1"/>
    <col min="9" max="9" width="7.7109375" style="3" customWidth="1"/>
    <col min="10" max="10" width="12.7109375" style="3" customWidth="1"/>
    <col min="11" max="11" width="13.28515625" style="3" customWidth="1"/>
    <col min="12" max="12" width="9.140625" style="3"/>
    <col min="13" max="13" width="8" style="3" customWidth="1"/>
    <col min="14" max="16384" width="9.140625" style="3"/>
  </cols>
  <sheetData>
    <row r="1" spans="1:10" ht="11.25" customHeight="1">
      <c r="A1" s="1" t="s">
        <v>61</v>
      </c>
      <c r="B1" s="1"/>
      <c r="C1" s="1"/>
      <c r="D1" s="1"/>
      <c r="E1" s="1"/>
      <c r="F1" s="1"/>
      <c r="G1" s="1"/>
      <c r="H1" s="2"/>
      <c r="I1" s="2"/>
    </row>
    <row r="2" spans="1:10" ht="11.25" customHeight="1">
      <c r="A2" s="2" t="s">
        <v>17</v>
      </c>
      <c r="B2" s="1"/>
      <c r="C2" s="1"/>
      <c r="D2" s="1"/>
      <c r="E2" s="1"/>
      <c r="F2" s="1"/>
      <c r="G2" s="1"/>
      <c r="H2" s="2"/>
      <c r="I2" s="2"/>
    </row>
    <row r="3" spans="1:10" ht="11.25" customHeight="1">
      <c r="A3" s="1" t="s">
        <v>18</v>
      </c>
      <c r="B3" s="1"/>
      <c r="C3" s="1"/>
      <c r="D3" s="1"/>
      <c r="E3" s="1"/>
      <c r="F3" s="1"/>
      <c r="G3" s="1"/>
      <c r="H3" s="2"/>
      <c r="I3" s="2"/>
    </row>
    <row r="4" spans="1:10" ht="11.25" customHeight="1">
      <c r="A4" s="3" t="s">
        <v>71</v>
      </c>
      <c r="B4" s="4"/>
      <c r="C4" s="160">
        <v>43959</v>
      </c>
      <c r="D4" s="161"/>
      <c r="H4" s="5" t="s">
        <v>62</v>
      </c>
      <c r="I4" s="37"/>
    </row>
    <row r="5" spans="1:10" ht="11.25" customHeight="1">
      <c r="A5" s="27" t="s">
        <v>0</v>
      </c>
      <c r="B5" s="27" t="s">
        <v>19</v>
      </c>
      <c r="C5" s="27" t="s">
        <v>16</v>
      </c>
      <c r="D5" s="27" t="s">
        <v>67</v>
      </c>
      <c r="F5" s="27" t="s">
        <v>0</v>
      </c>
      <c r="G5" s="27" t="s">
        <v>19</v>
      </c>
      <c r="H5" s="27" t="s">
        <v>16</v>
      </c>
      <c r="I5" s="27"/>
    </row>
    <row r="6" spans="1:10" ht="11.25" customHeight="1">
      <c r="A6" s="6"/>
      <c r="B6" s="7" t="s">
        <v>64</v>
      </c>
      <c r="C6" s="8">
        <v>10000</v>
      </c>
      <c r="D6" s="6">
        <v>8</v>
      </c>
      <c r="G6" s="10" t="s">
        <v>57</v>
      </c>
    </row>
    <row r="7" spans="1:10" ht="11.25" customHeight="1">
      <c r="A7" s="11"/>
      <c r="B7" s="10" t="s">
        <v>20</v>
      </c>
      <c r="C7" s="12"/>
      <c r="D7" s="11"/>
      <c r="F7" s="13">
        <v>4</v>
      </c>
      <c r="G7" s="14" t="s">
        <v>42</v>
      </c>
      <c r="H7" s="15"/>
      <c r="I7" s="16"/>
    </row>
    <row r="8" spans="1:10" ht="11.25" customHeight="1">
      <c r="A8" s="13">
        <v>1</v>
      </c>
      <c r="B8" s="16" t="s">
        <v>5</v>
      </c>
      <c r="C8" s="15">
        <v>20000</v>
      </c>
      <c r="D8" s="96">
        <v>8</v>
      </c>
      <c r="F8" s="17"/>
      <c r="G8" s="18" t="s">
        <v>58</v>
      </c>
      <c r="H8" s="19">
        <v>15000</v>
      </c>
      <c r="I8" s="17">
        <v>0</v>
      </c>
    </row>
    <row r="9" spans="1:10" ht="11.25" customHeight="1">
      <c r="A9" s="21">
        <v>2</v>
      </c>
      <c r="B9" s="22" t="s">
        <v>6</v>
      </c>
      <c r="C9" s="23">
        <v>45000</v>
      </c>
      <c r="D9" s="21">
        <v>0</v>
      </c>
      <c r="F9" s="17"/>
      <c r="G9" s="18" t="s">
        <v>60</v>
      </c>
      <c r="H9" s="19">
        <v>15000</v>
      </c>
      <c r="I9" s="17">
        <v>4</v>
      </c>
    </row>
    <row r="10" spans="1:10" ht="11.25" customHeight="1">
      <c r="A10" s="11"/>
      <c r="B10" s="10" t="s">
        <v>57</v>
      </c>
      <c r="C10" s="12"/>
      <c r="D10" s="11"/>
      <c r="F10" s="17"/>
      <c r="G10" s="18" t="s">
        <v>59</v>
      </c>
      <c r="H10" s="19">
        <v>15000</v>
      </c>
      <c r="I10" s="17">
        <v>4</v>
      </c>
      <c r="J10" s="10">
        <f>SUM(I8:I10)</f>
        <v>8</v>
      </c>
    </row>
    <row r="11" spans="1:10" ht="11.25" customHeight="1">
      <c r="A11" s="13">
        <v>1</v>
      </c>
      <c r="B11" s="16" t="s">
        <v>21</v>
      </c>
      <c r="C11" s="15"/>
      <c r="D11" s="13"/>
      <c r="F11" s="17"/>
      <c r="G11" s="18" t="s">
        <v>43</v>
      </c>
      <c r="H11" s="19">
        <v>35000</v>
      </c>
      <c r="I11" s="17">
        <v>0</v>
      </c>
    </row>
    <row r="12" spans="1:10" ht="11.25" customHeight="1">
      <c r="A12" s="17"/>
      <c r="B12" s="24" t="s">
        <v>22</v>
      </c>
      <c r="C12" s="19">
        <v>15000</v>
      </c>
      <c r="D12" s="97">
        <v>3</v>
      </c>
      <c r="F12" s="22"/>
      <c r="G12" s="25" t="s">
        <v>44</v>
      </c>
      <c r="H12" s="23">
        <v>200000</v>
      </c>
      <c r="I12" s="21">
        <v>0</v>
      </c>
    </row>
    <row r="13" spans="1:10" ht="11.25" customHeight="1">
      <c r="A13" s="17"/>
      <c r="B13" s="24" t="s">
        <v>23</v>
      </c>
      <c r="C13" s="19">
        <v>65000</v>
      </c>
      <c r="D13" s="97">
        <v>4</v>
      </c>
      <c r="G13" s="10"/>
      <c r="I13" s="101"/>
    </row>
    <row r="14" spans="1:10" ht="11.25" customHeight="1">
      <c r="A14" s="17">
        <v>2</v>
      </c>
      <c r="B14" s="20" t="s">
        <v>24</v>
      </c>
      <c r="C14" s="19"/>
      <c r="D14" s="97"/>
      <c r="F14" s="13">
        <v>1</v>
      </c>
      <c r="G14" s="16" t="s">
        <v>45</v>
      </c>
      <c r="H14" s="16"/>
      <c r="I14" s="102"/>
    </row>
    <row r="15" spans="1:10" ht="11.25" customHeight="1">
      <c r="A15" s="17"/>
      <c r="B15" s="56" t="s">
        <v>191</v>
      </c>
      <c r="C15" s="19">
        <v>15000</v>
      </c>
      <c r="D15" s="97">
        <v>0</v>
      </c>
      <c r="F15" s="21"/>
      <c r="G15" s="26" t="s">
        <v>46</v>
      </c>
      <c r="H15" s="23">
        <v>80000</v>
      </c>
      <c r="I15" s="98">
        <v>4</v>
      </c>
    </row>
    <row r="16" spans="1:10" ht="11.25" customHeight="1">
      <c r="A16" s="17">
        <v>3</v>
      </c>
      <c r="B16" s="20" t="s">
        <v>25</v>
      </c>
      <c r="C16" s="19"/>
      <c r="D16" s="97"/>
      <c r="F16" s="11"/>
      <c r="G16" s="10" t="s">
        <v>47</v>
      </c>
      <c r="H16" s="36"/>
      <c r="I16" s="101"/>
    </row>
    <row r="17" spans="1:13" ht="11.25" customHeight="1">
      <c r="A17" s="17"/>
      <c r="B17" s="20" t="s">
        <v>26</v>
      </c>
      <c r="C17" s="19"/>
      <c r="D17" s="97"/>
      <c r="F17" s="13">
        <v>1</v>
      </c>
      <c r="G17" s="16" t="s">
        <v>48</v>
      </c>
      <c r="H17" s="15">
        <v>80000</v>
      </c>
      <c r="I17" s="102">
        <v>1</v>
      </c>
    </row>
    <row r="18" spans="1:13" ht="11.25" customHeight="1">
      <c r="A18" s="17"/>
      <c r="B18" s="18" t="s">
        <v>28</v>
      </c>
      <c r="C18" s="19">
        <v>35000</v>
      </c>
      <c r="D18" s="97">
        <v>2</v>
      </c>
      <c r="F18" s="17">
        <v>2</v>
      </c>
      <c r="G18" s="20" t="s">
        <v>49</v>
      </c>
      <c r="H18" s="19">
        <v>40000</v>
      </c>
      <c r="I18" s="17">
        <v>0</v>
      </c>
    </row>
    <row r="19" spans="1:13" ht="11.25" customHeight="1">
      <c r="A19" s="17"/>
      <c r="B19" s="18" t="s">
        <v>27</v>
      </c>
      <c r="C19" s="19">
        <v>35000</v>
      </c>
      <c r="D19" s="97">
        <v>2</v>
      </c>
      <c r="F19" s="17">
        <v>3</v>
      </c>
      <c r="G19" s="20" t="s">
        <v>13</v>
      </c>
      <c r="H19" s="19">
        <v>20000</v>
      </c>
      <c r="I19" s="17">
        <v>0</v>
      </c>
      <c r="K19" s="158" t="s">
        <v>192</v>
      </c>
    </row>
    <row r="20" spans="1:13" ht="11.25" customHeight="1">
      <c r="A20" s="17"/>
      <c r="B20" s="20" t="s">
        <v>29</v>
      </c>
      <c r="C20" s="19"/>
      <c r="D20" s="97"/>
      <c r="F20" s="21">
        <v>4</v>
      </c>
      <c r="G20" s="22" t="s">
        <v>14</v>
      </c>
      <c r="H20" s="23">
        <v>40000</v>
      </c>
      <c r="I20" s="98">
        <v>0</v>
      </c>
    </row>
    <row r="21" spans="1:13" ht="11.25" customHeight="1">
      <c r="A21" s="17"/>
      <c r="B21" s="18" t="s">
        <v>30</v>
      </c>
      <c r="C21" s="19">
        <v>35000</v>
      </c>
      <c r="D21" s="97">
        <v>0</v>
      </c>
      <c r="F21" s="11"/>
      <c r="G21" s="10" t="s">
        <v>50</v>
      </c>
      <c r="H21" s="12"/>
      <c r="I21" s="101"/>
    </row>
    <row r="22" spans="1:13" ht="11.25" customHeight="1" thickBot="1">
      <c r="A22" s="17"/>
      <c r="B22" s="18" t="s">
        <v>31</v>
      </c>
      <c r="C22" s="19">
        <v>35000</v>
      </c>
      <c r="D22" s="97">
        <v>0</v>
      </c>
      <c r="F22" s="27">
        <v>1</v>
      </c>
      <c r="G22" s="9" t="s">
        <v>51</v>
      </c>
      <c r="H22" s="28">
        <v>60000</v>
      </c>
      <c r="I22" s="103">
        <v>0</v>
      </c>
    </row>
    <row r="23" spans="1:13" ht="11.25" customHeight="1">
      <c r="A23" s="17"/>
      <c r="B23" s="18" t="s">
        <v>32</v>
      </c>
      <c r="C23" s="19">
        <v>35000</v>
      </c>
      <c r="D23" s="97">
        <v>1</v>
      </c>
      <c r="F23" s="11"/>
      <c r="G23" s="10" t="s">
        <v>52</v>
      </c>
      <c r="H23" s="12"/>
      <c r="I23" s="101"/>
      <c r="K23" s="146"/>
      <c r="L23" s="147"/>
      <c r="M23" s="148"/>
    </row>
    <row r="24" spans="1:13" ht="11.25" customHeight="1">
      <c r="A24" s="17"/>
      <c r="B24" s="20" t="s">
        <v>33</v>
      </c>
      <c r="C24" s="19"/>
      <c r="D24" s="97"/>
      <c r="F24" s="13">
        <v>1</v>
      </c>
      <c r="G24" s="16" t="s">
        <v>53</v>
      </c>
      <c r="H24" s="15">
        <v>16000</v>
      </c>
      <c r="I24" s="102">
        <v>2</v>
      </c>
      <c r="K24" s="154"/>
      <c r="L24" s="155" t="s">
        <v>186</v>
      </c>
      <c r="M24" s="150"/>
    </row>
    <row r="25" spans="1:13" ht="11.25" customHeight="1">
      <c r="A25" s="17"/>
      <c r="B25" s="18" t="s">
        <v>34</v>
      </c>
      <c r="C25" s="19">
        <v>35000</v>
      </c>
      <c r="D25" s="97">
        <v>0</v>
      </c>
      <c r="F25" s="17">
        <v>2</v>
      </c>
      <c r="G25" s="20" t="s">
        <v>54</v>
      </c>
      <c r="H25" s="19">
        <v>16000</v>
      </c>
      <c r="I25" s="17">
        <v>0</v>
      </c>
      <c r="K25" s="149"/>
      <c r="L25" s="33"/>
      <c r="M25" s="150"/>
    </row>
    <row r="26" spans="1:13" ht="11.25" customHeight="1">
      <c r="A26" s="17"/>
      <c r="B26" s="18" t="s">
        <v>35</v>
      </c>
      <c r="C26" s="19">
        <v>35000</v>
      </c>
      <c r="D26" s="97">
        <v>0</v>
      </c>
      <c r="F26" s="21">
        <v>3</v>
      </c>
      <c r="G26" s="22" t="s">
        <v>65</v>
      </c>
      <c r="H26" s="23">
        <v>16000</v>
      </c>
      <c r="I26" s="98">
        <v>0</v>
      </c>
      <c r="K26" s="156"/>
      <c r="L26" s="157" t="s">
        <v>187</v>
      </c>
      <c r="M26" s="150"/>
    </row>
    <row r="27" spans="1:13" ht="11.25" customHeight="1" thickBot="1">
      <c r="A27" s="17"/>
      <c r="B27" s="18" t="s">
        <v>36</v>
      </c>
      <c r="C27" s="19">
        <v>35000</v>
      </c>
      <c r="D27" s="97">
        <v>0</v>
      </c>
      <c r="G27" s="10" t="s">
        <v>55</v>
      </c>
      <c r="H27" s="12"/>
      <c r="I27" s="101"/>
      <c r="K27" s="151"/>
      <c r="L27" s="152"/>
      <c r="M27" s="153"/>
    </row>
    <row r="28" spans="1:13" ht="11.25" customHeight="1">
      <c r="A28" s="17"/>
      <c r="B28" s="18" t="s">
        <v>37</v>
      </c>
      <c r="C28" s="19">
        <v>35000</v>
      </c>
      <c r="D28" s="97">
        <v>0</v>
      </c>
      <c r="F28" s="16"/>
      <c r="G28" s="16" t="s">
        <v>69</v>
      </c>
      <c r="H28" s="15">
        <v>50000</v>
      </c>
      <c r="I28" s="103">
        <v>1</v>
      </c>
    </row>
    <row r="29" spans="1:13" ht="11.25" customHeight="1">
      <c r="A29" s="17"/>
      <c r="B29" s="18"/>
      <c r="C29" s="19"/>
      <c r="D29" s="97"/>
      <c r="F29" s="38"/>
      <c r="G29" s="16" t="s">
        <v>135</v>
      </c>
      <c r="H29" s="93">
        <v>45000</v>
      </c>
      <c r="I29" s="104">
        <v>0</v>
      </c>
    </row>
    <row r="30" spans="1:13" ht="11.25" customHeight="1">
      <c r="A30" s="17"/>
      <c r="B30" s="18"/>
      <c r="C30" s="19"/>
      <c r="D30" s="97"/>
      <c r="F30" s="38"/>
      <c r="G30" s="122" t="s">
        <v>150</v>
      </c>
      <c r="H30" s="123">
        <v>200000</v>
      </c>
      <c r="I30" s="124">
        <v>0</v>
      </c>
    </row>
    <row r="31" spans="1:13" ht="11.25" customHeight="1">
      <c r="A31" s="17"/>
      <c r="B31" s="18"/>
      <c r="C31" s="19"/>
      <c r="D31" s="97"/>
      <c r="F31" s="38"/>
      <c r="G31" s="22" t="s">
        <v>151</v>
      </c>
      <c r="H31" s="94">
        <v>230000</v>
      </c>
      <c r="I31" s="105">
        <v>0</v>
      </c>
    </row>
    <row r="32" spans="1:13" ht="11.25" customHeight="1">
      <c r="A32" s="17"/>
      <c r="B32" s="29" t="s">
        <v>38</v>
      </c>
      <c r="C32" s="19"/>
      <c r="D32" s="97"/>
      <c r="F32" s="20"/>
      <c r="G32" s="20" t="s">
        <v>68</v>
      </c>
      <c r="H32" s="19">
        <v>517500</v>
      </c>
      <c r="I32" s="102">
        <v>5</v>
      </c>
    </row>
    <row r="33" spans="1:11" ht="11.25" customHeight="1">
      <c r="A33" s="17"/>
      <c r="B33" s="18" t="s">
        <v>39</v>
      </c>
      <c r="C33" s="19">
        <v>35000</v>
      </c>
      <c r="D33" s="97">
        <v>0</v>
      </c>
      <c r="F33" s="20"/>
      <c r="G33" s="20" t="s">
        <v>149</v>
      </c>
      <c r="H33" s="19">
        <v>15000</v>
      </c>
      <c r="I33" s="17">
        <v>0</v>
      </c>
    </row>
    <row r="34" spans="1:11" ht="11.25" customHeight="1">
      <c r="A34" s="17"/>
      <c r="B34" s="18" t="s">
        <v>40</v>
      </c>
      <c r="C34" s="19">
        <v>35000</v>
      </c>
      <c r="D34" s="97">
        <v>0</v>
      </c>
      <c r="F34" s="30"/>
      <c r="G34" s="30" t="s">
        <v>152</v>
      </c>
      <c r="H34" s="125">
        <v>15000</v>
      </c>
      <c r="I34" s="17">
        <v>3</v>
      </c>
    </row>
    <row r="35" spans="1:11" ht="11.25" customHeight="1">
      <c r="A35" s="21"/>
      <c r="B35" s="25" t="s">
        <v>41</v>
      </c>
      <c r="C35" s="23">
        <v>35000</v>
      </c>
      <c r="D35" s="100">
        <v>0</v>
      </c>
      <c r="F35" s="31"/>
      <c r="G35" s="32" t="s">
        <v>56</v>
      </c>
      <c r="H35" s="35">
        <f>D6*C6+D8*C8+D9*C9+D12*C12+D13*C13+D15*C15+D18*C18+D19*C19+D21*C21+D22*C22+D23*C23+D25*C25+D26*C26+D27*C27+D28*C28+D33*C33+D34*C34+D35*C35+I8*H8+I9*H9+I10*H10+I11*H11+H12*I12+I15*H15+I17*H17+I18*H18+I19*H19+I20*H20+I22*H22+I24*H24+I25*H25+I26*H26+H32+H28*I28+H33*I33+H34*I34+H29*I29+H31*I31+H30*I30</f>
        <v>1884500</v>
      </c>
      <c r="I35" s="99">
        <f>D6+D8+D9+D12+D13+D15+D18+D19+D21+D22+D23+D25+D26+D27+D28+D33+D34+D35+I8+I9+I10+I11+I12+I15+I17+I18+I19+I20+I22+I24+I25+I26+I28+I32+I33+I34+I29+I31+I30</f>
        <v>52</v>
      </c>
      <c r="K35" s="126"/>
    </row>
    <row r="36" spans="1:11" ht="11.25" customHeight="1">
      <c r="F36" s="33"/>
      <c r="G36" s="34" t="s">
        <v>63</v>
      </c>
      <c r="H36" s="162">
        <f ca="1">NOW()</f>
        <v>43959.57582071759</v>
      </c>
      <c r="I36" s="162"/>
    </row>
    <row r="37" spans="1:11" s="33" customFormat="1" ht="11.25" customHeight="1">
      <c r="H37" s="33" t="s">
        <v>66</v>
      </c>
    </row>
    <row r="38" spans="1:11" ht="21.75" customHeight="1"/>
    <row r="39" spans="1:11">
      <c r="H39" s="3" t="s">
        <v>70</v>
      </c>
    </row>
    <row r="40" spans="1:11" ht="27.75" customHeight="1"/>
  </sheetData>
  <mergeCells count="2">
    <mergeCell ref="C4:D4"/>
    <mergeCell ref="H36:I36"/>
  </mergeCells>
  <printOptions horizontalCentered="1"/>
  <pageMargins left="0.74803149606299213" right="0.11811023622047245" top="0.11811023622047245" bottom="0.11811023622047245" header="0.17" footer="0.51181102362204722"/>
  <pageSetup paperSize="162" scale="88"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H85"/>
  <sheetViews>
    <sheetView tabSelected="1" topLeftCell="B63" zoomScale="140" zoomScaleNormal="140" workbookViewId="0">
      <selection activeCell="H77" sqref="H77"/>
    </sheetView>
  </sheetViews>
  <sheetFormatPr defaultRowHeight="12.75"/>
  <cols>
    <col min="1" max="1" width="6" customWidth="1"/>
    <col min="2" max="2" width="27.7109375" customWidth="1"/>
    <col min="3" max="3" width="15.140625" customWidth="1"/>
    <col min="4" max="4" width="10.5703125" customWidth="1"/>
    <col min="6" max="6" width="8.28515625" customWidth="1"/>
    <col min="7" max="7" width="11.7109375" customWidth="1"/>
    <col min="8" max="8" width="13.85546875" customWidth="1"/>
  </cols>
  <sheetData>
    <row r="1" spans="1:8">
      <c r="A1" s="39" t="s">
        <v>72</v>
      </c>
      <c r="B1" s="40"/>
      <c r="C1" s="41"/>
      <c r="D1" s="41"/>
      <c r="E1" s="41"/>
      <c r="F1" s="41"/>
      <c r="G1" s="41"/>
      <c r="H1" s="41"/>
    </row>
    <row r="2" spans="1:8">
      <c r="A2" s="39" t="s">
        <v>73</v>
      </c>
      <c r="B2" s="40"/>
      <c r="C2" s="41"/>
      <c r="D2" s="41"/>
      <c r="E2" s="41"/>
      <c r="F2" s="41"/>
      <c r="G2" s="41"/>
      <c r="H2" s="41"/>
    </row>
    <row r="3" spans="1:8">
      <c r="A3" s="42"/>
      <c r="B3" s="39"/>
      <c r="C3" s="42"/>
      <c r="D3" s="42"/>
      <c r="E3" s="42"/>
      <c r="F3" s="41"/>
      <c r="G3" s="43"/>
      <c r="H3" s="42"/>
    </row>
    <row r="4" spans="1:8">
      <c r="A4" s="39" t="s">
        <v>74</v>
      </c>
      <c r="B4" s="44"/>
      <c r="C4" s="95">
        <f>REKAP!$C$4</f>
        <v>43959</v>
      </c>
      <c r="D4" s="39"/>
      <c r="E4" s="39"/>
      <c r="F4" s="42"/>
      <c r="G4" s="43"/>
      <c r="H4" s="42"/>
    </row>
    <row r="5" spans="1:8">
      <c r="A5" s="164" t="s">
        <v>0</v>
      </c>
      <c r="B5" s="166" t="s">
        <v>75</v>
      </c>
      <c r="C5" s="166" t="s">
        <v>76</v>
      </c>
      <c r="D5" s="168" t="s">
        <v>77</v>
      </c>
      <c r="E5" s="168"/>
      <c r="F5" s="163" t="s">
        <v>78</v>
      </c>
      <c r="G5" s="169" t="s">
        <v>79</v>
      </c>
      <c r="H5" s="163" t="s">
        <v>80</v>
      </c>
    </row>
    <row r="6" spans="1:8">
      <c r="A6" s="165"/>
      <c r="B6" s="167"/>
      <c r="C6" s="167"/>
      <c r="D6" s="120" t="s">
        <v>193</v>
      </c>
      <c r="E6" s="45"/>
      <c r="F6" s="163"/>
      <c r="G6" s="169"/>
      <c r="H6" s="163"/>
    </row>
    <row r="7" spans="1:8">
      <c r="A7" s="46">
        <v>1</v>
      </c>
      <c r="B7" s="47" t="s">
        <v>81</v>
      </c>
      <c r="C7" s="48"/>
      <c r="D7" s="48"/>
      <c r="E7" s="48"/>
      <c r="F7" s="48"/>
      <c r="G7" s="49"/>
      <c r="H7" s="48"/>
    </row>
    <row r="8" spans="1:8">
      <c r="A8" s="50"/>
      <c r="B8" s="51" t="s">
        <v>82</v>
      </c>
      <c r="C8" s="52">
        <v>10000</v>
      </c>
      <c r="D8" s="52">
        <f>REKAP!$D$6</f>
        <v>8</v>
      </c>
      <c r="E8" s="52"/>
      <c r="F8" s="52"/>
      <c r="G8" s="53"/>
      <c r="H8" s="52">
        <f>D8*C8</f>
        <v>80000</v>
      </c>
    </row>
    <row r="9" spans="1:8">
      <c r="A9" s="50"/>
      <c r="B9" s="51" t="s">
        <v>83</v>
      </c>
      <c r="C9" s="52">
        <v>20000</v>
      </c>
      <c r="D9" s="52">
        <f>REKAP!$D$8</f>
        <v>8</v>
      </c>
      <c r="E9" s="52"/>
      <c r="F9" s="52"/>
      <c r="G9" s="53"/>
      <c r="H9" s="52">
        <f t="shared" ref="H9:H73" si="0">D9*C9</f>
        <v>160000</v>
      </c>
    </row>
    <row r="10" spans="1:8">
      <c r="A10" s="50"/>
      <c r="B10" s="51" t="s">
        <v>84</v>
      </c>
      <c r="C10" s="52">
        <v>45000</v>
      </c>
      <c r="D10" s="52">
        <f>REKAP!$D$9</f>
        <v>0</v>
      </c>
      <c r="E10" s="52"/>
      <c r="F10" s="52"/>
      <c r="G10" s="53"/>
      <c r="H10" s="52">
        <f t="shared" si="0"/>
        <v>0</v>
      </c>
    </row>
    <row r="11" spans="1:8">
      <c r="A11" s="50">
        <v>2</v>
      </c>
      <c r="B11" s="54" t="s">
        <v>85</v>
      </c>
      <c r="C11" s="55"/>
      <c r="D11" s="52"/>
      <c r="E11" s="52"/>
      <c r="F11" s="52"/>
      <c r="G11" s="53"/>
      <c r="H11" s="52"/>
    </row>
    <row r="12" spans="1:8">
      <c r="A12" s="50"/>
      <c r="B12" s="56" t="s">
        <v>6</v>
      </c>
      <c r="C12" s="57">
        <v>60000</v>
      </c>
      <c r="D12" s="52"/>
      <c r="E12" s="52"/>
      <c r="F12" s="52"/>
      <c r="G12" s="53"/>
      <c r="H12" s="52">
        <f t="shared" si="0"/>
        <v>0</v>
      </c>
    </row>
    <row r="13" spans="1:8">
      <c r="A13" s="50"/>
      <c r="B13" s="56" t="s">
        <v>5</v>
      </c>
      <c r="C13" s="58">
        <v>35000</v>
      </c>
      <c r="D13" s="52"/>
      <c r="E13" s="52"/>
      <c r="F13" s="52"/>
      <c r="G13" s="53"/>
      <c r="H13" s="52">
        <f t="shared" si="0"/>
        <v>0</v>
      </c>
    </row>
    <row r="14" spans="1:8">
      <c r="A14" s="50"/>
      <c r="B14" s="56" t="s">
        <v>86</v>
      </c>
      <c r="C14" s="58">
        <v>45000</v>
      </c>
      <c r="D14" s="52"/>
      <c r="E14" s="52"/>
      <c r="F14" s="52"/>
      <c r="G14" s="53"/>
      <c r="H14" s="52">
        <f t="shared" si="0"/>
        <v>0</v>
      </c>
    </row>
    <row r="15" spans="1:8">
      <c r="A15" s="50">
        <v>3</v>
      </c>
      <c r="B15" s="54" t="s">
        <v>50</v>
      </c>
      <c r="C15" s="55"/>
      <c r="D15" s="52"/>
      <c r="E15" s="52"/>
      <c r="F15" s="52"/>
      <c r="G15" s="53"/>
      <c r="H15" s="52"/>
    </row>
    <row r="16" spans="1:8">
      <c r="A16" s="59" t="s">
        <v>87</v>
      </c>
      <c r="B16" s="54" t="s">
        <v>88</v>
      </c>
      <c r="C16" s="55"/>
      <c r="D16" s="52"/>
      <c r="E16" s="52"/>
      <c r="F16" s="52"/>
      <c r="G16" s="53"/>
      <c r="H16" s="52"/>
    </row>
    <row r="17" spans="1:8">
      <c r="A17" s="52"/>
      <c r="B17" s="51" t="s">
        <v>89</v>
      </c>
      <c r="C17" s="52">
        <v>12000</v>
      </c>
      <c r="D17" s="52"/>
      <c r="E17" s="52"/>
      <c r="F17" s="52"/>
      <c r="G17" s="53"/>
      <c r="H17" s="52">
        <f t="shared" si="0"/>
        <v>0</v>
      </c>
    </row>
    <row r="18" spans="1:8">
      <c r="A18" s="52"/>
      <c r="B18" s="51" t="s">
        <v>14</v>
      </c>
      <c r="C18" s="52">
        <v>40000</v>
      </c>
      <c r="D18" s="52">
        <f>REKAP!$I$20</f>
        <v>0</v>
      </c>
      <c r="E18" s="52"/>
      <c r="F18" s="52"/>
      <c r="G18" s="53"/>
      <c r="H18" s="52">
        <f t="shared" si="0"/>
        <v>0</v>
      </c>
    </row>
    <row r="19" spans="1:8">
      <c r="A19" s="52"/>
      <c r="B19" s="51" t="s">
        <v>2</v>
      </c>
      <c r="C19" s="52">
        <v>80000</v>
      </c>
      <c r="D19" s="52">
        <f>REKAP!$I$17</f>
        <v>1</v>
      </c>
      <c r="E19" s="52"/>
      <c r="F19" s="52"/>
      <c r="G19" s="53"/>
      <c r="H19" s="52">
        <f t="shared" si="0"/>
        <v>80000</v>
      </c>
    </row>
    <row r="20" spans="1:8">
      <c r="A20" s="52"/>
      <c r="B20" s="51" t="s">
        <v>13</v>
      </c>
      <c r="C20" s="52">
        <v>20000</v>
      </c>
      <c r="D20" s="52">
        <f>REKAP!$I$19</f>
        <v>0</v>
      </c>
      <c r="E20" s="52"/>
      <c r="F20" s="52"/>
      <c r="G20" s="53"/>
      <c r="H20" s="52">
        <f t="shared" si="0"/>
        <v>0</v>
      </c>
    </row>
    <row r="21" spans="1:8">
      <c r="A21" s="52"/>
      <c r="B21" s="51" t="s">
        <v>49</v>
      </c>
      <c r="C21" s="121">
        <v>40000</v>
      </c>
      <c r="D21" s="52">
        <f>REKAP!$I$18</f>
        <v>0</v>
      </c>
      <c r="E21" s="52"/>
      <c r="F21" s="52"/>
      <c r="G21" s="53"/>
      <c r="H21" s="52">
        <f t="shared" si="0"/>
        <v>0</v>
      </c>
    </row>
    <row r="22" spans="1:8">
      <c r="A22" s="52"/>
      <c r="B22" s="51" t="s">
        <v>90</v>
      </c>
      <c r="C22" s="52">
        <v>230000</v>
      </c>
      <c r="D22" s="52"/>
      <c r="E22" s="52"/>
      <c r="F22" s="52"/>
      <c r="G22" s="53"/>
      <c r="H22" s="52">
        <f t="shared" si="0"/>
        <v>0</v>
      </c>
    </row>
    <row r="23" spans="1:8">
      <c r="A23" s="52"/>
      <c r="B23" s="60" t="s">
        <v>91</v>
      </c>
      <c r="C23" s="57">
        <v>45000</v>
      </c>
      <c r="D23" s="52"/>
      <c r="E23" s="52"/>
      <c r="F23" s="52"/>
      <c r="G23" s="53"/>
      <c r="H23" s="52">
        <f t="shared" si="0"/>
        <v>0</v>
      </c>
    </row>
    <row r="24" spans="1:8">
      <c r="A24" s="52"/>
      <c r="B24" s="60" t="s">
        <v>92</v>
      </c>
      <c r="C24" s="61">
        <v>60000</v>
      </c>
      <c r="D24" s="52"/>
      <c r="E24" s="52"/>
      <c r="F24" s="52"/>
      <c r="G24" s="53"/>
      <c r="H24" s="52">
        <f t="shared" si="0"/>
        <v>0</v>
      </c>
    </row>
    <row r="25" spans="1:8">
      <c r="A25" s="59" t="s">
        <v>93</v>
      </c>
      <c r="B25" s="54" t="s">
        <v>94</v>
      </c>
      <c r="C25" s="55"/>
      <c r="D25" s="52"/>
      <c r="E25" s="52"/>
      <c r="F25" s="52"/>
      <c r="G25" s="53"/>
      <c r="H25" s="52"/>
    </row>
    <row r="26" spans="1:8">
      <c r="A26" s="52"/>
      <c r="B26" s="51" t="s">
        <v>3</v>
      </c>
      <c r="C26" s="52">
        <v>60000</v>
      </c>
      <c r="D26" s="52">
        <f>REKAP!$I$22</f>
        <v>0</v>
      </c>
      <c r="E26" s="52"/>
      <c r="F26" s="52"/>
      <c r="G26" s="53"/>
      <c r="H26" s="52">
        <f t="shared" si="0"/>
        <v>0</v>
      </c>
    </row>
    <row r="27" spans="1:8">
      <c r="A27" s="52"/>
      <c r="B27" s="56" t="s">
        <v>7</v>
      </c>
      <c r="C27" s="57">
        <v>230000</v>
      </c>
      <c r="D27" s="52"/>
      <c r="E27" s="52"/>
      <c r="F27" s="52"/>
      <c r="G27" s="53"/>
      <c r="H27" s="52">
        <f t="shared" si="0"/>
        <v>0</v>
      </c>
    </row>
    <row r="28" spans="1:8">
      <c r="A28" s="52"/>
      <c r="B28" s="56" t="s">
        <v>95</v>
      </c>
      <c r="C28" s="57">
        <v>20000</v>
      </c>
      <c r="D28" s="52"/>
      <c r="E28" s="52"/>
      <c r="F28" s="52"/>
      <c r="G28" s="53"/>
      <c r="H28" s="52">
        <f t="shared" si="0"/>
        <v>0</v>
      </c>
    </row>
    <row r="29" spans="1:8">
      <c r="A29" s="52"/>
      <c r="B29" s="56" t="s">
        <v>96</v>
      </c>
      <c r="C29" s="57">
        <v>20000</v>
      </c>
      <c r="D29" s="52"/>
      <c r="E29" s="52"/>
      <c r="F29" s="52"/>
      <c r="G29" s="53"/>
      <c r="H29" s="52">
        <f t="shared" si="0"/>
        <v>0</v>
      </c>
    </row>
    <row r="30" spans="1:8">
      <c r="A30" s="52"/>
      <c r="B30" s="62" t="s">
        <v>97</v>
      </c>
      <c r="C30" s="61">
        <v>50000</v>
      </c>
      <c r="D30" s="52"/>
      <c r="E30" s="52"/>
      <c r="F30" s="52"/>
      <c r="G30" s="53"/>
      <c r="H30" s="52">
        <f t="shared" si="0"/>
        <v>0</v>
      </c>
    </row>
    <row r="31" spans="1:8">
      <c r="A31" s="50">
        <v>4</v>
      </c>
      <c r="B31" s="54" t="s">
        <v>98</v>
      </c>
      <c r="C31" s="55"/>
      <c r="D31" s="52"/>
      <c r="E31" s="52"/>
      <c r="F31" s="52"/>
      <c r="G31" s="53"/>
      <c r="H31" s="52"/>
    </row>
    <row r="32" spans="1:8">
      <c r="A32" s="59" t="s">
        <v>87</v>
      </c>
      <c r="B32" s="54" t="s">
        <v>99</v>
      </c>
      <c r="C32" s="55"/>
      <c r="D32" s="52"/>
      <c r="E32" s="52"/>
      <c r="F32" s="52"/>
      <c r="G32" s="53"/>
      <c r="H32" s="52"/>
    </row>
    <row r="33" spans="1:8">
      <c r="A33" s="52"/>
      <c r="B33" s="56" t="s">
        <v>100</v>
      </c>
      <c r="C33" s="57">
        <v>15000</v>
      </c>
      <c r="D33" s="52">
        <f>REKAP!$D$12</f>
        <v>3</v>
      </c>
      <c r="E33" s="52"/>
      <c r="F33" s="52"/>
      <c r="G33" s="53"/>
      <c r="H33" s="52">
        <f t="shared" si="0"/>
        <v>45000</v>
      </c>
    </row>
    <row r="34" spans="1:8">
      <c r="A34" s="52"/>
      <c r="B34" s="56" t="s">
        <v>101</v>
      </c>
      <c r="C34" s="57">
        <v>15000</v>
      </c>
      <c r="D34" s="52"/>
      <c r="E34" s="52"/>
      <c r="F34" s="52"/>
      <c r="G34" s="53"/>
      <c r="H34" s="52">
        <f t="shared" si="0"/>
        <v>0</v>
      </c>
    </row>
    <row r="35" spans="1:8">
      <c r="A35" s="52"/>
      <c r="B35" s="56" t="s">
        <v>102</v>
      </c>
      <c r="C35" s="57">
        <v>15000</v>
      </c>
      <c r="D35" s="52">
        <f>REKAP!$I$33</f>
        <v>0</v>
      </c>
      <c r="E35" s="52"/>
      <c r="F35" s="52"/>
      <c r="G35" s="53"/>
      <c r="H35" s="52">
        <f t="shared" si="0"/>
        <v>0</v>
      </c>
    </row>
    <row r="36" spans="1:8">
      <c r="A36" s="52"/>
      <c r="B36" s="56" t="s">
        <v>103</v>
      </c>
      <c r="C36" s="57">
        <v>15000</v>
      </c>
      <c r="D36" s="52">
        <f>REKAP!$I$34</f>
        <v>3</v>
      </c>
      <c r="E36" s="52"/>
      <c r="F36" s="52"/>
      <c r="G36" s="53"/>
      <c r="H36" s="52">
        <f t="shared" si="0"/>
        <v>45000</v>
      </c>
    </row>
    <row r="37" spans="1:8">
      <c r="A37" s="52"/>
      <c r="B37" s="56" t="s">
        <v>104</v>
      </c>
      <c r="C37" s="57">
        <v>15000</v>
      </c>
      <c r="D37" s="52"/>
      <c r="E37" s="52"/>
      <c r="F37" s="52"/>
      <c r="G37" s="53"/>
      <c r="H37" s="52">
        <f t="shared" si="0"/>
        <v>0</v>
      </c>
    </row>
    <row r="38" spans="1:8">
      <c r="A38" s="52"/>
      <c r="B38" s="60" t="s">
        <v>105</v>
      </c>
      <c r="C38" s="57">
        <v>15000</v>
      </c>
      <c r="D38" s="52"/>
      <c r="E38" s="52"/>
      <c r="F38" s="52"/>
      <c r="G38" s="53"/>
      <c r="H38" s="52">
        <f t="shared" si="0"/>
        <v>0</v>
      </c>
    </row>
    <row r="39" spans="1:8">
      <c r="A39" s="52"/>
      <c r="B39" s="56" t="s">
        <v>1</v>
      </c>
      <c r="C39" s="57">
        <v>65000</v>
      </c>
      <c r="D39" s="52">
        <f>REKAP!$D$13</f>
        <v>4</v>
      </c>
      <c r="E39" s="52"/>
      <c r="F39" s="52"/>
      <c r="G39" s="53"/>
      <c r="H39" s="52">
        <f t="shared" si="0"/>
        <v>260000</v>
      </c>
    </row>
    <row r="40" spans="1:8">
      <c r="A40" s="52"/>
      <c r="B40" s="60" t="s">
        <v>106</v>
      </c>
      <c r="C40" s="57">
        <v>15000</v>
      </c>
      <c r="D40" s="52">
        <f>REKAP!$D$15</f>
        <v>0</v>
      </c>
      <c r="E40" s="52"/>
      <c r="F40" s="52"/>
      <c r="G40" s="53"/>
      <c r="H40" s="52">
        <f t="shared" si="0"/>
        <v>0</v>
      </c>
    </row>
    <row r="41" spans="1:8">
      <c r="A41" s="52"/>
      <c r="B41" s="56" t="s">
        <v>107</v>
      </c>
      <c r="C41" s="57">
        <v>35000</v>
      </c>
      <c r="D41" s="52"/>
      <c r="E41" s="52"/>
      <c r="F41" s="52"/>
      <c r="G41" s="53"/>
      <c r="H41" s="52">
        <f t="shared" si="0"/>
        <v>0</v>
      </c>
    </row>
    <row r="42" spans="1:8">
      <c r="A42" s="52"/>
      <c r="B42" s="56" t="s">
        <v>8</v>
      </c>
      <c r="C42" s="57">
        <v>35000</v>
      </c>
      <c r="D42" s="52">
        <f>REKAP!$D$18</f>
        <v>2</v>
      </c>
      <c r="E42" s="52"/>
      <c r="F42" s="52"/>
      <c r="G42" s="53"/>
      <c r="H42" s="52">
        <f t="shared" si="0"/>
        <v>70000</v>
      </c>
    </row>
    <row r="43" spans="1:8">
      <c r="A43" s="52"/>
      <c r="B43" s="56" t="s">
        <v>9</v>
      </c>
      <c r="C43" s="57">
        <v>35000</v>
      </c>
      <c r="D43" s="52">
        <f>REKAP!$D$19</f>
        <v>2</v>
      </c>
      <c r="E43" s="52"/>
      <c r="F43" s="52"/>
      <c r="G43" s="53"/>
      <c r="H43" s="52">
        <f t="shared" si="0"/>
        <v>70000</v>
      </c>
    </row>
    <row r="44" spans="1:8">
      <c r="A44" s="52"/>
      <c r="B44" s="56" t="s">
        <v>108</v>
      </c>
      <c r="C44" s="57">
        <v>35000</v>
      </c>
      <c r="D44" s="52">
        <f>REKAP!$D$21</f>
        <v>0</v>
      </c>
      <c r="E44" s="52"/>
      <c r="F44" s="52"/>
      <c r="G44" s="53"/>
      <c r="H44" s="52">
        <f t="shared" si="0"/>
        <v>0</v>
      </c>
    </row>
    <row r="45" spans="1:8">
      <c r="A45" s="52"/>
      <c r="B45" s="56" t="s">
        <v>109</v>
      </c>
      <c r="C45" s="57">
        <v>35000</v>
      </c>
      <c r="D45" s="52">
        <f>REKAP!$D$22</f>
        <v>0</v>
      </c>
      <c r="E45" s="52"/>
      <c r="F45" s="52"/>
      <c r="G45" s="53"/>
      <c r="H45" s="52">
        <f t="shared" si="0"/>
        <v>0</v>
      </c>
    </row>
    <row r="46" spans="1:8">
      <c r="A46" s="52"/>
      <c r="B46" s="56" t="s">
        <v>110</v>
      </c>
      <c r="C46" s="57">
        <v>35000</v>
      </c>
      <c r="D46" s="52">
        <f>REKAP!$D$23</f>
        <v>1</v>
      </c>
      <c r="E46" s="52"/>
      <c r="F46" s="52"/>
      <c r="G46" s="53"/>
      <c r="H46" s="52">
        <f t="shared" si="0"/>
        <v>35000</v>
      </c>
    </row>
    <row r="47" spans="1:8">
      <c r="A47" s="52"/>
      <c r="B47" s="56" t="s">
        <v>10</v>
      </c>
      <c r="C47" s="57">
        <v>35000</v>
      </c>
      <c r="D47" s="52">
        <f>REKAP!$D$25</f>
        <v>0</v>
      </c>
      <c r="E47" s="52"/>
      <c r="F47" s="52"/>
      <c r="G47" s="53"/>
      <c r="H47" s="52">
        <f t="shared" si="0"/>
        <v>0</v>
      </c>
    </row>
    <row r="48" spans="1:8">
      <c r="A48" s="52"/>
      <c r="B48" s="56" t="s">
        <v>111</v>
      </c>
      <c r="C48" s="57">
        <v>35000</v>
      </c>
      <c r="D48" s="52">
        <f>REKAP!$D$28</f>
        <v>0</v>
      </c>
      <c r="E48" s="52"/>
      <c r="F48" s="52"/>
      <c r="G48" s="53"/>
      <c r="H48" s="52">
        <f t="shared" si="0"/>
        <v>0</v>
      </c>
    </row>
    <row r="49" spans="1:8">
      <c r="A49" s="52"/>
      <c r="B49" s="56" t="s">
        <v>112</v>
      </c>
      <c r="C49" s="57">
        <v>35000</v>
      </c>
      <c r="D49" s="52"/>
      <c r="E49" s="52"/>
      <c r="F49" s="52"/>
      <c r="G49" s="53"/>
      <c r="H49" s="52">
        <f t="shared" si="0"/>
        <v>0</v>
      </c>
    </row>
    <row r="50" spans="1:8">
      <c r="A50" s="52"/>
      <c r="B50" s="56" t="s">
        <v>113</v>
      </c>
      <c r="C50" s="57">
        <v>35000</v>
      </c>
      <c r="D50" s="52"/>
      <c r="E50" s="52"/>
      <c r="F50" s="52"/>
      <c r="G50" s="53"/>
      <c r="H50" s="52">
        <f t="shared" si="0"/>
        <v>0</v>
      </c>
    </row>
    <row r="51" spans="1:8">
      <c r="A51" s="52"/>
      <c r="B51" s="56" t="s">
        <v>11</v>
      </c>
      <c r="C51" s="57">
        <v>35000</v>
      </c>
      <c r="D51" s="52">
        <f>REKAP!$D$33</f>
        <v>0</v>
      </c>
      <c r="E51" s="52"/>
      <c r="F51" s="52"/>
      <c r="G51" s="53"/>
      <c r="H51" s="52">
        <f t="shared" si="0"/>
        <v>0</v>
      </c>
    </row>
    <row r="52" spans="1:8">
      <c r="A52" s="52"/>
      <c r="B52" s="56" t="s">
        <v>114</v>
      </c>
      <c r="C52" s="57">
        <v>35000</v>
      </c>
      <c r="D52" s="52">
        <f>REKAP!$D$34</f>
        <v>0</v>
      </c>
      <c r="E52" s="52"/>
      <c r="F52" s="52"/>
      <c r="G52" s="53"/>
      <c r="H52" s="52">
        <f t="shared" si="0"/>
        <v>0</v>
      </c>
    </row>
    <row r="53" spans="1:8">
      <c r="A53" s="52"/>
      <c r="B53" s="56" t="s">
        <v>12</v>
      </c>
      <c r="C53" s="57">
        <v>35000</v>
      </c>
      <c r="D53" s="52">
        <f>REKAP!$D$35</f>
        <v>0</v>
      </c>
      <c r="E53" s="52"/>
      <c r="F53" s="52"/>
      <c r="G53" s="53"/>
      <c r="H53" s="52">
        <f t="shared" si="0"/>
        <v>0</v>
      </c>
    </row>
    <row r="54" spans="1:8">
      <c r="A54" s="52"/>
      <c r="B54" s="56" t="s">
        <v>115</v>
      </c>
      <c r="C54" s="57">
        <v>50000</v>
      </c>
      <c r="D54" s="52">
        <f>REKAP!$I$28</f>
        <v>1</v>
      </c>
      <c r="E54" s="52"/>
      <c r="F54" s="52"/>
      <c r="G54" s="53"/>
      <c r="H54" s="52">
        <f t="shared" si="0"/>
        <v>50000</v>
      </c>
    </row>
    <row r="55" spans="1:8">
      <c r="A55" s="59" t="s">
        <v>93</v>
      </c>
      <c r="B55" s="54" t="s">
        <v>42</v>
      </c>
      <c r="C55" s="55"/>
      <c r="D55" s="52"/>
      <c r="E55" s="52"/>
      <c r="F55" s="52"/>
      <c r="G55" s="53"/>
      <c r="H55" s="52"/>
    </row>
    <row r="56" spans="1:8">
      <c r="A56" s="59"/>
      <c r="B56" s="56" t="s">
        <v>116</v>
      </c>
      <c r="C56" s="57">
        <v>15000</v>
      </c>
      <c r="D56" s="52">
        <f>REKAP!$J$10</f>
        <v>8</v>
      </c>
      <c r="E56" s="52"/>
      <c r="F56" s="52"/>
      <c r="G56" s="53"/>
      <c r="H56" s="52">
        <f t="shared" si="0"/>
        <v>120000</v>
      </c>
    </row>
    <row r="57" spans="1:8">
      <c r="A57" s="59"/>
      <c r="B57" s="56" t="s">
        <v>117</v>
      </c>
      <c r="C57" s="57">
        <v>35000</v>
      </c>
      <c r="D57" s="52">
        <f>REKAP!$I$11</f>
        <v>0</v>
      </c>
      <c r="E57" s="52"/>
      <c r="F57" s="52"/>
      <c r="G57" s="53"/>
      <c r="H57" s="52">
        <f t="shared" si="0"/>
        <v>0</v>
      </c>
    </row>
    <row r="58" spans="1:8">
      <c r="A58" s="59"/>
      <c r="B58" s="56" t="s">
        <v>133</v>
      </c>
      <c r="C58" s="57">
        <v>200000</v>
      </c>
      <c r="D58" s="52">
        <f>REKAP!$I$12</f>
        <v>0</v>
      </c>
      <c r="E58" s="52"/>
      <c r="F58" s="52"/>
      <c r="G58" s="53"/>
      <c r="H58" s="52">
        <f t="shared" si="0"/>
        <v>0</v>
      </c>
    </row>
    <row r="59" spans="1:8">
      <c r="A59" s="59" t="s">
        <v>118</v>
      </c>
      <c r="B59" s="54" t="s">
        <v>119</v>
      </c>
      <c r="C59" s="55"/>
      <c r="D59" s="52"/>
      <c r="E59" s="52"/>
      <c r="F59" s="52"/>
      <c r="G59" s="53"/>
      <c r="H59" s="52"/>
    </row>
    <row r="60" spans="1:8">
      <c r="A60" s="52"/>
      <c r="B60" s="56" t="s">
        <v>120</v>
      </c>
      <c r="C60" s="58">
        <v>80000</v>
      </c>
      <c r="D60" s="52"/>
      <c r="E60" s="52"/>
      <c r="F60" s="52"/>
      <c r="G60" s="53"/>
      <c r="H60" s="52">
        <f t="shared" si="0"/>
        <v>0</v>
      </c>
    </row>
    <row r="61" spans="1:8">
      <c r="A61" s="52"/>
      <c r="B61" s="56" t="s">
        <v>121</v>
      </c>
      <c r="C61" s="57">
        <v>80000</v>
      </c>
      <c r="D61" s="52">
        <f>REKAP!$I$15</f>
        <v>4</v>
      </c>
      <c r="E61" s="52"/>
      <c r="F61" s="52"/>
      <c r="G61" s="53"/>
      <c r="H61" s="52">
        <f t="shared" si="0"/>
        <v>320000</v>
      </c>
    </row>
    <row r="62" spans="1:8">
      <c r="A62" s="52"/>
      <c r="B62" s="56" t="s">
        <v>122</v>
      </c>
      <c r="C62" s="57">
        <v>140000</v>
      </c>
      <c r="D62" s="52"/>
      <c r="E62" s="52"/>
      <c r="F62" s="52"/>
      <c r="G62" s="53"/>
      <c r="H62" s="52">
        <f t="shared" si="0"/>
        <v>0</v>
      </c>
    </row>
    <row r="63" spans="1:8">
      <c r="A63" s="50">
        <v>5</v>
      </c>
      <c r="B63" s="54" t="s">
        <v>123</v>
      </c>
      <c r="C63" s="55"/>
      <c r="D63" s="52"/>
      <c r="E63" s="52"/>
      <c r="F63" s="52"/>
      <c r="G63" s="53"/>
      <c r="H63" s="52"/>
    </row>
    <row r="64" spans="1:8">
      <c r="A64" s="52"/>
      <c r="B64" s="56" t="s">
        <v>4</v>
      </c>
      <c r="C64" s="57">
        <v>16000</v>
      </c>
      <c r="D64" s="52">
        <f>REKAP!$I$24</f>
        <v>2</v>
      </c>
      <c r="E64" s="52"/>
      <c r="F64" s="52"/>
      <c r="G64" s="53"/>
      <c r="H64" s="52">
        <f t="shared" si="0"/>
        <v>32000</v>
      </c>
    </row>
    <row r="65" spans="1:8">
      <c r="A65" s="52"/>
      <c r="B65" s="56" t="s">
        <v>15</v>
      </c>
      <c r="C65" s="57">
        <v>16000</v>
      </c>
      <c r="D65" s="52">
        <f>REKAP!$I$25</f>
        <v>0</v>
      </c>
      <c r="E65" s="52"/>
      <c r="F65" s="52"/>
      <c r="G65" s="53"/>
      <c r="H65" s="52">
        <f t="shared" si="0"/>
        <v>0</v>
      </c>
    </row>
    <row r="66" spans="1:8">
      <c r="A66" s="52"/>
      <c r="B66" s="56" t="s">
        <v>124</v>
      </c>
      <c r="C66" s="57">
        <v>16000</v>
      </c>
      <c r="D66" s="52">
        <f>REKAP!$I$26</f>
        <v>0</v>
      </c>
      <c r="E66" s="52"/>
      <c r="F66" s="52"/>
      <c r="G66" s="53"/>
      <c r="H66" s="52">
        <f t="shared" si="0"/>
        <v>0</v>
      </c>
    </row>
    <row r="67" spans="1:8">
      <c r="A67" s="52"/>
      <c r="B67" s="56" t="s">
        <v>125</v>
      </c>
      <c r="C67" s="57">
        <v>16000</v>
      </c>
      <c r="D67" s="52"/>
      <c r="E67" s="52"/>
      <c r="F67" s="52"/>
      <c r="G67" s="53"/>
      <c r="H67" s="52"/>
    </row>
    <row r="68" spans="1:8">
      <c r="A68" s="50">
        <v>6</v>
      </c>
      <c r="B68" s="54" t="s">
        <v>134</v>
      </c>
      <c r="C68" s="52"/>
      <c r="D68" s="52"/>
      <c r="E68" s="52"/>
      <c r="F68" s="52"/>
      <c r="G68" s="53"/>
      <c r="H68" s="52"/>
    </row>
    <row r="69" spans="1:8">
      <c r="A69" s="52"/>
      <c r="B69" s="63" t="s">
        <v>135</v>
      </c>
      <c r="C69" s="57">
        <v>45000</v>
      </c>
      <c r="D69" s="52">
        <f>REKAP!$I$29</f>
        <v>0</v>
      </c>
      <c r="E69" s="52"/>
      <c r="F69" s="52"/>
      <c r="G69" s="53"/>
      <c r="H69" s="52">
        <f t="shared" si="0"/>
        <v>0</v>
      </c>
    </row>
    <row r="70" spans="1:8">
      <c r="A70" s="110"/>
      <c r="B70" s="111" t="s">
        <v>150</v>
      </c>
      <c r="C70" s="112">
        <v>200000</v>
      </c>
      <c r="D70" s="52">
        <f>REKAP!$I$30</f>
        <v>0</v>
      </c>
      <c r="E70" s="110"/>
      <c r="F70" s="110"/>
      <c r="G70" s="113"/>
      <c r="H70" s="52">
        <f t="shared" si="0"/>
        <v>0</v>
      </c>
    </row>
    <row r="71" spans="1:8">
      <c r="A71" s="110"/>
      <c r="B71" s="111" t="s">
        <v>151</v>
      </c>
      <c r="C71" s="112">
        <v>230000</v>
      </c>
      <c r="D71" s="110">
        <f>REKAP!$I$31</f>
        <v>0</v>
      </c>
      <c r="E71" s="110"/>
      <c r="F71" s="110"/>
      <c r="G71" s="113"/>
      <c r="H71" s="110">
        <f t="shared" si="0"/>
        <v>0</v>
      </c>
    </row>
    <row r="72" spans="1:8" hidden="1">
      <c r="A72" s="52">
        <v>6</v>
      </c>
      <c r="B72" s="54" t="s">
        <v>136</v>
      </c>
      <c r="C72" s="57"/>
      <c r="D72" s="52"/>
      <c r="E72" s="52"/>
      <c r="F72" s="52"/>
      <c r="G72" s="53"/>
      <c r="H72" s="110"/>
    </row>
    <row r="73" spans="1:8" hidden="1">
      <c r="A73" s="106"/>
      <c r="B73" s="107" t="s">
        <v>137</v>
      </c>
      <c r="C73" s="108">
        <v>200000</v>
      </c>
      <c r="D73" s="106">
        <v>0</v>
      </c>
      <c r="E73" s="106"/>
      <c r="F73" s="106"/>
      <c r="G73" s="109"/>
      <c r="H73" s="110">
        <f t="shared" si="0"/>
        <v>0</v>
      </c>
    </row>
    <row r="74" spans="1:8">
      <c r="A74" s="64"/>
      <c r="B74" s="65" t="s">
        <v>79</v>
      </c>
      <c r="C74" s="66"/>
      <c r="D74" s="64">
        <f>SUM(D8:D73)</f>
        <v>47</v>
      </c>
      <c r="E74" s="64"/>
      <c r="F74" s="64"/>
      <c r="G74" s="67"/>
      <c r="H74" s="68">
        <f>SUM(H8:H73)</f>
        <v>1367000</v>
      </c>
    </row>
    <row r="75" spans="1:8">
      <c r="A75" s="64">
        <v>7</v>
      </c>
      <c r="B75" s="69" t="s">
        <v>126</v>
      </c>
      <c r="C75" s="66"/>
      <c r="D75" s="64">
        <f>REKAP!$I$32</f>
        <v>5</v>
      </c>
      <c r="E75" s="64"/>
      <c r="F75" s="64"/>
      <c r="G75" s="67"/>
      <c r="H75" s="68">
        <f>REKAP!$H$32</f>
        <v>517500</v>
      </c>
    </row>
    <row r="76" spans="1:8">
      <c r="A76" s="64"/>
      <c r="B76" s="69" t="s">
        <v>127</v>
      </c>
      <c r="C76" s="70"/>
      <c r="D76" s="71"/>
      <c r="E76" s="71"/>
      <c r="F76" s="71"/>
      <c r="G76" s="72"/>
      <c r="H76" s="68">
        <f>SUM(H74:H75)</f>
        <v>1884500</v>
      </c>
    </row>
    <row r="77" spans="1:8">
      <c r="A77" s="91" t="s">
        <v>194</v>
      </c>
      <c r="B77" s="73"/>
      <c r="C77" s="74"/>
      <c r="D77" s="75"/>
      <c r="E77" s="75"/>
      <c r="F77" s="75"/>
      <c r="G77" s="75"/>
      <c r="H77" s="76"/>
    </row>
    <row r="78" spans="1:8">
      <c r="A78" s="77"/>
      <c r="B78" s="39"/>
      <c r="C78" s="42"/>
      <c r="D78" s="42"/>
      <c r="E78" s="42"/>
      <c r="F78" s="78"/>
      <c r="G78" s="42"/>
    </row>
    <row r="79" spans="1:8" ht="15">
      <c r="A79" s="79"/>
      <c r="B79" s="80" t="s">
        <v>128</v>
      </c>
      <c r="C79" s="81"/>
      <c r="D79" s="39"/>
      <c r="E79" s="39"/>
      <c r="F79" s="39"/>
      <c r="G79" s="39"/>
      <c r="H79" s="80" t="s">
        <v>129</v>
      </c>
    </row>
    <row r="80" spans="1:8" ht="15">
      <c r="A80" s="79"/>
      <c r="B80" s="80" t="s">
        <v>130</v>
      </c>
      <c r="D80" s="82" t="s">
        <v>153</v>
      </c>
      <c r="E80" s="83"/>
      <c r="F80" s="39"/>
      <c r="G80" s="39"/>
      <c r="H80" s="80" t="s">
        <v>131</v>
      </c>
    </row>
    <row r="81" spans="1:8" ht="15">
      <c r="A81" s="79"/>
      <c r="B81" s="84"/>
      <c r="D81" s="85"/>
      <c r="E81" s="85"/>
      <c r="F81" s="86"/>
      <c r="G81" s="86"/>
      <c r="H81" s="79"/>
    </row>
    <row r="82" spans="1:8" ht="15">
      <c r="A82" s="79"/>
      <c r="B82" s="84"/>
      <c r="D82" s="87"/>
      <c r="E82" s="85"/>
      <c r="F82" s="86"/>
      <c r="G82" s="86"/>
      <c r="H82" s="79"/>
    </row>
    <row r="83" spans="1:8" ht="15">
      <c r="A83" s="79"/>
      <c r="B83" s="84"/>
      <c r="D83" s="87"/>
      <c r="E83" s="87"/>
      <c r="F83" s="86"/>
      <c r="G83" s="86"/>
      <c r="H83" s="88"/>
    </row>
    <row r="84" spans="1:8" ht="15">
      <c r="A84" s="79"/>
      <c r="B84" s="89" t="s">
        <v>132</v>
      </c>
      <c r="D84" s="90" t="s">
        <v>154</v>
      </c>
      <c r="E84" s="90"/>
      <c r="F84" s="86"/>
      <c r="G84" s="86"/>
      <c r="H84" s="89" t="s">
        <v>157</v>
      </c>
    </row>
    <row r="85" spans="1:8" ht="15">
      <c r="A85" s="79"/>
      <c r="B85" s="80" t="s">
        <v>156</v>
      </c>
      <c r="D85" s="127" t="s">
        <v>155</v>
      </c>
      <c r="E85" s="83"/>
      <c r="F85" s="86"/>
      <c r="G85" s="86"/>
      <c r="H85" s="80" t="s">
        <v>158</v>
      </c>
    </row>
  </sheetData>
  <mergeCells count="7">
    <mergeCell ref="H5:H6"/>
    <mergeCell ref="A5:A6"/>
    <mergeCell ref="B5:B6"/>
    <mergeCell ref="C5:C6"/>
    <mergeCell ref="D5:E5"/>
    <mergeCell ref="F5:F6"/>
    <mergeCell ref="G5:G6"/>
  </mergeCells>
  <pageMargins left="0.68" right="0.39370078740157483" top="0.4" bottom="0.4" header="0.31496062992125984" footer="0.31496062992125984"/>
  <pageSetup paperSize="5" scale="80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9"/>
  <sheetViews>
    <sheetView workbookViewId="0">
      <selection activeCell="D71" sqref="D71"/>
    </sheetView>
  </sheetViews>
  <sheetFormatPr defaultRowHeight="12.75"/>
  <cols>
    <col min="1" max="1" width="6" customWidth="1"/>
    <col min="2" max="2" width="27.7109375" customWidth="1"/>
    <col min="3" max="3" width="6.7109375" customWidth="1"/>
    <col min="4" max="4" width="16.42578125" customWidth="1"/>
    <col min="5" max="5" width="6.7109375" customWidth="1"/>
    <col min="6" max="6" width="12.28515625" customWidth="1"/>
    <col min="7" max="7" width="21.85546875" customWidth="1"/>
  </cols>
  <sheetData>
    <row r="1" spans="1:7" ht="15.75">
      <c r="A1" s="114"/>
      <c r="B1" s="115"/>
      <c r="C1" s="41"/>
      <c r="D1" s="41"/>
      <c r="E1" s="41"/>
      <c r="F1" s="116" t="s">
        <v>138</v>
      </c>
      <c r="G1" s="41"/>
    </row>
    <row r="2" spans="1:7" ht="15.75">
      <c r="A2" s="114"/>
      <c r="B2" s="115"/>
      <c r="C2" s="41"/>
      <c r="D2" s="41"/>
      <c r="E2" s="41"/>
      <c r="F2" s="116"/>
      <c r="G2" s="41"/>
    </row>
    <row r="3" spans="1:7">
      <c r="A3" s="42" t="s">
        <v>139</v>
      </c>
      <c r="B3" s="40"/>
      <c r="C3" s="41"/>
      <c r="D3" s="41"/>
      <c r="E3" s="41"/>
      <c r="F3" s="41"/>
      <c r="G3" s="41"/>
    </row>
    <row r="4" spans="1:7">
      <c r="A4" s="42" t="s">
        <v>140</v>
      </c>
      <c r="B4" s="39"/>
      <c r="C4" s="42"/>
      <c r="D4" s="42"/>
      <c r="E4" s="41"/>
      <c r="F4" s="43"/>
      <c r="G4" s="42"/>
    </row>
    <row r="5" spans="1:7">
      <c r="A5" s="42" t="s">
        <v>141</v>
      </c>
      <c r="B5" s="39"/>
      <c r="C5" s="42"/>
      <c r="D5" s="42"/>
      <c r="E5" s="41"/>
      <c r="F5" s="43"/>
      <c r="G5" s="42"/>
    </row>
    <row r="6" spans="1:7">
      <c r="A6" s="42" t="s">
        <v>142</v>
      </c>
      <c r="B6" s="39"/>
      <c r="C6" s="42"/>
      <c r="D6" s="42"/>
      <c r="E6" s="41"/>
      <c r="F6" s="43"/>
      <c r="G6" s="42"/>
    </row>
    <row r="7" spans="1:7">
      <c r="A7" s="39"/>
      <c r="B7" s="44"/>
      <c r="C7" s="39"/>
      <c r="D7" s="39"/>
      <c r="E7" s="42"/>
      <c r="F7" s="43"/>
      <c r="G7" s="42"/>
    </row>
    <row r="8" spans="1:7">
      <c r="A8" s="164" t="s">
        <v>0</v>
      </c>
      <c r="B8" s="166" t="s">
        <v>75</v>
      </c>
      <c r="C8" s="169" t="s">
        <v>143</v>
      </c>
      <c r="D8" s="169"/>
      <c r="E8" s="169" t="s">
        <v>144</v>
      </c>
      <c r="F8" s="169"/>
      <c r="G8" s="163" t="s">
        <v>145</v>
      </c>
    </row>
    <row r="9" spans="1:7">
      <c r="A9" s="165"/>
      <c r="B9" s="167"/>
      <c r="C9" s="92" t="s">
        <v>146</v>
      </c>
      <c r="D9" s="45" t="s">
        <v>147</v>
      </c>
      <c r="E9" s="92" t="s">
        <v>146</v>
      </c>
      <c r="F9" s="45" t="s">
        <v>148</v>
      </c>
      <c r="G9" s="163"/>
    </row>
    <row r="10" spans="1:7">
      <c r="A10" s="46">
        <v>1</v>
      </c>
      <c r="B10" s="47" t="s">
        <v>81</v>
      </c>
      <c r="C10" s="48"/>
      <c r="D10" s="48"/>
      <c r="E10" s="48"/>
      <c r="F10" s="49"/>
      <c r="G10" s="48"/>
    </row>
    <row r="11" spans="1:7">
      <c r="A11" s="50"/>
      <c r="B11" s="51" t="s">
        <v>82</v>
      </c>
      <c r="C11" s="52"/>
      <c r="D11" s="52"/>
      <c r="E11" s="52"/>
      <c r="F11" s="53"/>
      <c r="G11" s="52"/>
    </row>
    <row r="12" spans="1:7">
      <c r="A12" s="50"/>
      <c r="B12" s="51" t="s">
        <v>83</v>
      </c>
      <c r="C12" s="52"/>
      <c r="D12" s="52"/>
      <c r="E12" s="52"/>
      <c r="F12" s="53"/>
      <c r="G12" s="52"/>
    </row>
    <row r="13" spans="1:7">
      <c r="A13" s="50"/>
      <c r="B13" s="51" t="s">
        <v>84</v>
      </c>
      <c r="C13" s="52"/>
      <c r="D13" s="52"/>
      <c r="E13" s="52"/>
      <c r="F13" s="53"/>
      <c r="G13" s="52"/>
    </row>
    <row r="14" spans="1:7">
      <c r="A14" s="50">
        <v>2</v>
      </c>
      <c r="B14" s="54" t="s">
        <v>85</v>
      </c>
      <c r="C14" s="52"/>
      <c r="D14" s="52"/>
      <c r="E14" s="52"/>
      <c r="F14" s="53"/>
      <c r="G14" s="52"/>
    </row>
    <row r="15" spans="1:7">
      <c r="A15" s="50"/>
      <c r="B15" s="56" t="s">
        <v>6</v>
      </c>
      <c r="C15" s="52"/>
      <c r="D15" s="52"/>
      <c r="E15" s="52"/>
      <c r="F15" s="53"/>
      <c r="G15" s="52"/>
    </row>
    <row r="16" spans="1:7">
      <c r="A16" s="50"/>
      <c r="B16" s="56" t="s">
        <v>5</v>
      </c>
      <c r="C16" s="52"/>
      <c r="D16" s="52"/>
      <c r="E16" s="52"/>
      <c r="F16" s="53"/>
      <c r="G16" s="52"/>
    </row>
    <row r="17" spans="1:7">
      <c r="A17" s="50"/>
      <c r="B17" s="56" t="s">
        <v>86</v>
      </c>
      <c r="C17" s="52"/>
      <c r="D17" s="52"/>
      <c r="E17" s="52"/>
      <c r="F17" s="53"/>
      <c r="G17" s="52"/>
    </row>
    <row r="18" spans="1:7">
      <c r="A18" s="50">
        <v>3</v>
      </c>
      <c r="B18" s="54" t="s">
        <v>50</v>
      </c>
      <c r="C18" s="52"/>
      <c r="D18" s="52"/>
      <c r="E18" s="52"/>
      <c r="F18" s="53"/>
      <c r="G18" s="52"/>
    </row>
    <row r="19" spans="1:7">
      <c r="A19" s="59" t="s">
        <v>87</v>
      </c>
      <c r="B19" s="54" t="s">
        <v>88</v>
      </c>
      <c r="C19" s="52"/>
      <c r="D19" s="52"/>
      <c r="E19" s="52"/>
      <c r="F19" s="53"/>
      <c r="G19" s="52"/>
    </row>
    <row r="20" spans="1:7">
      <c r="A20" s="52"/>
      <c r="B20" s="51" t="s">
        <v>89</v>
      </c>
      <c r="C20" s="52"/>
      <c r="D20" s="52"/>
      <c r="E20" s="52"/>
      <c r="F20" s="53"/>
      <c r="G20" s="52"/>
    </row>
    <row r="21" spans="1:7">
      <c r="A21" s="52"/>
      <c r="B21" s="51" t="s">
        <v>14</v>
      </c>
      <c r="C21" s="52"/>
      <c r="D21" s="52"/>
      <c r="E21" s="52"/>
      <c r="F21" s="53"/>
      <c r="G21" s="52"/>
    </row>
    <row r="22" spans="1:7">
      <c r="A22" s="52"/>
      <c r="B22" s="51" t="s">
        <v>2</v>
      </c>
      <c r="C22" s="52"/>
      <c r="D22" s="52"/>
      <c r="E22" s="52"/>
      <c r="F22" s="53"/>
      <c r="G22" s="52"/>
    </row>
    <row r="23" spans="1:7">
      <c r="A23" s="52"/>
      <c r="B23" s="51" t="s">
        <v>13</v>
      </c>
      <c r="C23" s="52"/>
      <c r="D23" s="52"/>
      <c r="E23" s="52"/>
      <c r="F23" s="53"/>
      <c r="G23" s="52"/>
    </row>
    <row r="24" spans="1:7">
      <c r="A24" s="52"/>
      <c r="B24" s="51" t="s">
        <v>49</v>
      </c>
      <c r="C24" s="52"/>
      <c r="D24" s="52"/>
      <c r="E24" s="52"/>
      <c r="F24" s="53"/>
      <c r="G24" s="52"/>
    </row>
    <row r="25" spans="1:7">
      <c r="A25" s="52"/>
      <c r="B25" s="51" t="s">
        <v>90</v>
      </c>
      <c r="C25" s="52"/>
      <c r="D25" s="52"/>
      <c r="E25" s="52"/>
      <c r="F25" s="53"/>
      <c r="G25" s="52"/>
    </row>
    <row r="26" spans="1:7">
      <c r="A26" s="52"/>
      <c r="B26" s="60" t="s">
        <v>91</v>
      </c>
      <c r="C26" s="52"/>
      <c r="D26" s="52"/>
      <c r="E26" s="52"/>
      <c r="F26" s="53"/>
      <c r="G26" s="52"/>
    </row>
    <row r="27" spans="1:7">
      <c r="A27" s="52"/>
      <c r="B27" s="60" t="s">
        <v>92</v>
      </c>
      <c r="C27" s="52"/>
      <c r="D27" s="52"/>
      <c r="E27" s="52"/>
      <c r="F27" s="53"/>
      <c r="G27" s="52"/>
    </row>
    <row r="28" spans="1:7">
      <c r="A28" s="59" t="s">
        <v>93</v>
      </c>
      <c r="B28" s="54" t="s">
        <v>94</v>
      </c>
      <c r="C28" s="52"/>
      <c r="D28" s="52"/>
      <c r="E28" s="52"/>
      <c r="F28" s="53"/>
      <c r="G28" s="52"/>
    </row>
    <row r="29" spans="1:7">
      <c r="A29" s="52"/>
      <c r="B29" s="51" t="s">
        <v>3</v>
      </c>
      <c r="C29" s="52"/>
      <c r="D29" s="52"/>
      <c r="E29" s="52"/>
      <c r="F29" s="53"/>
      <c r="G29" s="52"/>
    </row>
    <row r="30" spans="1:7">
      <c r="A30" s="52"/>
      <c r="B30" s="56" t="s">
        <v>7</v>
      </c>
      <c r="C30" s="52"/>
      <c r="D30" s="52"/>
      <c r="E30" s="52"/>
      <c r="F30" s="53"/>
      <c r="G30" s="52"/>
    </row>
    <row r="31" spans="1:7">
      <c r="A31" s="52"/>
      <c r="B31" s="56" t="s">
        <v>95</v>
      </c>
      <c r="C31" s="52"/>
      <c r="D31" s="52"/>
      <c r="E31" s="52"/>
      <c r="F31" s="53"/>
      <c r="G31" s="52"/>
    </row>
    <row r="32" spans="1:7">
      <c r="A32" s="52"/>
      <c r="B32" s="56" t="s">
        <v>96</v>
      </c>
      <c r="C32" s="52"/>
      <c r="D32" s="52"/>
      <c r="E32" s="52"/>
      <c r="F32" s="53"/>
      <c r="G32" s="52"/>
    </row>
    <row r="33" spans="1:7">
      <c r="A33" s="52"/>
      <c r="B33" s="62" t="s">
        <v>97</v>
      </c>
      <c r="C33" s="52"/>
      <c r="D33" s="52"/>
      <c r="E33" s="52"/>
      <c r="F33" s="53"/>
      <c r="G33" s="52"/>
    </row>
    <row r="34" spans="1:7">
      <c r="A34" s="50">
        <v>4</v>
      </c>
      <c r="B34" s="54" t="s">
        <v>98</v>
      </c>
      <c r="C34" s="52"/>
      <c r="D34" s="52"/>
      <c r="E34" s="52"/>
      <c r="F34" s="53"/>
      <c r="G34" s="52"/>
    </row>
    <row r="35" spans="1:7">
      <c r="A35" s="59" t="s">
        <v>87</v>
      </c>
      <c r="B35" s="54" t="s">
        <v>99</v>
      </c>
      <c r="C35" s="52"/>
      <c r="D35" s="52"/>
      <c r="E35" s="52"/>
      <c r="F35" s="53"/>
      <c r="G35" s="52"/>
    </row>
    <row r="36" spans="1:7">
      <c r="A36" s="52"/>
      <c r="B36" s="56" t="s">
        <v>100</v>
      </c>
      <c r="C36" s="52"/>
      <c r="D36" s="52"/>
      <c r="E36" s="52"/>
      <c r="F36" s="53"/>
      <c r="G36" s="52"/>
    </row>
    <row r="37" spans="1:7">
      <c r="A37" s="52"/>
      <c r="B37" s="56" t="s">
        <v>101</v>
      </c>
      <c r="C37" s="52"/>
      <c r="D37" s="52"/>
      <c r="E37" s="52"/>
      <c r="F37" s="53"/>
      <c r="G37" s="52"/>
    </row>
    <row r="38" spans="1:7">
      <c r="A38" s="52"/>
      <c r="B38" s="56" t="s">
        <v>102</v>
      </c>
      <c r="C38" s="52"/>
      <c r="D38" s="52"/>
      <c r="E38" s="52"/>
      <c r="F38" s="53"/>
      <c r="G38" s="52"/>
    </row>
    <row r="39" spans="1:7">
      <c r="A39" s="52"/>
      <c r="B39" s="56" t="s">
        <v>103</v>
      </c>
      <c r="C39" s="52"/>
      <c r="D39" s="52"/>
      <c r="E39" s="52"/>
      <c r="F39" s="53"/>
      <c r="G39" s="52"/>
    </row>
    <row r="40" spans="1:7">
      <c r="A40" s="52"/>
      <c r="B40" s="56" t="s">
        <v>104</v>
      </c>
      <c r="C40" s="52"/>
      <c r="D40" s="52"/>
      <c r="E40" s="52"/>
      <c r="F40" s="53"/>
      <c r="G40" s="52"/>
    </row>
    <row r="41" spans="1:7">
      <c r="A41" s="52"/>
      <c r="B41" s="60" t="s">
        <v>105</v>
      </c>
      <c r="C41" s="52"/>
      <c r="D41" s="52"/>
      <c r="E41" s="52"/>
      <c r="F41" s="53"/>
      <c r="G41" s="52"/>
    </row>
    <row r="42" spans="1:7">
      <c r="A42" s="52"/>
      <c r="B42" s="56" t="s">
        <v>1</v>
      </c>
      <c r="C42" s="52"/>
      <c r="D42" s="52"/>
      <c r="E42" s="52"/>
      <c r="F42" s="53"/>
      <c r="G42" s="52"/>
    </row>
    <row r="43" spans="1:7">
      <c r="A43" s="52"/>
      <c r="B43" s="60" t="s">
        <v>106</v>
      </c>
      <c r="C43" s="52"/>
      <c r="D43" s="52"/>
      <c r="E43" s="52"/>
      <c r="F43" s="53"/>
      <c r="G43" s="52"/>
    </row>
    <row r="44" spans="1:7">
      <c r="A44" s="52"/>
      <c r="B44" s="56" t="s">
        <v>107</v>
      </c>
      <c r="C44" s="52"/>
      <c r="D44" s="52"/>
      <c r="E44" s="52"/>
      <c r="F44" s="53"/>
      <c r="G44" s="52"/>
    </row>
    <row r="45" spans="1:7">
      <c r="A45" s="52"/>
      <c r="B45" s="56" t="s">
        <v>8</v>
      </c>
      <c r="C45" s="52"/>
      <c r="D45" s="52"/>
      <c r="E45" s="52"/>
      <c r="F45" s="53"/>
      <c r="G45" s="52"/>
    </row>
    <row r="46" spans="1:7">
      <c r="A46" s="52"/>
      <c r="B46" s="56" t="s">
        <v>9</v>
      </c>
      <c r="C46" s="52"/>
      <c r="D46" s="52"/>
      <c r="E46" s="52"/>
      <c r="F46" s="53"/>
      <c r="G46" s="52"/>
    </row>
    <row r="47" spans="1:7">
      <c r="A47" s="52"/>
      <c r="B47" s="56" t="s">
        <v>108</v>
      </c>
      <c r="C47" s="52"/>
      <c r="D47" s="52"/>
      <c r="E47" s="52"/>
      <c r="F47" s="53"/>
      <c r="G47" s="52"/>
    </row>
    <row r="48" spans="1:7">
      <c r="A48" s="52"/>
      <c r="B48" s="56" t="s">
        <v>109</v>
      </c>
      <c r="C48" s="52"/>
      <c r="D48" s="52"/>
      <c r="E48" s="52"/>
      <c r="F48" s="53"/>
      <c r="G48" s="52"/>
    </row>
    <row r="49" spans="1:7">
      <c r="A49" s="52"/>
      <c r="B49" s="56" t="s">
        <v>110</v>
      </c>
      <c r="C49" s="52"/>
      <c r="D49" s="52"/>
      <c r="E49" s="52"/>
      <c r="F49" s="53"/>
      <c r="G49" s="52"/>
    </row>
    <row r="50" spans="1:7">
      <c r="A50" s="52"/>
      <c r="B50" s="56" t="s">
        <v>10</v>
      </c>
      <c r="C50" s="52"/>
      <c r="D50" s="52"/>
      <c r="E50" s="52"/>
      <c r="F50" s="53"/>
      <c r="G50" s="52"/>
    </row>
    <row r="51" spans="1:7">
      <c r="A51" s="52"/>
      <c r="B51" s="56" t="s">
        <v>111</v>
      </c>
      <c r="C51" s="52"/>
      <c r="D51" s="52"/>
      <c r="E51" s="52"/>
      <c r="F51" s="53"/>
      <c r="G51" s="52"/>
    </row>
    <row r="52" spans="1:7">
      <c r="A52" s="52"/>
      <c r="B52" s="56" t="s">
        <v>112</v>
      </c>
      <c r="C52" s="52"/>
      <c r="D52" s="52"/>
      <c r="E52" s="52"/>
      <c r="F52" s="53"/>
      <c r="G52" s="52"/>
    </row>
    <row r="53" spans="1:7">
      <c r="A53" s="52"/>
      <c r="B53" s="56" t="s">
        <v>113</v>
      </c>
      <c r="C53" s="52"/>
      <c r="D53" s="52"/>
      <c r="E53" s="52"/>
      <c r="F53" s="53"/>
      <c r="G53" s="52"/>
    </row>
    <row r="54" spans="1:7">
      <c r="A54" s="52"/>
      <c r="B54" s="56" t="s">
        <v>11</v>
      </c>
      <c r="C54" s="52"/>
      <c r="D54" s="52"/>
      <c r="E54" s="52"/>
      <c r="F54" s="53"/>
      <c r="G54" s="52"/>
    </row>
    <row r="55" spans="1:7">
      <c r="A55" s="52"/>
      <c r="B55" s="56" t="s">
        <v>114</v>
      </c>
      <c r="C55" s="52"/>
      <c r="D55" s="52"/>
      <c r="E55" s="52"/>
      <c r="F55" s="53"/>
      <c r="G55" s="52"/>
    </row>
    <row r="56" spans="1:7">
      <c r="A56" s="52"/>
      <c r="B56" s="56" t="s">
        <v>12</v>
      </c>
      <c r="C56" s="52"/>
      <c r="D56" s="52"/>
      <c r="E56" s="52"/>
      <c r="F56" s="53"/>
      <c r="G56" s="52"/>
    </row>
    <row r="57" spans="1:7">
      <c r="A57" s="52"/>
      <c r="B57" s="56" t="s">
        <v>115</v>
      </c>
      <c r="C57" s="52"/>
      <c r="D57" s="52"/>
      <c r="E57" s="52"/>
      <c r="F57" s="53"/>
      <c r="G57" s="52"/>
    </row>
    <row r="58" spans="1:7">
      <c r="A58" s="59" t="s">
        <v>93</v>
      </c>
      <c r="B58" s="54" t="s">
        <v>42</v>
      </c>
      <c r="C58" s="52"/>
      <c r="D58" s="52"/>
      <c r="E58" s="52"/>
      <c r="F58" s="53"/>
      <c r="G58" s="52"/>
    </row>
    <row r="59" spans="1:7">
      <c r="A59" s="59"/>
      <c r="B59" s="56" t="s">
        <v>116</v>
      </c>
      <c r="C59" s="52"/>
      <c r="D59" s="52"/>
      <c r="E59" s="52"/>
      <c r="F59" s="53"/>
      <c r="G59" s="52"/>
    </row>
    <row r="60" spans="1:7">
      <c r="A60" s="59"/>
      <c r="B60" s="56" t="s">
        <v>117</v>
      </c>
      <c r="C60" s="52"/>
      <c r="D60" s="52"/>
      <c r="E60" s="52"/>
      <c r="F60" s="53"/>
      <c r="G60" s="52"/>
    </row>
    <row r="61" spans="1:7">
      <c r="A61" s="59"/>
      <c r="B61" s="56" t="s">
        <v>133</v>
      </c>
      <c r="C61" s="52"/>
      <c r="D61" s="52"/>
      <c r="E61" s="52"/>
      <c r="F61" s="53"/>
      <c r="G61" s="52"/>
    </row>
    <row r="62" spans="1:7">
      <c r="A62" s="59" t="s">
        <v>118</v>
      </c>
      <c r="B62" s="54" t="s">
        <v>119</v>
      </c>
      <c r="C62" s="52"/>
      <c r="D62" s="52"/>
      <c r="E62" s="52"/>
      <c r="F62" s="53"/>
      <c r="G62" s="52"/>
    </row>
    <row r="63" spans="1:7">
      <c r="A63" s="52"/>
      <c r="B63" s="56" t="s">
        <v>120</v>
      </c>
      <c r="C63" s="52"/>
      <c r="D63" s="52"/>
      <c r="E63" s="52"/>
      <c r="F63" s="53"/>
      <c r="G63" s="52"/>
    </row>
    <row r="64" spans="1:7">
      <c r="A64" s="52"/>
      <c r="B64" s="56" t="s">
        <v>121</v>
      </c>
      <c r="C64" s="52"/>
      <c r="D64" s="52"/>
      <c r="E64" s="52"/>
      <c r="F64" s="53"/>
      <c r="G64" s="52"/>
    </row>
    <row r="65" spans="1:7">
      <c r="A65" s="52"/>
      <c r="B65" s="56" t="s">
        <v>122</v>
      </c>
      <c r="C65" s="52"/>
      <c r="D65" s="52"/>
      <c r="E65" s="52"/>
      <c r="F65" s="53"/>
      <c r="G65" s="52"/>
    </row>
    <row r="66" spans="1:7">
      <c r="A66" s="50">
        <v>5</v>
      </c>
      <c r="B66" s="54" t="s">
        <v>123</v>
      </c>
      <c r="C66" s="52"/>
      <c r="D66" s="52"/>
      <c r="E66" s="52"/>
      <c r="F66" s="53"/>
      <c r="G66" s="52"/>
    </row>
    <row r="67" spans="1:7">
      <c r="A67" s="52"/>
      <c r="B67" s="56" t="s">
        <v>4</v>
      </c>
      <c r="C67" s="52"/>
      <c r="D67" s="52"/>
      <c r="E67" s="52"/>
      <c r="F67" s="53"/>
      <c r="G67" s="52"/>
    </row>
    <row r="68" spans="1:7">
      <c r="A68" s="52"/>
      <c r="B68" s="56" t="s">
        <v>15</v>
      </c>
      <c r="C68" s="52"/>
      <c r="D68" s="52"/>
      <c r="E68" s="52"/>
      <c r="F68" s="53"/>
      <c r="G68" s="52"/>
    </row>
    <row r="69" spans="1:7">
      <c r="A69" s="52"/>
      <c r="B69" s="56" t="s">
        <v>124</v>
      </c>
      <c r="C69" s="52"/>
      <c r="D69" s="52"/>
      <c r="E69" s="52"/>
      <c r="F69" s="53"/>
      <c r="G69" s="52"/>
    </row>
    <row r="70" spans="1:7">
      <c r="A70" s="52"/>
      <c r="B70" s="56" t="s">
        <v>125</v>
      </c>
      <c r="C70" s="52"/>
      <c r="D70" s="52"/>
      <c r="E70" s="52"/>
      <c r="F70" s="53"/>
      <c r="G70" s="52"/>
    </row>
    <row r="71" spans="1:7">
      <c r="A71" s="50">
        <v>6</v>
      </c>
      <c r="B71" s="54" t="s">
        <v>134</v>
      </c>
      <c r="C71" s="52"/>
      <c r="D71" s="52"/>
      <c r="E71" s="52"/>
      <c r="F71" s="53"/>
      <c r="G71" s="52"/>
    </row>
    <row r="72" spans="1:7">
      <c r="A72" s="50"/>
      <c r="B72" s="63" t="s">
        <v>135</v>
      </c>
      <c r="C72" s="52"/>
      <c r="D72" s="52"/>
      <c r="E72" s="52"/>
      <c r="F72" s="53"/>
      <c r="G72" s="52"/>
    </row>
    <row r="73" spans="1:7">
      <c r="A73" s="50"/>
      <c r="B73" s="111" t="s">
        <v>150</v>
      </c>
      <c r="C73" s="52"/>
      <c r="D73" s="52"/>
      <c r="E73" s="52"/>
      <c r="F73" s="53"/>
      <c r="G73" s="52"/>
    </row>
    <row r="74" spans="1:7">
      <c r="A74" s="52"/>
      <c r="B74" s="111" t="s">
        <v>151</v>
      </c>
      <c r="C74" s="52"/>
      <c r="D74" s="52"/>
      <c r="E74" s="52"/>
      <c r="F74" s="53"/>
      <c r="G74" s="52"/>
    </row>
    <row r="75" spans="1:7">
      <c r="A75" s="117"/>
      <c r="B75" s="118"/>
      <c r="C75" s="117"/>
      <c r="D75" s="117"/>
      <c r="E75" s="117"/>
      <c r="F75" s="119"/>
      <c r="G75" s="52"/>
    </row>
    <row r="76" spans="1:7" ht="16.5" customHeight="1">
      <c r="A76" s="64"/>
      <c r="B76" s="65" t="s">
        <v>79</v>
      </c>
      <c r="C76" s="64"/>
      <c r="D76" s="64"/>
      <c r="E76" s="64"/>
      <c r="F76" s="67"/>
      <c r="G76" s="68"/>
    </row>
    <row r="77" spans="1:7" ht="15" customHeight="1">
      <c r="A77" s="64">
        <v>7</v>
      </c>
      <c r="B77" s="69" t="s">
        <v>126</v>
      </c>
      <c r="C77" s="64"/>
      <c r="D77" s="64"/>
      <c r="E77" s="64"/>
      <c r="F77" s="67"/>
      <c r="G77" s="68"/>
    </row>
    <row r="78" spans="1:7" ht="17.25" customHeight="1">
      <c r="A78" s="64"/>
      <c r="B78" s="69" t="s">
        <v>127</v>
      </c>
      <c r="C78" s="71"/>
      <c r="D78" s="71"/>
      <c r="E78" s="71"/>
      <c r="F78" s="72"/>
      <c r="G78" s="68"/>
    </row>
    <row r="79" spans="1:7">
      <c r="A79" s="77"/>
      <c r="B79" s="39"/>
      <c r="C79" s="42"/>
      <c r="D79" s="42"/>
      <c r="E79" s="78"/>
      <c r="F79" s="42"/>
    </row>
  </sheetData>
  <mergeCells count="5">
    <mergeCell ref="A8:A9"/>
    <mergeCell ref="B8:B9"/>
    <mergeCell ref="C8:D8"/>
    <mergeCell ref="E8:F8"/>
    <mergeCell ref="G8:G9"/>
  </mergeCells>
  <pageMargins left="0.86614173228346458" right="0.31496062992125984" top="0.31496062992125984" bottom="0.74803149606299213" header="0.31496062992125984" footer="0.31496062992125984"/>
  <pageSetup paperSize="5" scale="88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4"/>
  <sheetViews>
    <sheetView topLeftCell="A25" workbookViewId="0">
      <selection activeCell="A29" sqref="A29:M34"/>
    </sheetView>
  </sheetViews>
  <sheetFormatPr defaultRowHeight="12.75"/>
  <cols>
    <col min="11" max="11" width="21.28515625" customWidth="1"/>
    <col min="12" max="12" width="9.140625" style="128"/>
  </cols>
  <sheetData>
    <row r="1" spans="1:12">
      <c r="A1">
        <v>70</v>
      </c>
      <c r="B1">
        <f>2016-70</f>
        <v>1946</v>
      </c>
      <c r="D1">
        <v>44</v>
      </c>
      <c r="E1">
        <v>1972</v>
      </c>
      <c r="G1">
        <v>18</v>
      </c>
      <c r="H1">
        <v>1998</v>
      </c>
      <c r="J1" t="s">
        <v>183</v>
      </c>
      <c r="L1" s="128" t="s">
        <v>184</v>
      </c>
    </row>
    <row r="2" spans="1:12">
      <c r="A2">
        <v>69</v>
      </c>
      <c r="B2">
        <f>2016-69</f>
        <v>1947</v>
      </c>
      <c r="D2">
        <v>43</v>
      </c>
      <c r="E2">
        <v>1973</v>
      </c>
      <c r="G2">
        <v>17</v>
      </c>
      <c r="H2">
        <v>1999</v>
      </c>
      <c r="J2" t="s">
        <v>185</v>
      </c>
      <c r="L2" s="128" t="s">
        <v>159</v>
      </c>
    </row>
    <row r="3" spans="1:12">
      <c r="A3">
        <v>68</v>
      </c>
      <c r="B3">
        <v>1948</v>
      </c>
      <c r="D3">
        <v>42</v>
      </c>
      <c r="E3">
        <v>1974</v>
      </c>
      <c r="G3">
        <v>16</v>
      </c>
      <c r="H3">
        <v>2000</v>
      </c>
      <c r="J3" s="129" t="s">
        <v>160</v>
      </c>
      <c r="L3" s="128" t="s">
        <v>161</v>
      </c>
    </row>
    <row r="4" spans="1:12">
      <c r="A4">
        <v>67</v>
      </c>
      <c r="B4">
        <v>1949</v>
      </c>
      <c r="D4">
        <v>41</v>
      </c>
      <c r="E4">
        <v>1975</v>
      </c>
      <c r="G4">
        <v>15</v>
      </c>
      <c r="H4">
        <v>2001</v>
      </c>
      <c r="J4" s="129" t="s">
        <v>162</v>
      </c>
      <c r="L4" s="128" t="s">
        <v>163</v>
      </c>
    </row>
    <row r="5" spans="1:12">
      <c r="A5">
        <v>66</v>
      </c>
      <c r="B5">
        <v>1950</v>
      </c>
      <c r="D5">
        <v>40</v>
      </c>
      <c r="E5">
        <v>1976</v>
      </c>
      <c r="G5">
        <v>14</v>
      </c>
      <c r="H5">
        <v>2002</v>
      </c>
      <c r="J5" s="129" t="s">
        <v>164</v>
      </c>
      <c r="L5" s="128" t="s">
        <v>165</v>
      </c>
    </row>
    <row r="6" spans="1:12">
      <c r="A6">
        <v>65</v>
      </c>
      <c r="B6">
        <v>1951</v>
      </c>
      <c r="D6">
        <v>39</v>
      </c>
      <c r="E6">
        <v>1977</v>
      </c>
      <c r="G6">
        <v>13</v>
      </c>
      <c r="H6">
        <v>2003</v>
      </c>
      <c r="J6" s="129" t="s">
        <v>167</v>
      </c>
      <c r="L6" s="128" t="s">
        <v>166</v>
      </c>
    </row>
    <row r="7" spans="1:12">
      <c r="A7">
        <v>64</v>
      </c>
      <c r="B7">
        <v>1952</v>
      </c>
      <c r="D7">
        <v>38</v>
      </c>
      <c r="E7">
        <v>1978</v>
      </c>
      <c r="G7">
        <v>12</v>
      </c>
      <c r="H7">
        <v>2004</v>
      </c>
      <c r="J7" s="129" t="s">
        <v>168</v>
      </c>
      <c r="L7" s="128" t="s">
        <v>169</v>
      </c>
    </row>
    <row r="8" spans="1:12">
      <c r="A8">
        <v>63</v>
      </c>
      <c r="B8">
        <v>1953</v>
      </c>
      <c r="D8">
        <v>37</v>
      </c>
      <c r="E8">
        <v>1979</v>
      </c>
      <c r="G8">
        <v>11</v>
      </c>
      <c r="H8">
        <v>2005</v>
      </c>
      <c r="J8" s="129" t="s">
        <v>170</v>
      </c>
      <c r="L8" s="128" t="s">
        <v>171</v>
      </c>
    </row>
    <row r="9" spans="1:12">
      <c r="A9">
        <v>62</v>
      </c>
      <c r="B9">
        <v>1954</v>
      </c>
      <c r="D9">
        <v>36</v>
      </c>
      <c r="E9">
        <v>1980</v>
      </c>
      <c r="G9">
        <v>10</v>
      </c>
      <c r="H9">
        <v>2006</v>
      </c>
      <c r="J9" s="129" t="s">
        <v>172</v>
      </c>
      <c r="L9" s="128" t="s">
        <v>173</v>
      </c>
    </row>
    <row r="10" spans="1:12">
      <c r="A10">
        <v>61</v>
      </c>
      <c r="B10">
        <v>1955</v>
      </c>
      <c r="D10">
        <v>35</v>
      </c>
      <c r="E10">
        <v>1981</v>
      </c>
      <c r="G10">
        <v>9</v>
      </c>
      <c r="H10">
        <v>2007</v>
      </c>
      <c r="J10" s="129" t="s">
        <v>175</v>
      </c>
      <c r="L10" s="128" t="s">
        <v>174</v>
      </c>
    </row>
    <row r="11" spans="1:12">
      <c r="A11">
        <v>60</v>
      </c>
      <c r="B11">
        <v>1956</v>
      </c>
      <c r="D11">
        <v>34</v>
      </c>
      <c r="E11">
        <v>1982</v>
      </c>
      <c r="G11">
        <v>8</v>
      </c>
      <c r="H11">
        <v>2008</v>
      </c>
      <c r="J11" s="129" t="s">
        <v>176</v>
      </c>
      <c r="L11" s="128" t="s">
        <v>177</v>
      </c>
    </row>
    <row r="12" spans="1:12">
      <c r="A12">
        <v>59</v>
      </c>
      <c r="B12">
        <v>1957</v>
      </c>
      <c r="D12">
        <v>33</v>
      </c>
      <c r="E12">
        <v>1983</v>
      </c>
      <c r="G12">
        <v>7</v>
      </c>
      <c r="H12">
        <v>2009</v>
      </c>
      <c r="J12" s="129" t="s">
        <v>178</v>
      </c>
      <c r="L12" s="128" t="s">
        <v>179</v>
      </c>
    </row>
    <row r="13" spans="1:12">
      <c r="A13">
        <v>58</v>
      </c>
      <c r="B13">
        <v>1958</v>
      </c>
      <c r="D13">
        <v>32</v>
      </c>
      <c r="E13">
        <v>1984</v>
      </c>
      <c r="G13">
        <v>6</v>
      </c>
      <c r="H13">
        <v>2010</v>
      </c>
      <c r="J13" s="129" t="s">
        <v>180</v>
      </c>
      <c r="L13" s="128" t="s">
        <v>181</v>
      </c>
    </row>
    <row r="14" spans="1:12">
      <c r="A14">
        <v>57</v>
      </c>
      <c r="B14">
        <v>1959</v>
      </c>
      <c r="D14">
        <v>31</v>
      </c>
      <c r="E14">
        <v>1985</v>
      </c>
      <c r="G14">
        <v>5</v>
      </c>
      <c r="H14">
        <v>2011</v>
      </c>
    </row>
    <row r="15" spans="1:12">
      <c r="A15">
        <v>56</v>
      </c>
      <c r="B15">
        <v>1960</v>
      </c>
      <c r="D15">
        <v>30</v>
      </c>
      <c r="E15">
        <v>1986</v>
      </c>
    </row>
    <row r="16" spans="1:12">
      <c r="A16">
        <v>55</v>
      </c>
      <c r="B16">
        <v>1961</v>
      </c>
      <c r="D16">
        <v>29</v>
      </c>
      <c r="E16">
        <v>1987</v>
      </c>
    </row>
    <row r="17" spans="1:13">
      <c r="A17">
        <v>54</v>
      </c>
      <c r="B17">
        <v>1962</v>
      </c>
      <c r="D17">
        <v>28</v>
      </c>
      <c r="E17">
        <v>1988</v>
      </c>
    </row>
    <row r="18" spans="1:13">
      <c r="A18">
        <v>53</v>
      </c>
      <c r="B18">
        <v>1963</v>
      </c>
      <c r="D18">
        <v>27</v>
      </c>
      <c r="E18">
        <v>1989</v>
      </c>
    </row>
    <row r="19" spans="1:13">
      <c r="A19">
        <v>52</v>
      </c>
      <c r="B19">
        <v>1964</v>
      </c>
      <c r="D19">
        <v>26</v>
      </c>
      <c r="E19">
        <v>1990</v>
      </c>
    </row>
    <row r="20" spans="1:13">
      <c r="A20">
        <v>51</v>
      </c>
      <c r="B20">
        <v>1965</v>
      </c>
      <c r="D20">
        <v>25</v>
      </c>
      <c r="E20">
        <v>1991</v>
      </c>
    </row>
    <row r="21" spans="1:13">
      <c r="A21">
        <v>50</v>
      </c>
      <c r="B21">
        <v>1966</v>
      </c>
      <c r="D21">
        <v>24</v>
      </c>
      <c r="E21">
        <v>1992</v>
      </c>
    </row>
    <row r="22" spans="1:13" ht="23.25">
      <c r="A22">
        <v>49</v>
      </c>
      <c r="B22">
        <v>1967</v>
      </c>
      <c r="D22">
        <v>23</v>
      </c>
      <c r="E22">
        <v>1993</v>
      </c>
      <c r="F22" s="130" t="s">
        <v>188</v>
      </c>
    </row>
    <row r="23" spans="1:13">
      <c r="A23">
        <v>48</v>
      </c>
      <c r="B23">
        <v>1968</v>
      </c>
      <c r="D23">
        <v>22</v>
      </c>
      <c r="E23">
        <v>1994</v>
      </c>
    </row>
    <row r="24" spans="1:13">
      <c r="A24">
        <v>47</v>
      </c>
      <c r="B24">
        <v>1969</v>
      </c>
      <c r="D24">
        <v>21</v>
      </c>
      <c r="E24">
        <v>1995</v>
      </c>
    </row>
    <row r="25" spans="1:13">
      <c r="A25">
        <v>46</v>
      </c>
      <c r="B25">
        <v>1970</v>
      </c>
      <c r="D25">
        <v>20</v>
      </c>
      <c r="E25">
        <v>1996</v>
      </c>
    </row>
    <row r="26" spans="1:13">
      <c r="A26">
        <v>45</v>
      </c>
      <c r="B26">
        <v>1971</v>
      </c>
      <c r="D26">
        <v>19</v>
      </c>
      <c r="E26">
        <v>1997</v>
      </c>
    </row>
    <row r="29" spans="1:13">
      <c r="A29" s="135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7"/>
      <c r="M29" s="138"/>
    </row>
    <row r="30" spans="1:13" ht="90.75">
      <c r="A30" s="139"/>
      <c r="B30" s="131"/>
      <c r="C30" s="133"/>
      <c r="D30" s="131"/>
      <c r="E30" s="133" t="s">
        <v>189</v>
      </c>
      <c r="F30" s="131"/>
      <c r="G30" s="131"/>
      <c r="H30" s="131"/>
      <c r="I30" s="131"/>
      <c r="J30" s="131"/>
      <c r="K30" s="131"/>
      <c r="L30" s="140"/>
      <c r="M30" s="141"/>
    </row>
    <row r="31" spans="1:13">
      <c r="A31" s="139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40"/>
      <c r="M31" s="141"/>
    </row>
    <row r="32" spans="1:13" ht="90">
      <c r="A32" s="139"/>
      <c r="B32" s="159" t="s">
        <v>190</v>
      </c>
      <c r="C32" s="132"/>
      <c r="E32" s="159"/>
      <c r="F32" s="131"/>
      <c r="G32" s="131"/>
      <c r="H32" s="131"/>
      <c r="I32" s="131"/>
      <c r="J32" s="131"/>
      <c r="K32" s="131"/>
      <c r="L32" s="140"/>
      <c r="M32" s="141"/>
    </row>
    <row r="33" spans="1:13" ht="90.75">
      <c r="A33" s="139"/>
      <c r="B33" s="133"/>
      <c r="C33" s="134" t="s">
        <v>182</v>
      </c>
      <c r="D33" s="133"/>
      <c r="E33" s="131"/>
      <c r="F33" s="131"/>
      <c r="G33" s="131"/>
      <c r="H33" s="131"/>
      <c r="I33" s="131"/>
      <c r="J33" s="131"/>
      <c r="K33" s="131"/>
      <c r="L33" s="140"/>
      <c r="M33" s="141"/>
    </row>
    <row r="34" spans="1:13">
      <c r="A34" s="142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4"/>
      <c r="M34" s="145"/>
    </row>
  </sheetData>
  <pageMargins left="0.24" right="0.14000000000000001" top="0.48" bottom="0.74803149606299213" header="0.31496062992125984" footer="0.31496062992125984"/>
  <pageSetup scale="75" orientation="portrait" horizontalDpi="24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REKAP</vt:lpstr>
      <vt:lpstr>HARIAN</vt:lpstr>
      <vt:lpstr>VALIDASI</vt:lpstr>
      <vt:lpstr>Sheet1</vt:lpstr>
      <vt:lpstr>REKAP!Print_Area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Wulan</cp:lastModifiedBy>
  <cp:lastPrinted>2020-04-02T01:21:35Z</cp:lastPrinted>
  <dcterms:created xsi:type="dcterms:W3CDTF">2006-05-01T03:01:46Z</dcterms:created>
  <dcterms:modified xsi:type="dcterms:W3CDTF">2020-05-08T06:49:48Z</dcterms:modified>
</cp:coreProperties>
</file>